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ering loan terms" sheetId="1" r:id="rId4"/>
    <sheet state="visible" name="Finishing the amortization sche" sheetId="2" r:id="rId5"/>
    <sheet state="visible" name="Adjusting for annual periods" sheetId="3" r:id="rId6"/>
    <sheet state="visible" name="Working with a single cumulativ" sheetId="4" r:id="rId7"/>
    <sheet state="visible" name="Adding cumulative functions to " sheetId="5" r:id="rId8"/>
    <sheet state="visible" name="Counting forward periods with E" sheetId="6" r:id="rId9"/>
    <sheet state="visible" name="Counting same month and backwar" sheetId="7" r:id="rId10"/>
    <sheet state="visible" name="Adding dates and LTV to the sch" sheetId="8" r:id="rId11"/>
  </sheets>
  <definedNames/>
  <calcPr/>
</workbook>
</file>

<file path=xl/sharedStrings.xml><?xml version="1.0" encoding="utf-8"?>
<sst xmlns="http://schemas.openxmlformats.org/spreadsheetml/2006/main" count="104" uniqueCount="38">
  <si>
    <t>Entering loan terms</t>
  </si>
  <si>
    <t>Loan</t>
  </si>
  <si>
    <t>Opening Balance</t>
  </si>
  <si>
    <t>Annual Interest Rate</t>
  </si>
  <si>
    <t>Number of Years</t>
  </si>
  <si>
    <t>Payment Frequency</t>
  </si>
  <si>
    <t>Annual Periods</t>
  </si>
  <si>
    <t>PMT Formula</t>
  </si>
  <si>
    <t>Quarterly</t>
  </si>
  <si>
    <t>Monthly</t>
  </si>
  <si>
    <t>Weekly</t>
  </si>
  <si>
    <t>Amortization Table</t>
  </si>
  <si>
    <t>Principal Amount</t>
  </si>
  <si>
    <t>Interest Rate</t>
  </si>
  <si>
    <t># of Periods</t>
  </si>
  <si>
    <t>Period</t>
  </si>
  <si>
    <t>Payment</t>
  </si>
  <si>
    <t>Interest</t>
  </si>
  <si>
    <t>Principal</t>
  </si>
  <si>
    <t>Closing Balance</t>
  </si>
  <si>
    <t># of Years</t>
  </si>
  <si>
    <t>Amortization Dashboard</t>
  </si>
  <si>
    <t>Years</t>
  </si>
  <si>
    <t>At Period 60</t>
  </si>
  <si>
    <t>Cumulative Interest Paid</t>
  </si>
  <si>
    <t>Cumulative Principal Paid</t>
  </si>
  <si>
    <t>Cumulative Interest</t>
  </si>
  <si>
    <t>Cumulative Principal</t>
  </si>
  <si>
    <t>Counting forward periods with the EOMONTH() function.</t>
  </si>
  <si>
    <t>Start Date</t>
  </si>
  <si>
    <t>Months Offset</t>
  </si>
  <si>
    <t>EOMONTH Function</t>
  </si>
  <si>
    <t>Expected Date</t>
  </si>
  <si>
    <t>Counting current and backward periods with the EOMONTH() function.</t>
  </si>
  <si>
    <t>Date</t>
  </si>
  <si>
    <t>LTV</t>
  </si>
  <si>
    <t>Asset Value</t>
  </si>
  <si>
    <t>Loan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</si>
</sst>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&quot;$&quot;#,##0.00"/>
    <numFmt numFmtId="166" formatCode="m/d/yyyy"/>
    <numFmt numFmtId="167" formatCode="M/d/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4.0"/>
      <color theme="1"/>
      <name val="Arial"/>
    </font>
    <font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2" fontId="2" numFmtId="165" xfId="0" applyAlignment="1" applyFont="1" applyNumberFormat="1">
      <alignment horizontal="right" vertical="bottom"/>
    </xf>
    <xf borderId="0" fillId="2" fontId="2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2" fontId="2" numFmtId="165" xfId="0" applyAlignment="1" applyFont="1" applyNumberFormat="1">
      <alignment horizontal="right" vertical="bottom"/>
    </xf>
    <xf borderId="0" fillId="2" fontId="2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2" fontId="2" numFmtId="10" xfId="0" applyAlignment="1" applyFont="1" applyNumberFormat="1">
      <alignment horizontal="right" vertical="bottom"/>
    </xf>
    <xf borderId="0" fillId="2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2" numFmtId="9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2" numFmtId="166" xfId="0" applyAlignment="1" applyFont="1" applyNumberFormat="1">
      <alignment vertical="bottom"/>
    </xf>
    <xf borderId="0" fillId="2" fontId="2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6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0" fontId="2" numFmtId="14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2" fontId="2" numFmtId="166" xfId="0" applyAlignment="1" applyFont="1" applyNumberFormat="1">
      <alignment vertical="bottom"/>
    </xf>
    <xf borderId="0" fillId="2" fontId="2" numFmtId="14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2" fontId="2" numFmtId="14" xfId="0" applyAlignment="1" applyFont="1" applyNumberFormat="1">
      <alignment horizontal="right" vertical="bottom"/>
    </xf>
    <xf borderId="0" fillId="0" fontId="2" numFmtId="14" xfId="0" applyAlignment="1" applyFont="1" applyNumberFormat="1">
      <alignment horizontal="right" vertical="bottom"/>
    </xf>
    <xf borderId="0" fillId="2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7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0" fillId="2" fontId="2" numFmtId="166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  <xf borderId="0" fillId="0" fontId="1" numFmtId="166" xfId="0" applyAlignment="1" applyFont="1" applyNumberFormat="1">
      <alignment vertical="bottom"/>
    </xf>
    <xf borderId="0" fillId="2" fontId="2" numFmtId="164" xfId="0" applyAlignment="1" applyFont="1" applyNumberForma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2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>
      <c r="A3" s="1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2" t="s">
        <v>6</v>
      </c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>
      <c r="A4" s="5">
        <v>1.0</v>
      </c>
      <c r="B4" s="6">
        <v>1000000.0</v>
      </c>
      <c r="C4" s="7">
        <v>0.0225</v>
      </c>
      <c r="D4" s="8">
        <v>20.0</v>
      </c>
      <c r="E4" s="4" t="s">
        <v>8</v>
      </c>
      <c r="F4" s="9">
        <v>4.0</v>
      </c>
      <c r="G4" s="10">
        <f t="shared" ref="G4:G13" si="1">-PMT(C4/F4,D4*F4,B4)</f>
        <v>15557.26726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>
      <c r="A5" s="5">
        <v>2.0</v>
      </c>
      <c r="B5" s="6">
        <v>1000000.0</v>
      </c>
      <c r="C5" s="7">
        <v>0.0225</v>
      </c>
      <c r="D5" s="8">
        <v>20.0</v>
      </c>
      <c r="E5" s="4" t="s">
        <v>9</v>
      </c>
      <c r="F5" s="11">
        <v>12.0</v>
      </c>
      <c r="G5" s="10">
        <f t="shared" si="1"/>
        <v>5178.082856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>
      <c r="A6" s="5">
        <v>3.0</v>
      </c>
      <c r="B6" s="6">
        <v>1000000.0</v>
      </c>
      <c r="C6" s="7">
        <v>0.0225</v>
      </c>
      <c r="D6" s="8">
        <v>20.0</v>
      </c>
      <c r="E6" s="4" t="s">
        <v>10</v>
      </c>
      <c r="F6" s="11">
        <v>52.0</v>
      </c>
      <c r="G6" s="10">
        <f t="shared" si="1"/>
        <v>1194.260613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>
      <c r="A7" s="5">
        <v>4.0</v>
      </c>
      <c r="B7" s="6">
        <v>50000.0</v>
      </c>
      <c r="C7" s="7">
        <v>0.06</v>
      </c>
      <c r="D7" s="8">
        <v>5.0</v>
      </c>
      <c r="E7" s="4" t="s">
        <v>9</v>
      </c>
      <c r="F7" s="11">
        <v>12.0</v>
      </c>
      <c r="G7" s="10">
        <f t="shared" si="1"/>
        <v>966.6400765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5">
        <v>5.0</v>
      </c>
      <c r="B8" s="6">
        <v>200000.0</v>
      </c>
      <c r="C8" s="7">
        <v>0.045</v>
      </c>
      <c r="D8" s="8">
        <v>10.0</v>
      </c>
      <c r="E8" s="4" t="s">
        <v>9</v>
      </c>
      <c r="F8" s="11">
        <v>12.0</v>
      </c>
      <c r="G8" s="10">
        <f t="shared" si="1"/>
        <v>2072.768175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>
      <c r="A9" s="5">
        <v>6.0</v>
      </c>
      <c r="B9" s="6">
        <v>80000.0</v>
      </c>
      <c r="C9" s="7">
        <v>0.07</v>
      </c>
      <c r="D9" s="8">
        <v>2.0</v>
      </c>
      <c r="E9" s="4" t="s">
        <v>10</v>
      </c>
      <c r="F9" s="11">
        <v>52.0</v>
      </c>
      <c r="G9" s="10">
        <f t="shared" si="1"/>
        <v>824.8497144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>
      <c r="A10" s="12">
        <v>7.0</v>
      </c>
      <c r="B10" s="13">
        <v>100000.0</v>
      </c>
      <c r="C10" s="14">
        <v>0.055</v>
      </c>
      <c r="D10" s="15">
        <v>1.0</v>
      </c>
      <c r="E10" s="4" t="s">
        <v>9</v>
      </c>
      <c r="F10" s="11">
        <v>12.0</v>
      </c>
      <c r="G10" s="10">
        <f t="shared" si="1"/>
        <v>8583.678457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>
      <c r="A11" s="12">
        <v>8.0</v>
      </c>
      <c r="B11" s="13">
        <v>4000.0</v>
      </c>
      <c r="C11" s="14">
        <v>0.13</v>
      </c>
      <c r="D11" s="15">
        <v>0.5</v>
      </c>
      <c r="E11" s="2" t="s">
        <v>10</v>
      </c>
      <c r="F11" s="11">
        <v>52.0</v>
      </c>
      <c r="G11" s="10">
        <f t="shared" si="1"/>
        <v>159.0924768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>
      <c r="A12" s="12">
        <v>9.0</v>
      </c>
      <c r="B12" s="13">
        <v>2500000.0</v>
      </c>
      <c r="C12" s="14">
        <v>0.03</v>
      </c>
      <c r="D12" s="15">
        <v>25.0</v>
      </c>
      <c r="E12" s="4" t="s">
        <v>8</v>
      </c>
      <c r="F12" s="11">
        <v>4.0</v>
      </c>
      <c r="G12" s="10">
        <f t="shared" si="1"/>
        <v>35625.41419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>
      <c r="A13" s="5">
        <v>10.0</v>
      </c>
      <c r="B13" s="6">
        <v>625000.0</v>
      </c>
      <c r="C13" s="7">
        <v>0.0339</v>
      </c>
      <c r="D13" s="8">
        <v>30.0</v>
      </c>
      <c r="E13" s="4" t="s">
        <v>9</v>
      </c>
      <c r="F13" s="11">
        <v>12.0</v>
      </c>
      <c r="G13" s="10">
        <f t="shared" si="1"/>
        <v>2768.293394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>
      <c r="A14" s="2"/>
      <c r="B14" s="16"/>
      <c r="C14" s="16"/>
      <c r="D14" s="16"/>
      <c r="E14" s="3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>
      <c r="A15" s="2"/>
      <c r="B15" s="16"/>
      <c r="C15" s="16"/>
      <c r="D15" s="16"/>
      <c r="E15" s="3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>
      <c r="A16" s="2"/>
      <c r="B16" s="16"/>
      <c r="C16" s="16"/>
      <c r="D16" s="16"/>
      <c r="E16" s="3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>
      <c r="A17" s="2"/>
      <c r="B17" s="16"/>
      <c r="C17" s="16"/>
      <c r="D17" s="16"/>
      <c r="E17" s="3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>
      <c r="A18" s="2"/>
      <c r="B18" s="16"/>
      <c r="C18" s="16"/>
      <c r="D18" s="16"/>
      <c r="E18" s="3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>
      <c r="A19" s="2"/>
      <c r="B19" s="16"/>
      <c r="C19" s="16"/>
      <c r="D19" s="16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>
      <c r="A20" s="2"/>
      <c r="B20" s="16"/>
      <c r="C20" s="16"/>
      <c r="D20" s="16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>
      <c r="A21" s="2"/>
      <c r="B21" s="16"/>
      <c r="C21" s="16"/>
      <c r="D21" s="16"/>
      <c r="E21" s="3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>
      <c r="A22" s="2"/>
      <c r="B22" s="16"/>
      <c r="C22" s="16"/>
      <c r="D22" s="16"/>
      <c r="E22" s="3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>
      <c r="A23" s="2"/>
      <c r="B23" s="16"/>
      <c r="C23" s="16"/>
      <c r="D23" s="16"/>
      <c r="E23" s="3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>
      <c r="A24" s="2"/>
      <c r="B24" s="16"/>
      <c r="C24" s="16"/>
      <c r="D24" s="16"/>
      <c r="E24" s="3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>
      <c r="A25" s="2"/>
      <c r="B25" s="16"/>
      <c r="C25" s="16"/>
      <c r="D25" s="16"/>
      <c r="E25" s="3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>
      <c r="A26" s="2"/>
      <c r="B26" s="16"/>
      <c r="C26" s="16"/>
      <c r="D26" s="16"/>
      <c r="E26" s="3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>
      <c r="A27" s="2"/>
      <c r="B27" s="16"/>
      <c r="C27" s="16"/>
      <c r="D27" s="16"/>
      <c r="E27" s="3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>
      <c r="A28" s="2"/>
      <c r="B28" s="16"/>
      <c r="C28" s="16"/>
      <c r="D28" s="16"/>
      <c r="E28" s="3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>
      <c r="A29" s="2"/>
      <c r="B29" s="16"/>
      <c r="C29" s="16"/>
      <c r="D29" s="16"/>
      <c r="E29" s="3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>
      <c r="A30" s="2"/>
      <c r="B30" s="16"/>
      <c r="C30" s="16"/>
      <c r="D30" s="16"/>
      <c r="E30" s="3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>
      <c r="A31" s="2"/>
      <c r="B31" s="16"/>
      <c r="C31" s="16"/>
      <c r="D31" s="16"/>
      <c r="E31" s="3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>
      <c r="A32" s="2"/>
      <c r="B32" s="16"/>
      <c r="C32" s="16"/>
      <c r="D32" s="16"/>
      <c r="E32" s="3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>
      <c r="A33" s="2"/>
      <c r="B33" s="16"/>
      <c r="C33" s="16"/>
      <c r="D33" s="16"/>
      <c r="E33" s="3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>
      <c r="A34" s="2"/>
      <c r="B34" s="16"/>
      <c r="C34" s="16"/>
      <c r="D34" s="16"/>
      <c r="E34" s="3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>
      <c r="A35" s="2"/>
      <c r="B35" s="16"/>
      <c r="C35" s="16"/>
      <c r="D35" s="16"/>
      <c r="E35" s="3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>
      <c r="A36" s="2"/>
      <c r="B36" s="16"/>
      <c r="C36" s="16"/>
      <c r="D36" s="16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>
      <c r="A37" s="2"/>
      <c r="B37" s="16"/>
      <c r="C37" s="16"/>
      <c r="D37" s="16"/>
      <c r="E37" s="3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>
      <c r="A38" s="2"/>
      <c r="B38" s="16"/>
      <c r="C38" s="16"/>
      <c r="D38" s="16"/>
      <c r="E38" s="3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>
      <c r="A39" s="2"/>
      <c r="B39" s="16"/>
      <c r="C39" s="16"/>
      <c r="D39" s="16"/>
      <c r="E39" s="3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>
      <c r="A40" s="2"/>
      <c r="B40" s="16"/>
      <c r="C40" s="16"/>
      <c r="D40" s="16"/>
      <c r="E40" s="3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>
      <c r="A41" s="2"/>
      <c r="B41" s="16"/>
      <c r="C41" s="16"/>
      <c r="D41" s="16"/>
      <c r="E41" s="3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>
      <c r="A42" s="2"/>
      <c r="B42" s="16"/>
      <c r="C42" s="16"/>
      <c r="D42" s="16"/>
      <c r="E42" s="3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>
      <c r="A43" s="2"/>
      <c r="B43" s="16"/>
      <c r="C43" s="16"/>
      <c r="D43" s="16"/>
      <c r="E43" s="3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>
      <c r="A44" s="2"/>
      <c r="B44" s="16"/>
      <c r="C44" s="16"/>
      <c r="D44" s="16"/>
      <c r="E44" s="3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>
      <c r="A45" s="2"/>
      <c r="B45" s="16"/>
      <c r="C45" s="16"/>
      <c r="D45" s="16"/>
      <c r="E45" s="3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>
      <c r="A46" s="2"/>
      <c r="B46" s="16"/>
      <c r="C46" s="16"/>
      <c r="D46" s="16"/>
      <c r="E46" s="3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>
      <c r="A47" s="2"/>
      <c r="B47" s="16"/>
      <c r="C47" s="16"/>
      <c r="D47" s="16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>
      <c r="A48" s="2"/>
      <c r="B48" s="16"/>
      <c r="C48" s="16"/>
      <c r="D48" s="16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>
      <c r="A49" s="2"/>
      <c r="B49" s="16"/>
      <c r="C49" s="16"/>
      <c r="D49" s="16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>
      <c r="A50" s="2"/>
      <c r="B50" s="16"/>
      <c r="C50" s="16"/>
      <c r="D50" s="16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>
      <c r="A51" s="2"/>
      <c r="B51" s="16"/>
      <c r="C51" s="16"/>
      <c r="D51" s="16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>
      <c r="A52" s="2"/>
      <c r="B52" s="16"/>
      <c r="C52" s="16"/>
      <c r="D52" s="16"/>
      <c r="E52" s="3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>
      <c r="A53" s="2"/>
      <c r="B53" s="16"/>
      <c r="C53" s="16"/>
      <c r="D53" s="16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>
      <c r="A54" s="2"/>
      <c r="B54" s="16"/>
      <c r="C54" s="16"/>
      <c r="D54" s="16"/>
      <c r="E54" s="3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>
      <c r="A55" s="2"/>
      <c r="B55" s="16"/>
      <c r="C55" s="16"/>
      <c r="D55" s="16"/>
      <c r="E55" s="3"/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>
      <c r="A56" s="2"/>
      <c r="B56" s="16"/>
      <c r="C56" s="16"/>
      <c r="D56" s="16"/>
      <c r="E56" s="3"/>
      <c r="F56" s="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>
      <c r="A57" s="2"/>
      <c r="B57" s="16"/>
      <c r="C57" s="16"/>
      <c r="D57" s="16"/>
      <c r="E57" s="3"/>
      <c r="F57" s="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>
      <c r="A58" s="2"/>
      <c r="B58" s="16"/>
      <c r="C58" s="16"/>
      <c r="D58" s="16"/>
      <c r="E58" s="3"/>
      <c r="F58" s="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>
      <c r="A59" s="2"/>
      <c r="B59" s="16"/>
      <c r="C59" s="16"/>
      <c r="D59" s="16"/>
      <c r="E59" s="3"/>
      <c r="F59" s="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>
      <c r="A60" s="2"/>
      <c r="B60" s="16"/>
      <c r="C60" s="16"/>
      <c r="D60" s="16"/>
      <c r="E60" s="3"/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>
      <c r="A61" s="2"/>
      <c r="B61" s="16"/>
      <c r="C61" s="16"/>
      <c r="D61" s="16"/>
      <c r="E61" s="3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>
      <c r="A62" s="2"/>
      <c r="B62" s="16"/>
      <c r="C62" s="16"/>
      <c r="D62" s="16"/>
      <c r="E62" s="3"/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>
      <c r="A63" s="2"/>
      <c r="B63" s="16"/>
      <c r="C63" s="16"/>
      <c r="D63" s="16"/>
      <c r="E63" s="3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>
      <c r="A64" s="2"/>
      <c r="B64" s="16"/>
      <c r="C64" s="16"/>
      <c r="D64" s="16"/>
      <c r="E64" s="3"/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>
      <c r="A65" s="2"/>
      <c r="B65" s="16"/>
      <c r="C65" s="16"/>
      <c r="D65" s="16"/>
      <c r="E65" s="3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>
      <c r="A66" s="2"/>
      <c r="B66" s="16"/>
      <c r="C66" s="16"/>
      <c r="D66" s="16"/>
      <c r="E66" s="3"/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>
      <c r="A67" s="2"/>
      <c r="B67" s="16"/>
      <c r="C67" s="16"/>
      <c r="D67" s="16"/>
      <c r="E67" s="3"/>
      <c r="F67" s="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8" t="s">
        <v>12</v>
      </c>
      <c r="B3" s="19">
        <v>500000.0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8" t="s">
        <v>13</v>
      </c>
      <c r="B4" s="20">
        <f>6%/12</f>
        <v>0.005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8" t="s">
        <v>14</v>
      </c>
      <c r="B5" s="21">
        <f>5*12</f>
        <v>60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8"/>
      <c r="B6" s="21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8" t="s">
        <v>15</v>
      </c>
      <c r="B7" s="21" t="s">
        <v>16</v>
      </c>
      <c r="C7" s="21" t="s">
        <v>17</v>
      </c>
      <c r="D7" s="21" t="s">
        <v>18</v>
      </c>
      <c r="E7" s="21" t="s">
        <v>2</v>
      </c>
      <c r="F7" s="21" t="s">
        <v>19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2">
        <v>1.0</v>
      </c>
      <c r="B8" s="23">
        <f>-pmt(B4,B5,B3)</f>
        <v>9666.400765</v>
      </c>
      <c r="C8" s="23">
        <f t="shared" ref="C8:C67" si="1">-IPMT($B$4,A8,$B$5,$B$3)</f>
        <v>2500</v>
      </c>
      <c r="D8" s="23">
        <f t="shared" ref="D8:D67" si="2">-PPMT($B$4,A8,$B$5,$B$3)</f>
        <v>7166.400765</v>
      </c>
      <c r="E8" s="19">
        <f>$B$3</f>
        <v>500000</v>
      </c>
      <c r="F8" s="19">
        <f t="shared" ref="F8:F67" si="3">E8-D8</f>
        <v>492833.5992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2">
        <v>2.0</v>
      </c>
      <c r="B9" s="23">
        <f t="shared" ref="B9:B67" si="4">B8</f>
        <v>9666.400765</v>
      </c>
      <c r="C9" s="23">
        <f t="shared" si="1"/>
        <v>2464.167996</v>
      </c>
      <c r="D9" s="23">
        <f t="shared" si="2"/>
        <v>7202.232769</v>
      </c>
      <c r="E9" s="19">
        <f t="shared" ref="E9:E67" si="5">F8</f>
        <v>492833.5992</v>
      </c>
      <c r="F9" s="19">
        <f t="shared" si="3"/>
        <v>485631.3665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2">
        <v>3.0</v>
      </c>
      <c r="B10" s="24">
        <f t="shared" si="4"/>
        <v>9666.400765</v>
      </c>
      <c r="C10" s="24">
        <f t="shared" si="1"/>
        <v>2428.156832</v>
      </c>
      <c r="D10" s="24">
        <f t="shared" si="2"/>
        <v>7238.243932</v>
      </c>
      <c r="E10" s="25">
        <f t="shared" si="5"/>
        <v>485631.3665</v>
      </c>
      <c r="F10" s="25">
        <f t="shared" si="3"/>
        <v>478393.1225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2">
        <v>4.0</v>
      </c>
      <c r="B11" s="24">
        <f t="shared" si="4"/>
        <v>9666.400765</v>
      </c>
      <c r="C11" s="24">
        <f t="shared" si="1"/>
        <v>2391.965613</v>
      </c>
      <c r="D11" s="24">
        <f t="shared" si="2"/>
        <v>7274.435152</v>
      </c>
      <c r="E11" s="25">
        <f t="shared" si="5"/>
        <v>478393.1225</v>
      </c>
      <c r="F11" s="25">
        <f t="shared" si="3"/>
        <v>471118.6874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2">
        <v>5.0</v>
      </c>
      <c r="B12" s="24">
        <f t="shared" si="4"/>
        <v>9666.400765</v>
      </c>
      <c r="C12" s="24">
        <f t="shared" si="1"/>
        <v>2355.593437</v>
      </c>
      <c r="D12" s="24">
        <f t="shared" si="2"/>
        <v>7310.807328</v>
      </c>
      <c r="E12" s="25">
        <f t="shared" si="5"/>
        <v>471118.6874</v>
      </c>
      <c r="F12" s="25">
        <f t="shared" si="3"/>
        <v>463807.8801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2">
        <v>6.0</v>
      </c>
      <c r="B13" s="24">
        <f t="shared" si="4"/>
        <v>9666.400765</v>
      </c>
      <c r="C13" s="24">
        <f t="shared" si="1"/>
        <v>2319.0394</v>
      </c>
      <c r="D13" s="24">
        <f t="shared" si="2"/>
        <v>7347.361364</v>
      </c>
      <c r="E13" s="25">
        <f t="shared" si="5"/>
        <v>463807.8801</v>
      </c>
      <c r="F13" s="25">
        <f t="shared" si="3"/>
        <v>456460.5187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2">
        <v>7.0</v>
      </c>
      <c r="B14" s="24">
        <f t="shared" si="4"/>
        <v>9666.400765</v>
      </c>
      <c r="C14" s="24">
        <f t="shared" si="1"/>
        <v>2282.302593</v>
      </c>
      <c r="D14" s="24">
        <f t="shared" si="2"/>
        <v>7384.098171</v>
      </c>
      <c r="E14" s="25">
        <f t="shared" si="5"/>
        <v>456460.5187</v>
      </c>
      <c r="F14" s="25">
        <f t="shared" si="3"/>
        <v>449076.4205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2">
        <v>8.0</v>
      </c>
      <c r="B15" s="24">
        <f t="shared" si="4"/>
        <v>9666.400765</v>
      </c>
      <c r="C15" s="24">
        <f t="shared" si="1"/>
        <v>2245.382103</v>
      </c>
      <c r="D15" s="24">
        <f t="shared" si="2"/>
        <v>7421.018662</v>
      </c>
      <c r="E15" s="25">
        <f t="shared" si="5"/>
        <v>449076.4205</v>
      </c>
      <c r="F15" s="25">
        <f t="shared" si="3"/>
        <v>441655.4019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2">
        <v>9.0</v>
      </c>
      <c r="B16" s="24">
        <f t="shared" si="4"/>
        <v>9666.400765</v>
      </c>
      <c r="C16" s="24">
        <f t="shared" si="1"/>
        <v>2208.277009</v>
      </c>
      <c r="D16" s="24">
        <f t="shared" si="2"/>
        <v>7458.123755</v>
      </c>
      <c r="E16" s="25">
        <f t="shared" si="5"/>
        <v>441655.4019</v>
      </c>
      <c r="F16" s="25">
        <f t="shared" si="3"/>
        <v>434197.2781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2">
        <v>10.0</v>
      </c>
      <c r="B17" s="24">
        <f t="shared" si="4"/>
        <v>9666.400765</v>
      </c>
      <c r="C17" s="24">
        <f t="shared" si="1"/>
        <v>2170.986391</v>
      </c>
      <c r="D17" s="24">
        <f t="shared" si="2"/>
        <v>7495.414374</v>
      </c>
      <c r="E17" s="25">
        <f t="shared" si="5"/>
        <v>434197.2781</v>
      </c>
      <c r="F17" s="25">
        <f t="shared" si="3"/>
        <v>426701.8637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2">
        <v>11.0</v>
      </c>
      <c r="B18" s="24">
        <f t="shared" si="4"/>
        <v>9666.400765</v>
      </c>
      <c r="C18" s="24">
        <f t="shared" si="1"/>
        <v>2133.509319</v>
      </c>
      <c r="D18" s="24">
        <f t="shared" si="2"/>
        <v>7532.891446</v>
      </c>
      <c r="E18" s="25">
        <f t="shared" si="5"/>
        <v>426701.8637</v>
      </c>
      <c r="F18" s="25">
        <f t="shared" si="3"/>
        <v>419168.9723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2">
        <v>12.0</v>
      </c>
      <c r="B19" s="24">
        <f t="shared" si="4"/>
        <v>9666.400765</v>
      </c>
      <c r="C19" s="24">
        <f t="shared" si="1"/>
        <v>2095.844861</v>
      </c>
      <c r="D19" s="24">
        <f t="shared" si="2"/>
        <v>7570.555903</v>
      </c>
      <c r="E19" s="25">
        <f t="shared" si="5"/>
        <v>419168.9723</v>
      </c>
      <c r="F19" s="25">
        <f t="shared" si="3"/>
        <v>411598.4164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2">
        <v>13.0</v>
      </c>
      <c r="B20" s="24">
        <f t="shared" si="4"/>
        <v>9666.400765</v>
      </c>
      <c r="C20" s="24">
        <f t="shared" si="1"/>
        <v>2057.992082</v>
      </c>
      <c r="D20" s="24">
        <f t="shared" si="2"/>
        <v>7608.408683</v>
      </c>
      <c r="E20" s="25">
        <f t="shared" si="5"/>
        <v>411598.4164</v>
      </c>
      <c r="F20" s="25">
        <f t="shared" si="3"/>
        <v>403990.0077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2">
        <v>14.0</v>
      </c>
      <c r="B21" s="24">
        <f t="shared" si="4"/>
        <v>9666.400765</v>
      </c>
      <c r="C21" s="24">
        <f t="shared" si="1"/>
        <v>2019.950038</v>
      </c>
      <c r="D21" s="24">
        <f t="shared" si="2"/>
        <v>7646.450726</v>
      </c>
      <c r="E21" s="25">
        <f t="shared" si="5"/>
        <v>403990.0077</v>
      </c>
      <c r="F21" s="25">
        <f t="shared" si="3"/>
        <v>396343.557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2">
        <v>15.0</v>
      </c>
      <c r="B22" s="24">
        <f t="shared" si="4"/>
        <v>9666.400765</v>
      </c>
      <c r="C22" s="24">
        <f t="shared" si="1"/>
        <v>1981.717785</v>
      </c>
      <c r="D22" s="24">
        <f t="shared" si="2"/>
        <v>7684.68298</v>
      </c>
      <c r="E22" s="25">
        <f t="shared" si="5"/>
        <v>396343.557</v>
      </c>
      <c r="F22" s="25">
        <f t="shared" si="3"/>
        <v>388658.874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2">
        <v>16.0</v>
      </c>
      <c r="B23" s="24">
        <f t="shared" si="4"/>
        <v>9666.400765</v>
      </c>
      <c r="C23" s="24">
        <f t="shared" si="1"/>
        <v>1943.29437</v>
      </c>
      <c r="D23" s="24">
        <f t="shared" si="2"/>
        <v>7723.106395</v>
      </c>
      <c r="E23" s="25">
        <f t="shared" si="5"/>
        <v>388658.874</v>
      </c>
      <c r="F23" s="25">
        <f t="shared" si="3"/>
        <v>380935.7676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2">
        <v>17.0</v>
      </c>
      <c r="B24" s="24">
        <f t="shared" si="4"/>
        <v>9666.400765</v>
      </c>
      <c r="C24" s="24">
        <f t="shared" si="1"/>
        <v>1904.678838</v>
      </c>
      <c r="D24" s="24">
        <f t="shared" si="2"/>
        <v>7761.721927</v>
      </c>
      <c r="E24" s="25">
        <f t="shared" si="5"/>
        <v>380935.7676</v>
      </c>
      <c r="F24" s="25">
        <f t="shared" si="3"/>
        <v>373174.0457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2">
        <v>18.0</v>
      </c>
      <c r="B25" s="24">
        <f t="shared" si="4"/>
        <v>9666.400765</v>
      </c>
      <c r="C25" s="24">
        <f t="shared" si="1"/>
        <v>1865.870228</v>
      </c>
      <c r="D25" s="24">
        <f t="shared" si="2"/>
        <v>7800.530536</v>
      </c>
      <c r="E25" s="25">
        <f t="shared" si="5"/>
        <v>373174.0457</v>
      </c>
      <c r="F25" s="25">
        <f t="shared" si="3"/>
        <v>365373.5151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2">
        <v>19.0</v>
      </c>
      <c r="B26" s="24">
        <f t="shared" si="4"/>
        <v>9666.400765</v>
      </c>
      <c r="C26" s="24">
        <f t="shared" si="1"/>
        <v>1826.867576</v>
      </c>
      <c r="D26" s="24">
        <f t="shared" si="2"/>
        <v>7839.533189</v>
      </c>
      <c r="E26" s="25">
        <f t="shared" si="5"/>
        <v>365373.5151</v>
      </c>
      <c r="F26" s="25">
        <f t="shared" si="3"/>
        <v>357533.9819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2">
        <v>20.0</v>
      </c>
      <c r="B27" s="24">
        <f t="shared" si="4"/>
        <v>9666.400765</v>
      </c>
      <c r="C27" s="24">
        <f t="shared" si="1"/>
        <v>1787.66991</v>
      </c>
      <c r="D27" s="24">
        <f t="shared" si="2"/>
        <v>7878.730855</v>
      </c>
      <c r="E27" s="25">
        <f t="shared" si="5"/>
        <v>357533.9819</v>
      </c>
      <c r="F27" s="25">
        <f t="shared" si="3"/>
        <v>349655.2511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2">
        <v>21.0</v>
      </c>
      <c r="B28" s="24">
        <f t="shared" si="4"/>
        <v>9666.400765</v>
      </c>
      <c r="C28" s="24">
        <f t="shared" si="1"/>
        <v>1748.276255</v>
      </c>
      <c r="D28" s="24">
        <f t="shared" si="2"/>
        <v>7918.124509</v>
      </c>
      <c r="E28" s="25">
        <f t="shared" si="5"/>
        <v>349655.2511</v>
      </c>
      <c r="F28" s="25">
        <f t="shared" si="3"/>
        <v>341737.1266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2">
        <v>22.0</v>
      </c>
      <c r="B29" s="24">
        <f t="shared" si="4"/>
        <v>9666.400765</v>
      </c>
      <c r="C29" s="24">
        <f t="shared" si="1"/>
        <v>1708.685633</v>
      </c>
      <c r="D29" s="24">
        <f t="shared" si="2"/>
        <v>7957.715132</v>
      </c>
      <c r="E29" s="25">
        <f t="shared" si="5"/>
        <v>341737.1266</v>
      </c>
      <c r="F29" s="25">
        <f t="shared" si="3"/>
        <v>333779.4114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2">
        <v>23.0</v>
      </c>
      <c r="B30" s="24">
        <f t="shared" si="4"/>
        <v>9666.400765</v>
      </c>
      <c r="C30" s="24">
        <f t="shared" si="1"/>
        <v>1668.897057</v>
      </c>
      <c r="D30" s="24">
        <f t="shared" si="2"/>
        <v>7997.503707</v>
      </c>
      <c r="E30" s="25">
        <f t="shared" si="5"/>
        <v>333779.4114</v>
      </c>
      <c r="F30" s="25">
        <f t="shared" si="3"/>
        <v>325781.9077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2">
        <v>24.0</v>
      </c>
      <c r="B31" s="24">
        <f t="shared" si="4"/>
        <v>9666.400765</v>
      </c>
      <c r="C31" s="24">
        <f t="shared" si="1"/>
        <v>1628.909539</v>
      </c>
      <c r="D31" s="24">
        <f t="shared" si="2"/>
        <v>8037.491226</v>
      </c>
      <c r="E31" s="25">
        <f t="shared" si="5"/>
        <v>325781.9077</v>
      </c>
      <c r="F31" s="25">
        <f t="shared" si="3"/>
        <v>317744.4165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2">
        <v>25.0</v>
      </c>
      <c r="B32" s="24">
        <f t="shared" si="4"/>
        <v>9666.400765</v>
      </c>
      <c r="C32" s="24">
        <f t="shared" si="1"/>
        <v>1588.722083</v>
      </c>
      <c r="D32" s="24">
        <f t="shared" si="2"/>
        <v>8077.678682</v>
      </c>
      <c r="E32" s="25">
        <f t="shared" si="5"/>
        <v>317744.4165</v>
      </c>
      <c r="F32" s="25">
        <f t="shared" si="3"/>
        <v>309666.7378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2">
        <v>26.0</v>
      </c>
      <c r="B33" s="24">
        <f t="shared" si="4"/>
        <v>9666.400765</v>
      </c>
      <c r="C33" s="24">
        <f t="shared" si="1"/>
        <v>1548.333689</v>
      </c>
      <c r="D33" s="24">
        <f t="shared" si="2"/>
        <v>8118.067076</v>
      </c>
      <c r="E33" s="25">
        <f t="shared" si="5"/>
        <v>309666.7378</v>
      </c>
      <c r="F33" s="25">
        <f t="shared" si="3"/>
        <v>301548.6708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2">
        <v>27.0</v>
      </c>
      <c r="B34" s="24">
        <f t="shared" si="4"/>
        <v>9666.400765</v>
      </c>
      <c r="C34" s="24">
        <f t="shared" si="1"/>
        <v>1507.743354</v>
      </c>
      <c r="D34" s="24">
        <f t="shared" si="2"/>
        <v>8158.657411</v>
      </c>
      <c r="E34" s="25">
        <f t="shared" si="5"/>
        <v>301548.6708</v>
      </c>
      <c r="F34" s="25">
        <f t="shared" si="3"/>
        <v>293390.0133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2">
        <v>28.0</v>
      </c>
      <c r="B35" s="24">
        <f t="shared" si="4"/>
        <v>9666.400765</v>
      </c>
      <c r="C35" s="24">
        <f t="shared" si="1"/>
        <v>1466.950067</v>
      </c>
      <c r="D35" s="24">
        <f t="shared" si="2"/>
        <v>8199.450698</v>
      </c>
      <c r="E35" s="25">
        <f t="shared" si="5"/>
        <v>293390.0133</v>
      </c>
      <c r="F35" s="25">
        <f t="shared" si="3"/>
        <v>285190.5626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2">
        <v>29.0</v>
      </c>
      <c r="B36" s="24">
        <f t="shared" si="4"/>
        <v>9666.400765</v>
      </c>
      <c r="C36" s="24">
        <f t="shared" si="1"/>
        <v>1425.952813</v>
      </c>
      <c r="D36" s="24">
        <f t="shared" si="2"/>
        <v>8240.447951</v>
      </c>
      <c r="E36" s="25">
        <f t="shared" si="5"/>
        <v>285190.5626</v>
      </c>
      <c r="F36" s="25">
        <f t="shared" si="3"/>
        <v>276950.1147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2">
        <v>30.0</v>
      </c>
      <c r="B37" s="24">
        <f t="shared" si="4"/>
        <v>9666.400765</v>
      </c>
      <c r="C37" s="24">
        <f t="shared" si="1"/>
        <v>1384.750573</v>
      </c>
      <c r="D37" s="24">
        <f t="shared" si="2"/>
        <v>8281.650191</v>
      </c>
      <c r="E37" s="25">
        <f t="shared" si="5"/>
        <v>276950.1147</v>
      </c>
      <c r="F37" s="25">
        <f t="shared" si="3"/>
        <v>268668.4645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2">
        <v>31.0</v>
      </c>
      <c r="B38" s="24">
        <f t="shared" si="4"/>
        <v>9666.400765</v>
      </c>
      <c r="C38" s="24">
        <f t="shared" si="1"/>
        <v>1343.342323</v>
      </c>
      <c r="D38" s="24">
        <f t="shared" si="2"/>
        <v>8323.058442</v>
      </c>
      <c r="E38" s="25">
        <f t="shared" si="5"/>
        <v>268668.4645</v>
      </c>
      <c r="F38" s="25">
        <f t="shared" si="3"/>
        <v>260345.4061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2">
        <v>32.0</v>
      </c>
      <c r="B39" s="24">
        <f t="shared" si="4"/>
        <v>9666.400765</v>
      </c>
      <c r="C39" s="24">
        <f t="shared" si="1"/>
        <v>1301.72703</v>
      </c>
      <c r="D39" s="24">
        <f t="shared" si="2"/>
        <v>8364.673734</v>
      </c>
      <c r="E39" s="25">
        <f t="shared" si="5"/>
        <v>260345.4061</v>
      </c>
      <c r="F39" s="25">
        <f t="shared" si="3"/>
        <v>251980.7323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2">
        <v>33.0</v>
      </c>
      <c r="B40" s="24">
        <f t="shared" si="4"/>
        <v>9666.400765</v>
      </c>
      <c r="C40" s="24">
        <f t="shared" si="1"/>
        <v>1259.903662</v>
      </c>
      <c r="D40" s="24">
        <f t="shared" si="2"/>
        <v>8406.497103</v>
      </c>
      <c r="E40" s="25">
        <f t="shared" si="5"/>
        <v>251980.7323</v>
      </c>
      <c r="F40" s="25">
        <f t="shared" si="3"/>
        <v>243574.2352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2">
        <v>34.0</v>
      </c>
      <c r="B41" s="24">
        <f t="shared" si="4"/>
        <v>9666.400765</v>
      </c>
      <c r="C41" s="24">
        <f t="shared" si="1"/>
        <v>1217.871176</v>
      </c>
      <c r="D41" s="24">
        <f t="shared" si="2"/>
        <v>8448.529589</v>
      </c>
      <c r="E41" s="25">
        <f t="shared" si="5"/>
        <v>243574.2352</v>
      </c>
      <c r="F41" s="25">
        <f t="shared" si="3"/>
        <v>235125.7056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2">
        <v>35.0</v>
      </c>
      <c r="B42" s="24">
        <f t="shared" si="4"/>
        <v>9666.400765</v>
      </c>
      <c r="C42" s="24">
        <f t="shared" si="1"/>
        <v>1175.628528</v>
      </c>
      <c r="D42" s="24">
        <f t="shared" si="2"/>
        <v>8490.772237</v>
      </c>
      <c r="E42" s="25">
        <f t="shared" si="5"/>
        <v>235125.7056</v>
      </c>
      <c r="F42" s="25">
        <f t="shared" si="3"/>
        <v>226634.9334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2">
        <v>36.0</v>
      </c>
      <c r="B43" s="24">
        <f t="shared" si="4"/>
        <v>9666.400765</v>
      </c>
      <c r="C43" s="24">
        <f t="shared" si="1"/>
        <v>1133.174667</v>
      </c>
      <c r="D43" s="24">
        <f t="shared" si="2"/>
        <v>8533.226098</v>
      </c>
      <c r="E43" s="25">
        <f t="shared" si="5"/>
        <v>226634.9334</v>
      </c>
      <c r="F43" s="25">
        <f t="shared" si="3"/>
        <v>218101.7073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2">
        <v>37.0</v>
      </c>
      <c r="B44" s="24">
        <f t="shared" si="4"/>
        <v>9666.400765</v>
      </c>
      <c r="C44" s="24">
        <f t="shared" si="1"/>
        <v>1090.508537</v>
      </c>
      <c r="D44" s="24">
        <f t="shared" si="2"/>
        <v>8575.892228</v>
      </c>
      <c r="E44" s="25">
        <f t="shared" si="5"/>
        <v>218101.7073</v>
      </c>
      <c r="F44" s="25">
        <f t="shared" si="3"/>
        <v>209525.8151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2">
        <v>38.0</v>
      </c>
      <c r="B45" s="24">
        <f t="shared" si="4"/>
        <v>9666.400765</v>
      </c>
      <c r="C45" s="24">
        <f t="shared" si="1"/>
        <v>1047.629075</v>
      </c>
      <c r="D45" s="24">
        <f t="shared" si="2"/>
        <v>8618.771689</v>
      </c>
      <c r="E45" s="25">
        <f t="shared" si="5"/>
        <v>209525.8151</v>
      </c>
      <c r="F45" s="25">
        <f t="shared" si="3"/>
        <v>200907.0434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2">
        <v>39.0</v>
      </c>
      <c r="B46" s="24">
        <f t="shared" si="4"/>
        <v>9666.400765</v>
      </c>
      <c r="C46" s="24">
        <f t="shared" si="1"/>
        <v>1004.535217</v>
      </c>
      <c r="D46" s="24">
        <f t="shared" si="2"/>
        <v>8661.865548</v>
      </c>
      <c r="E46" s="25">
        <f t="shared" si="5"/>
        <v>200907.0434</v>
      </c>
      <c r="F46" s="25">
        <f t="shared" si="3"/>
        <v>192245.1778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2">
        <v>40.0</v>
      </c>
      <c r="B47" s="24">
        <f t="shared" si="4"/>
        <v>9666.400765</v>
      </c>
      <c r="C47" s="24">
        <f t="shared" si="1"/>
        <v>961.2258892</v>
      </c>
      <c r="D47" s="24">
        <f t="shared" si="2"/>
        <v>8705.174876</v>
      </c>
      <c r="E47" s="25">
        <f t="shared" si="5"/>
        <v>192245.1778</v>
      </c>
      <c r="F47" s="25">
        <f t="shared" si="3"/>
        <v>183540.003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2">
        <v>41.0</v>
      </c>
      <c r="B48" s="24">
        <f t="shared" si="4"/>
        <v>9666.400765</v>
      </c>
      <c r="C48" s="24">
        <f t="shared" si="1"/>
        <v>917.7000148</v>
      </c>
      <c r="D48" s="24">
        <f t="shared" si="2"/>
        <v>8748.70075</v>
      </c>
      <c r="E48" s="25">
        <f t="shared" si="5"/>
        <v>183540.003</v>
      </c>
      <c r="F48" s="25">
        <f t="shared" si="3"/>
        <v>174791.3022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22">
        <v>42.0</v>
      </c>
      <c r="B49" s="24">
        <f t="shared" si="4"/>
        <v>9666.400765</v>
      </c>
      <c r="C49" s="24">
        <f t="shared" si="1"/>
        <v>873.956511</v>
      </c>
      <c r="D49" s="24">
        <f t="shared" si="2"/>
        <v>8792.444254</v>
      </c>
      <c r="E49" s="25">
        <f t="shared" si="5"/>
        <v>174791.3022</v>
      </c>
      <c r="F49" s="25">
        <f t="shared" si="3"/>
        <v>165998.858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22">
        <v>43.0</v>
      </c>
      <c r="B50" s="24">
        <f t="shared" si="4"/>
        <v>9666.400765</v>
      </c>
      <c r="C50" s="24">
        <f t="shared" si="1"/>
        <v>829.9942898</v>
      </c>
      <c r="D50" s="24">
        <f t="shared" si="2"/>
        <v>8836.406475</v>
      </c>
      <c r="E50" s="25">
        <f t="shared" si="5"/>
        <v>165998.858</v>
      </c>
      <c r="F50" s="25">
        <f t="shared" si="3"/>
        <v>157162.4515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2">
        <v>44.0</v>
      </c>
      <c r="B51" s="24">
        <f t="shared" si="4"/>
        <v>9666.400765</v>
      </c>
      <c r="C51" s="24">
        <f t="shared" si="1"/>
        <v>785.8122574</v>
      </c>
      <c r="D51" s="24">
        <f t="shared" si="2"/>
        <v>8880.588507</v>
      </c>
      <c r="E51" s="25">
        <f t="shared" si="5"/>
        <v>157162.4515</v>
      </c>
      <c r="F51" s="25">
        <f t="shared" si="3"/>
        <v>148281.863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22">
        <v>45.0</v>
      </c>
      <c r="B52" s="24">
        <f t="shared" si="4"/>
        <v>9666.400765</v>
      </c>
      <c r="C52" s="24">
        <f t="shared" si="1"/>
        <v>741.4093149</v>
      </c>
      <c r="D52" s="24">
        <f t="shared" si="2"/>
        <v>8924.99145</v>
      </c>
      <c r="E52" s="25">
        <f t="shared" si="5"/>
        <v>148281.863</v>
      </c>
      <c r="F52" s="25">
        <f t="shared" si="3"/>
        <v>139356.8715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22">
        <v>46.0</v>
      </c>
      <c r="B53" s="24">
        <f t="shared" si="4"/>
        <v>9666.400765</v>
      </c>
      <c r="C53" s="24">
        <f t="shared" si="1"/>
        <v>696.7843576</v>
      </c>
      <c r="D53" s="24">
        <f t="shared" si="2"/>
        <v>8969.616407</v>
      </c>
      <c r="E53" s="25">
        <f t="shared" si="5"/>
        <v>139356.8715</v>
      </c>
      <c r="F53" s="25">
        <f t="shared" si="3"/>
        <v>130387.2551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2">
        <v>47.0</v>
      </c>
      <c r="B54" s="24">
        <f t="shared" si="4"/>
        <v>9666.400765</v>
      </c>
      <c r="C54" s="24">
        <f t="shared" si="1"/>
        <v>651.9362756</v>
      </c>
      <c r="D54" s="24">
        <f t="shared" si="2"/>
        <v>9014.464489</v>
      </c>
      <c r="E54" s="25">
        <f t="shared" si="5"/>
        <v>130387.2551</v>
      </c>
      <c r="F54" s="25">
        <f t="shared" si="3"/>
        <v>121372.7906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2">
        <v>48.0</v>
      </c>
      <c r="B55" s="24">
        <f t="shared" si="4"/>
        <v>9666.400765</v>
      </c>
      <c r="C55" s="24">
        <f t="shared" si="1"/>
        <v>606.8639531</v>
      </c>
      <c r="D55" s="24">
        <f t="shared" si="2"/>
        <v>9059.536812</v>
      </c>
      <c r="E55" s="25">
        <f t="shared" si="5"/>
        <v>121372.7906</v>
      </c>
      <c r="F55" s="25">
        <f t="shared" si="3"/>
        <v>112313.2538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22">
        <v>49.0</v>
      </c>
      <c r="B56" s="24">
        <f t="shared" si="4"/>
        <v>9666.400765</v>
      </c>
      <c r="C56" s="24">
        <f t="shared" si="1"/>
        <v>561.5662691</v>
      </c>
      <c r="D56" s="24">
        <f t="shared" si="2"/>
        <v>9104.834496</v>
      </c>
      <c r="E56" s="25">
        <f t="shared" si="5"/>
        <v>112313.2538</v>
      </c>
      <c r="F56" s="25">
        <f t="shared" si="3"/>
        <v>103208.4193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2">
        <v>50.0</v>
      </c>
      <c r="B57" s="24">
        <f t="shared" si="4"/>
        <v>9666.400765</v>
      </c>
      <c r="C57" s="24">
        <f t="shared" si="1"/>
        <v>516.0420966</v>
      </c>
      <c r="D57" s="24">
        <f t="shared" si="2"/>
        <v>9150.358668</v>
      </c>
      <c r="E57" s="25">
        <f t="shared" si="5"/>
        <v>103208.4193</v>
      </c>
      <c r="F57" s="25">
        <f t="shared" si="3"/>
        <v>94058.06065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2">
        <v>51.0</v>
      </c>
      <c r="B58" s="24">
        <f t="shared" si="4"/>
        <v>9666.400765</v>
      </c>
      <c r="C58" s="24">
        <f t="shared" si="1"/>
        <v>470.2903033</v>
      </c>
      <c r="D58" s="24">
        <f t="shared" si="2"/>
        <v>9196.110461</v>
      </c>
      <c r="E58" s="25">
        <f t="shared" si="5"/>
        <v>94058.06065</v>
      </c>
      <c r="F58" s="25">
        <f t="shared" si="3"/>
        <v>84861.95019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2">
        <v>52.0</v>
      </c>
      <c r="B59" s="24">
        <f t="shared" si="4"/>
        <v>9666.400765</v>
      </c>
      <c r="C59" s="24">
        <f t="shared" si="1"/>
        <v>424.309751</v>
      </c>
      <c r="D59" s="24">
        <f t="shared" si="2"/>
        <v>9242.091014</v>
      </c>
      <c r="E59" s="25">
        <f t="shared" si="5"/>
        <v>84861.95019</v>
      </c>
      <c r="F59" s="25">
        <f t="shared" si="3"/>
        <v>75619.85918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2">
        <v>53.0</v>
      </c>
      <c r="B60" s="24">
        <f t="shared" si="4"/>
        <v>9666.400765</v>
      </c>
      <c r="C60" s="24">
        <f t="shared" si="1"/>
        <v>378.0992959</v>
      </c>
      <c r="D60" s="24">
        <f t="shared" si="2"/>
        <v>9288.301469</v>
      </c>
      <c r="E60" s="25">
        <f t="shared" si="5"/>
        <v>75619.85918</v>
      </c>
      <c r="F60" s="25">
        <f t="shared" si="3"/>
        <v>66331.55771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2">
        <v>54.0</v>
      </c>
      <c r="B61" s="24">
        <f t="shared" si="4"/>
        <v>9666.400765</v>
      </c>
      <c r="C61" s="24">
        <f t="shared" si="1"/>
        <v>331.6577885</v>
      </c>
      <c r="D61" s="24">
        <f t="shared" si="2"/>
        <v>9334.742976</v>
      </c>
      <c r="E61" s="25">
        <f t="shared" si="5"/>
        <v>66331.55771</v>
      </c>
      <c r="F61" s="25">
        <f t="shared" si="3"/>
        <v>56996.81473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2">
        <v>55.0</v>
      </c>
      <c r="B62" s="24">
        <f t="shared" si="4"/>
        <v>9666.400765</v>
      </c>
      <c r="C62" s="24">
        <f t="shared" si="1"/>
        <v>284.9840737</v>
      </c>
      <c r="D62" s="24">
        <f t="shared" si="2"/>
        <v>9381.416691</v>
      </c>
      <c r="E62" s="25">
        <f t="shared" si="5"/>
        <v>56996.81473</v>
      </c>
      <c r="F62" s="25">
        <f t="shared" si="3"/>
        <v>47615.39804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22">
        <v>56.0</v>
      </c>
      <c r="B63" s="24">
        <f t="shared" si="4"/>
        <v>9666.400765</v>
      </c>
      <c r="C63" s="24">
        <f t="shared" si="1"/>
        <v>238.0769902</v>
      </c>
      <c r="D63" s="24">
        <f t="shared" si="2"/>
        <v>9428.323775</v>
      </c>
      <c r="E63" s="25">
        <f t="shared" si="5"/>
        <v>47615.39804</v>
      </c>
      <c r="F63" s="25">
        <f t="shared" si="3"/>
        <v>38187.07427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22">
        <v>57.0</v>
      </c>
      <c r="B64" s="24">
        <f t="shared" si="4"/>
        <v>9666.400765</v>
      </c>
      <c r="C64" s="24">
        <f t="shared" si="1"/>
        <v>190.9353713</v>
      </c>
      <c r="D64" s="24">
        <f t="shared" si="2"/>
        <v>9475.465393</v>
      </c>
      <c r="E64" s="25">
        <f t="shared" si="5"/>
        <v>38187.07427</v>
      </c>
      <c r="F64" s="25">
        <f t="shared" si="3"/>
        <v>28711.60887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22">
        <v>58.0</v>
      </c>
      <c r="B65" s="24">
        <f t="shared" si="4"/>
        <v>9666.400765</v>
      </c>
      <c r="C65" s="24">
        <f t="shared" si="1"/>
        <v>143.5580444</v>
      </c>
      <c r="D65" s="24">
        <f t="shared" si="2"/>
        <v>9522.84272</v>
      </c>
      <c r="E65" s="25">
        <f t="shared" si="5"/>
        <v>28711.60887</v>
      </c>
      <c r="F65" s="25">
        <f t="shared" si="3"/>
        <v>19188.76615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2">
        <v>59.0</v>
      </c>
      <c r="B66" s="24">
        <f t="shared" si="4"/>
        <v>9666.400765</v>
      </c>
      <c r="C66" s="24">
        <f t="shared" si="1"/>
        <v>95.94383076</v>
      </c>
      <c r="D66" s="24">
        <f t="shared" si="2"/>
        <v>9570.456934</v>
      </c>
      <c r="E66" s="25">
        <f t="shared" si="5"/>
        <v>19188.76615</v>
      </c>
      <c r="F66" s="25">
        <f t="shared" si="3"/>
        <v>9618.309219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2">
        <v>60.0</v>
      </c>
      <c r="B67" s="24">
        <f t="shared" si="4"/>
        <v>9666.400765</v>
      </c>
      <c r="C67" s="24">
        <f t="shared" si="1"/>
        <v>48.09154609</v>
      </c>
      <c r="D67" s="24">
        <f t="shared" si="2"/>
        <v>9618.309219</v>
      </c>
      <c r="E67" s="25">
        <f t="shared" si="5"/>
        <v>9618.309219</v>
      </c>
      <c r="F67" s="25">
        <f t="shared" si="3"/>
        <v>-0.00000001057742338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8"/>
      <c r="B68" s="23"/>
      <c r="C68" s="23"/>
      <c r="D68" s="23"/>
      <c r="E68" s="19"/>
      <c r="F68" s="19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6" t="s">
        <v>12</v>
      </c>
      <c r="B3" s="13">
        <v>500000.0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6" t="s">
        <v>3</v>
      </c>
      <c r="B4" s="27">
        <v>0.06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6" t="s">
        <v>20</v>
      </c>
      <c r="B5" s="28">
        <v>5.0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6" t="s">
        <v>5</v>
      </c>
      <c r="B6" s="15" t="s">
        <v>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6"/>
      <c r="B7" s="15"/>
      <c r="C7" s="15"/>
      <c r="D7" s="15"/>
      <c r="E7" s="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6" t="s">
        <v>15</v>
      </c>
      <c r="B8" s="15" t="s">
        <v>16</v>
      </c>
      <c r="C8" s="15" t="s">
        <v>17</v>
      </c>
      <c r="D8" s="15" t="s">
        <v>18</v>
      </c>
      <c r="E8" s="15" t="s">
        <v>2</v>
      </c>
      <c r="F8" s="2" t="s">
        <v>19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6">
        <v>1.0</v>
      </c>
      <c r="B9" s="10">
        <f>-pmt(B4/12,B5*12,B3)</f>
        <v>9666.400765</v>
      </c>
      <c r="C9" s="10">
        <f t="shared" ref="C9:C68" si="1">-IPMT($B$4/12,A9,$B$5*12,$B$3)</f>
        <v>2500</v>
      </c>
      <c r="D9" s="10">
        <f t="shared" ref="D9:D68" si="2">-PPMT($B$4/12,A9,$B$5*12,$B$3)</f>
        <v>7166.400765</v>
      </c>
      <c r="E9" s="13">
        <f>$B$3</f>
        <v>500000</v>
      </c>
      <c r="F9" s="13">
        <f t="shared" ref="F9:F68" si="3">E9-D9</f>
        <v>492833.5992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6">
        <v>2.0</v>
      </c>
      <c r="B10" s="29">
        <f t="shared" ref="B10:B68" si="4">B9</f>
        <v>9666.400765</v>
      </c>
      <c r="C10" s="10">
        <f t="shared" si="1"/>
        <v>2464.167996</v>
      </c>
      <c r="D10" s="10">
        <f t="shared" si="2"/>
        <v>7202.232769</v>
      </c>
      <c r="E10" s="13">
        <f t="shared" ref="E10:E68" si="5">F9</f>
        <v>492833.5992</v>
      </c>
      <c r="F10" s="13">
        <f t="shared" si="3"/>
        <v>485631.3665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6">
        <v>3.0</v>
      </c>
      <c r="B11" s="29">
        <f t="shared" si="4"/>
        <v>9666.400765</v>
      </c>
      <c r="C11" s="10">
        <f t="shared" si="1"/>
        <v>2428.156832</v>
      </c>
      <c r="D11" s="10">
        <f t="shared" si="2"/>
        <v>7238.243932</v>
      </c>
      <c r="E11" s="13">
        <f t="shared" si="5"/>
        <v>485631.3665</v>
      </c>
      <c r="F11" s="13">
        <f t="shared" si="3"/>
        <v>478393.1225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6">
        <v>4.0</v>
      </c>
      <c r="B12" s="29">
        <f t="shared" si="4"/>
        <v>9666.400765</v>
      </c>
      <c r="C12" s="10">
        <f t="shared" si="1"/>
        <v>2391.965613</v>
      </c>
      <c r="D12" s="10">
        <f t="shared" si="2"/>
        <v>7274.435152</v>
      </c>
      <c r="E12" s="13">
        <f t="shared" si="5"/>
        <v>478393.1225</v>
      </c>
      <c r="F12" s="13">
        <f t="shared" si="3"/>
        <v>471118.6874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6">
        <v>5.0</v>
      </c>
      <c r="B13" s="29">
        <f t="shared" si="4"/>
        <v>9666.400765</v>
      </c>
      <c r="C13" s="10">
        <f t="shared" si="1"/>
        <v>2355.593437</v>
      </c>
      <c r="D13" s="10">
        <f t="shared" si="2"/>
        <v>7310.807328</v>
      </c>
      <c r="E13" s="13">
        <f t="shared" si="5"/>
        <v>471118.6874</v>
      </c>
      <c r="F13" s="13">
        <f t="shared" si="3"/>
        <v>463807.8801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6">
        <v>6.0</v>
      </c>
      <c r="B14" s="29">
        <f t="shared" si="4"/>
        <v>9666.400765</v>
      </c>
      <c r="C14" s="10">
        <f t="shared" si="1"/>
        <v>2319.0394</v>
      </c>
      <c r="D14" s="10">
        <f t="shared" si="2"/>
        <v>7347.361364</v>
      </c>
      <c r="E14" s="13">
        <f t="shared" si="5"/>
        <v>463807.8801</v>
      </c>
      <c r="F14" s="13">
        <f t="shared" si="3"/>
        <v>456460.5187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6">
        <v>7.0</v>
      </c>
      <c r="B15" s="29">
        <f t="shared" si="4"/>
        <v>9666.400765</v>
      </c>
      <c r="C15" s="10">
        <f t="shared" si="1"/>
        <v>2282.302593</v>
      </c>
      <c r="D15" s="10">
        <f t="shared" si="2"/>
        <v>7384.098171</v>
      </c>
      <c r="E15" s="13">
        <f t="shared" si="5"/>
        <v>456460.5187</v>
      </c>
      <c r="F15" s="13">
        <f t="shared" si="3"/>
        <v>449076.4205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6">
        <v>8.0</v>
      </c>
      <c r="B16" s="29">
        <f t="shared" si="4"/>
        <v>9666.400765</v>
      </c>
      <c r="C16" s="10">
        <f t="shared" si="1"/>
        <v>2245.382103</v>
      </c>
      <c r="D16" s="10">
        <f t="shared" si="2"/>
        <v>7421.018662</v>
      </c>
      <c r="E16" s="13">
        <f t="shared" si="5"/>
        <v>449076.4205</v>
      </c>
      <c r="F16" s="13">
        <f t="shared" si="3"/>
        <v>441655.4019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6">
        <v>9.0</v>
      </c>
      <c r="B17" s="29">
        <f t="shared" si="4"/>
        <v>9666.400765</v>
      </c>
      <c r="C17" s="10">
        <f t="shared" si="1"/>
        <v>2208.277009</v>
      </c>
      <c r="D17" s="10">
        <f t="shared" si="2"/>
        <v>7458.123755</v>
      </c>
      <c r="E17" s="13">
        <f t="shared" si="5"/>
        <v>441655.4019</v>
      </c>
      <c r="F17" s="13">
        <f t="shared" si="3"/>
        <v>434197.2781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6">
        <v>10.0</v>
      </c>
      <c r="B18" s="29">
        <f t="shared" si="4"/>
        <v>9666.400765</v>
      </c>
      <c r="C18" s="10">
        <f t="shared" si="1"/>
        <v>2170.986391</v>
      </c>
      <c r="D18" s="10">
        <f t="shared" si="2"/>
        <v>7495.414374</v>
      </c>
      <c r="E18" s="13">
        <f t="shared" si="5"/>
        <v>434197.2781</v>
      </c>
      <c r="F18" s="13">
        <f t="shared" si="3"/>
        <v>426701.8637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6">
        <v>11.0</v>
      </c>
      <c r="B19" s="29">
        <f t="shared" si="4"/>
        <v>9666.400765</v>
      </c>
      <c r="C19" s="10">
        <f t="shared" si="1"/>
        <v>2133.509319</v>
      </c>
      <c r="D19" s="10">
        <f t="shared" si="2"/>
        <v>7532.891446</v>
      </c>
      <c r="E19" s="13">
        <f t="shared" si="5"/>
        <v>426701.8637</v>
      </c>
      <c r="F19" s="13">
        <f t="shared" si="3"/>
        <v>419168.9723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6">
        <v>12.0</v>
      </c>
      <c r="B20" s="29">
        <f t="shared" si="4"/>
        <v>9666.400765</v>
      </c>
      <c r="C20" s="10">
        <f t="shared" si="1"/>
        <v>2095.844861</v>
      </c>
      <c r="D20" s="10">
        <f t="shared" si="2"/>
        <v>7570.555903</v>
      </c>
      <c r="E20" s="13">
        <f t="shared" si="5"/>
        <v>419168.9723</v>
      </c>
      <c r="F20" s="13">
        <f t="shared" si="3"/>
        <v>411598.4164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6">
        <v>13.0</v>
      </c>
      <c r="B21" s="29">
        <f t="shared" si="4"/>
        <v>9666.400765</v>
      </c>
      <c r="C21" s="10">
        <f t="shared" si="1"/>
        <v>2057.992082</v>
      </c>
      <c r="D21" s="10">
        <f t="shared" si="2"/>
        <v>7608.408683</v>
      </c>
      <c r="E21" s="13">
        <f t="shared" si="5"/>
        <v>411598.4164</v>
      </c>
      <c r="F21" s="13">
        <f t="shared" si="3"/>
        <v>403990.0077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6">
        <v>14.0</v>
      </c>
      <c r="B22" s="29">
        <f t="shared" si="4"/>
        <v>9666.400765</v>
      </c>
      <c r="C22" s="10">
        <f t="shared" si="1"/>
        <v>2019.950038</v>
      </c>
      <c r="D22" s="10">
        <f t="shared" si="2"/>
        <v>7646.450726</v>
      </c>
      <c r="E22" s="13">
        <f t="shared" si="5"/>
        <v>403990.0077</v>
      </c>
      <c r="F22" s="13">
        <f t="shared" si="3"/>
        <v>396343.557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6">
        <v>15.0</v>
      </c>
      <c r="B23" s="29">
        <f t="shared" si="4"/>
        <v>9666.400765</v>
      </c>
      <c r="C23" s="10">
        <f t="shared" si="1"/>
        <v>1981.717785</v>
      </c>
      <c r="D23" s="10">
        <f t="shared" si="2"/>
        <v>7684.68298</v>
      </c>
      <c r="E23" s="13">
        <f t="shared" si="5"/>
        <v>396343.557</v>
      </c>
      <c r="F23" s="13">
        <f t="shared" si="3"/>
        <v>388658.874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6">
        <v>16.0</v>
      </c>
      <c r="B24" s="29">
        <f t="shared" si="4"/>
        <v>9666.400765</v>
      </c>
      <c r="C24" s="10">
        <f t="shared" si="1"/>
        <v>1943.29437</v>
      </c>
      <c r="D24" s="10">
        <f t="shared" si="2"/>
        <v>7723.106395</v>
      </c>
      <c r="E24" s="13">
        <f t="shared" si="5"/>
        <v>388658.874</v>
      </c>
      <c r="F24" s="13">
        <f t="shared" si="3"/>
        <v>380935.7676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6">
        <v>17.0</v>
      </c>
      <c r="B25" s="29">
        <f t="shared" si="4"/>
        <v>9666.400765</v>
      </c>
      <c r="C25" s="10">
        <f t="shared" si="1"/>
        <v>1904.678838</v>
      </c>
      <c r="D25" s="10">
        <f t="shared" si="2"/>
        <v>7761.721927</v>
      </c>
      <c r="E25" s="13">
        <f t="shared" si="5"/>
        <v>380935.7676</v>
      </c>
      <c r="F25" s="13">
        <f t="shared" si="3"/>
        <v>373174.0457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6">
        <v>18.0</v>
      </c>
      <c r="B26" s="29">
        <f t="shared" si="4"/>
        <v>9666.400765</v>
      </c>
      <c r="C26" s="10">
        <f t="shared" si="1"/>
        <v>1865.870228</v>
      </c>
      <c r="D26" s="10">
        <f t="shared" si="2"/>
        <v>7800.530536</v>
      </c>
      <c r="E26" s="13">
        <f t="shared" si="5"/>
        <v>373174.0457</v>
      </c>
      <c r="F26" s="13">
        <f t="shared" si="3"/>
        <v>365373.5151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6">
        <v>19.0</v>
      </c>
      <c r="B27" s="29">
        <f t="shared" si="4"/>
        <v>9666.400765</v>
      </c>
      <c r="C27" s="10">
        <f t="shared" si="1"/>
        <v>1826.867576</v>
      </c>
      <c r="D27" s="10">
        <f t="shared" si="2"/>
        <v>7839.533189</v>
      </c>
      <c r="E27" s="13">
        <f t="shared" si="5"/>
        <v>365373.5151</v>
      </c>
      <c r="F27" s="13">
        <f t="shared" si="3"/>
        <v>357533.9819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6">
        <v>20.0</v>
      </c>
      <c r="B28" s="29">
        <f t="shared" si="4"/>
        <v>9666.400765</v>
      </c>
      <c r="C28" s="10">
        <f t="shared" si="1"/>
        <v>1787.66991</v>
      </c>
      <c r="D28" s="10">
        <f t="shared" si="2"/>
        <v>7878.730855</v>
      </c>
      <c r="E28" s="13">
        <f t="shared" si="5"/>
        <v>357533.9819</v>
      </c>
      <c r="F28" s="13">
        <f t="shared" si="3"/>
        <v>349655.2511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6">
        <v>21.0</v>
      </c>
      <c r="B29" s="29">
        <f t="shared" si="4"/>
        <v>9666.400765</v>
      </c>
      <c r="C29" s="10">
        <f t="shared" si="1"/>
        <v>1748.276255</v>
      </c>
      <c r="D29" s="10">
        <f t="shared" si="2"/>
        <v>7918.124509</v>
      </c>
      <c r="E29" s="13">
        <f t="shared" si="5"/>
        <v>349655.2511</v>
      </c>
      <c r="F29" s="13">
        <f t="shared" si="3"/>
        <v>341737.1266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6">
        <v>22.0</v>
      </c>
      <c r="B30" s="29">
        <f t="shared" si="4"/>
        <v>9666.400765</v>
      </c>
      <c r="C30" s="10">
        <f t="shared" si="1"/>
        <v>1708.685633</v>
      </c>
      <c r="D30" s="10">
        <f t="shared" si="2"/>
        <v>7957.715132</v>
      </c>
      <c r="E30" s="13">
        <f t="shared" si="5"/>
        <v>341737.1266</v>
      </c>
      <c r="F30" s="13">
        <f t="shared" si="3"/>
        <v>333779.4114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6">
        <v>23.0</v>
      </c>
      <c r="B31" s="29">
        <f t="shared" si="4"/>
        <v>9666.400765</v>
      </c>
      <c r="C31" s="10">
        <f t="shared" si="1"/>
        <v>1668.897057</v>
      </c>
      <c r="D31" s="10">
        <f t="shared" si="2"/>
        <v>7997.503707</v>
      </c>
      <c r="E31" s="13">
        <f t="shared" si="5"/>
        <v>333779.4114</v>
      </c>
      <c r="F31" s="13">
        <f t="shared" si="3"/>
        <v>325781.9077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6">
        <v>24.0</v>
      </c>
      <c r="B32" s="29">
        <f t="shared" si="4"/>
        <v>9666.400765</v>
      </c>
      <c r="C32" s="10">
        <f t="shared" si="1"/>
        <v>1628.909539</v>
      </c>
      <c r="D32" s="10">
        <f t="shared" si="2"/>
        <v>8037.491226</v>
      </c>
      <c r="E32" s="13">
        <f t="shared" si="5"/>
        <v>325781.9077</v>
      </c>
      <c r="F32" s="13">
        <f t="shared" si="3"/>
        <v>317744.4165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6">
        <v>25.0</v>
      </c>
      <c r="B33" s="29">
        <f t="shared" si="4"/>
        <v>9666.400765</v>
      </c>
      <c r="C33" s="10">
        <f t="shared" si="1"/>
        <v>1588.722083</v>
      </c>
      <c r="D33" s="10">
        <f t="shared" si="2"/>
        <v>8077.678682</v>
      </c>
      <c r="E33" s="13">
        <f t="shared" si="5"/>
        <v>317744.4165</v>
      </c>
      <c r="F33" s="13">
        <f t="shared" si="3"/>
        <v>309666.7378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6">
        <v>26.0</v>
      </c>
      <c r="B34" s="29">
        <f t="shared" si="4"/>
        <v>9666.400765</v>
      </c>
      <c r="C34" s="10">
        <f t="shared" si="1"/>
        <v>1548.333689</v>
      </c>
      <c r="D34" s="10">
        <f t="shared" si="2"/>
        <v>8118.067076</v>
      </c>
      <c r="E34" s="13">
        <f t="shared" si="5"/>
        <v>309666.7378</v>
      </c>
      <c r="F34" s="13">
        <f t="shared" si="3"/>
        <v>301548.6708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6">
        <v>27.0</v>
      </c>
      <c r="B35" s="29">
        <f t="shared" si="4"/>
        <v>9666.400765</v>
      </c>
      <c r="C35" s="10">
        <f t="shared" si="1"/>
        <v>1507.743354</v>
      </c>
      <c r="D35" s="10">
        <f t="shared" si="2"/>
        <v>8158.657411</v>
      </c>
      <c r="E35" s="13">
        <f t="shared" si="5"/>
        <v>301548.6708</v>
      </c>
      <c r="F35" s="13">
        <f t="shared" si="3"/>
        <v>293390.0133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6">
        <v>28.0</v>
      </c>
      <c r="B36" s="29">
        <f t="shared" si="4"/>
        <v>9666.400765</v>
      </c>
      <c r="C36" s="10">
        <f t="shared" si="1"/>
        <v>1466.950067</v>
      </c>
      <c r="D36" s="10">
        <f t="shared" si="2"/>
        <v>8199.450698</v>
      </c>
      <c r="E36" s="13">
        <f t="shared" si="5"/>
        <v>293390.0133</v>
      </c>
      <c r="F36" s="13">
        <f t="shared" si="3"/>
        <v>285190.5626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6">
        <v>29.0</v>
      </c>
      <c r="B37" s="29">
        <f t="shared" si="4"/>
        <v>9666.400765</v>
      </c>
      <c r="C37" s="10">
        <f t="shared" si="1"/>
        <v>1425.952813</v>
      </c>
      <c r="D37" s="10">
        <f t="shared" si="2"/>
        <v>8240.447951</v>
      </c>
      <c r="E37" s="13">
        <f t="shared" si="5"/>
        <v>285190.5626</v>
      </c>
      <c r="F37" s="13">
        <f t="shared" si="3"/>
        <v>276950.1147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6">
        <v>30.0</v>
      </c>
      <c r="B38" s="29">
        <f t="shared" si="4"/>
        <v>9666.400765</v>
      </c>
      <c r="C38" s="10">
        <f t="shared" si="1"/>
        <v>1384.750573</v>
      </c>
      <c r="D38" s="10">
        <f t="shared" si="2"/>
        <v>8281.650191</v>
      </c>
      <c r="E38" s="13">
        <f t="shared" si="5"/>
        <v>276950.1147</v>
      </c>
      <c r="F38" s="13">
        <f t="shared" si="3"/>
        <v>268668.4645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6">
        <v>31.0</v>
      </c>
      <c r="B39" s="29">
        <f t="shared" si="4"/>
        <v>9666.400765</v>
      </c>
      <c r="C39" s="10">
        <f t="shared" si="1"/>
        <v>1343.342323</v>
      </c>
      <c r="D39" s="10">
        <f t="shared" si="2"/>
        <v>8323.058442</v>
      </c>
      <c r="E39" s="13">
        <f t="shared" si="5"/>
        <v>268668.4645</v>
      </c>
      <c r="F39" s="13">
        <f t="shared" si="3"/>
        <v>260345.4061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6">
        <v>32.0</v>
      </c>
      <c r="B40" s="29">
        <f t="shared" si="4"/>
        <v>9666.400765</v>
      </c>
      <c r="C40" s="10">
        <f t="shared" si="1"/>
        <v>1301.72703</v>
      </c>
      <c r="D40" s="10">
        <f t="shared" si="2"/>
        <v>8364.673734</v>
      </c>
      <c r="E40" s="13">
        <f t="shared" si="5"/>
        <v>260345.4061</v>
      </c>
      <c r="F40" s="13">
        <f t="shared" si="3"/>
        <v>251980.7323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6">
        <v>33.0</v>
      </c>
      <c r="B41" s="29">
        <f t="shared" si="4"/>
        <v>9666.400765</v>
      </c>
      <c r="C41" s="10">
        <f t="shared" si="1"/>
        <v>1259.903662</v>
      </c>
      <c r="D41" s="10">
        <f t="shared" si="2"/>
        <v>8406.497103</v>
      </c>
      <c r="E41" s="13">
        <f t="shared" si="5"/>
        <v>251980.7323</v>
      </c>
      <c r="F41" s="13">
        <f t="shared" si="3"/>
        <v>243574.2352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6">
        <v>34.0</v>
      </c>
      <c r="B42" s="29">
        <f t="shared" si="4"/>
        <v>9666.400765</v>
      </c>
      <c r="C42" s="10">
        <f t="shared" si="1"/>
        <v>1217.871176</v>
      </c>
      <c r="D42" s="10">
        <f t="shared" si="2"/>
        <v>8448.529589</v>
      </c>
      <c r="E42" s="13">
        <f t="shared" si="5"/>
        <v>243574.2352</v>
      </c>
      <c r="F42" s="13">
        <f t="shared" si="3"/>
        <v>235125.7056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6">
        <v>35.0</v>
      </c>
      <c r="B43" s="29">
        <f t="shared" si="4"/>
        <v>9666.400765</v>
      </c>
      <c r="C43" s="10">
        <f t="shared" si="1"/>
        <v>1175.628528</v>
      </c>
      <c r="D43" s="10">
        <f t="shared" si="2"/>
        <v>8490.772237</v>
      </c>
      <c r="E43" s="13">
        <f t="shared" si="5"/>
        <v>235125.7056</v>
      </c>
      <c r="F43" s="13">
        <f t="shared" si="3"/>
        <v>226634.9334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6">
        <v>36.0</v>
      </c>
      <c r="B44" s="29">
        <f t="shared" si="4"/>
        <v>9666.400765</v>
      </c>
      <c r="C44" s="10">
        <f t="shared" si="1"/>
        <v>1133.174667</v>
      </c>
      <c r="D44" s="10">
        <f t="shared" si="2"/>
        <v>8533.226098</v>
      </c>
      <c r="E44" s="13">
        <f t="shared" si="5"/>
        <v>226634.9334</v>
      </c>
      <c r="F44" s="13">
        <f t="shared" si="3"/>
        <v>218101.7073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6">
        <v>37.0</v>
      </c>
      <c r="B45" s="29">
        <f t="shared" si="4"/>
        <v>9666.400765</v>
      </c>
      <c r="C45" s="10">
        <f t="shared" si="1"/>
        <v>1090.508537</v>
      </c>
      <c r="D45" s="10">
        <f t="shared" si="2"/>
        <v>8575.892228</v>
      </c>
      <c r="E45" s="13">
        <f t="shared" si="5"/>
        <v>218101.7073</v>
      </c>
      <c r="F45" s="13">
        <f t="shared" si="3"/>
        <v>209525.8151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6">
        <v>38.0</v>
      </c>
      <c r="B46" s="29">
        <f t="shared" si="4"/>
        <v>9666.400765</v>
      </c>
      <c r="C46" s="10">
        <f t="shared" si="1"/>
        <v>1047.629075</v>
      </c>
      <c r="D46" s="10">
        <f t="shared" si="2"/>
        <v>8618.771689</v>
      </c>
      <c r="E46" s="13">
        <f t="shared" si="5"/>
        <v>209525.8151</v>
      </c>
      <c r="F46" s="13">
        <f t="shared" si="3"/>
        <v>200907.0434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6">
        <v>39.0</v>
      </c>
      <c r="B47" s="29">
        <f t="shared" si="4"/>
        <v>9666.400765</v>
      </c>
      <c r="C47" s="10">
        <f t="shared" si="1"/>
        <v>1004.535217</v>
      </c>
      <c r="D47" s="10">
        <f t="shared" si="2"/>
        <v>8661.865548</v>
      </c>
      <c r="E47" s="13">
        <f t="shared" si="5"/>
        <v>200907.0434</v>
      </c>
      <c r="F47" s="13">
        <f t="shared" si="3"/>
        <v>192245.1778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6">
        <v>40.0</v>
      </c>
      <c r="B48" s="29">
        <f t="shared" si="4"/>
        <v>9666.400765</v>
      </c>
      <c r="C48" s="10">
        <f t="shared" si="1"/>
        <v>961.2258892</v>
      </c>
      <c r="D48" s="10">
        <f t="shared" si="2"/>
        <v>8705.174876</v>
      </c>
      <c r="E48" s="13">
        <f t="shared" si="5"/>
        <v>192245.1778</v>
      </c>
      <c r="F48" s="13">
        <f t="shared" si="3"/>
        <v>183540.003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6">
        <v>41.0</v>
      </c>
      <c r="B49" s="29">
        <f t="shared" si="4"/>
        <v>9666.400765</v>
      </c>
      <c r="C49" s="10">
        <f t="shared" si="1"/>
        <v>917.7000148</v>
      </c>
      <c r="D49" s="10">
        <f t="shared" si="2"/>
        <v>8748.70075</v>
      </c>
      <c r="E49" s="13">
        <f t="shared" si="5"/>
        <v>183540.003</v>
      </c>
      <c r="F49" s="13">
        <f t="shared" si="3"/>
        <v>174791.3022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6">
        <v>42.0</v>
      </c>
      <c r="B50" s="29">
        <f t="shared" si="4"/>
        <v>9666.400765</v>
      </c>
      <c r="C50" s="10">
        <f t="shared" si="1"/>
        <v>873.956511</v>
      </c>
      <c r="D50" s="10">
        <f t="shared" si="2"/>
        <v>8792.444254</v>
      </c>
      <c r="E50" s="13">
        <f t="shared" si="5"/>
        <v>174791.3022</v>
      </c>
      <c r="F50" s="13">
        <f t="shared" si="3"/>
        <v>165998.858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6">
        <v>43.0</v>
      </c>
      <c r="B51" s="29">
        <f t="shared" si="4"/>
        <v>9666.400765</v>
      </c>
      <c r="C51" s="10">
        <f t="shared" si="1"/>
        <v>829.9942898</v>
      </c>
      <c r="D51" s="10">
        <f t="shared" si="2"/>
        <v>8836.406475</v>
      </c>
      <c r="E51" s="13">
        <f t="shared" si="5"/>
        <v>165998.858</v>
      </c>
      <c r="F51" s="13">
        <f t="shared" si="3"/>
        <v>157162.4515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6">
        <v>44.0</v>
      </c>
      <c r="B52" s="29">
        <f t="shared" si="4"/>
        <v>9666.400765</v>
      </c>
      <c r="C52" s="10">
        <f t="shared" si="1"/>
        <v>785.8122574</v>
      </c>
      <c r="D52" s="10">
        <f t="shared" si="2"/>
        <v>8880.588507</v>
      </c>
      <c r="E52" s="13">
        <f t="shared" si="5"/>
        <v>157162.4515</v>
      </c>
      <c r="F52" s="13">
        <f t="shared" si="3"/>
        <v>148281.863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6">
        <v>45.0</v>
      </c>
      <c r="B53" s="29">
        <f t="shared" si="4"/>
        <v>9666.400765</v>
      </c>
      <c r="C53" s="10">
        <f t="shared" si="1"/>
        <v>741.4093149</v>
      </c>
      <c r="D53" s="10">
        <f t="shared" si="2"/>
        <v>8924.99145</v>
      </c>
      <c r="E53" s="13">
        <f t="shared" si="5"/>
        <v>148281.863</v>
      </c>
      <c r="F53" s="13">
        <f t="shared" si="3"/>
        <v>139356.8715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6">
        <v>46.0</v>
      </c>
      <c r="B54" s="29">
        <f t="shared" si="4"/>
        <v>9666.400765</v>
      </c>
      <c r="C54" s="10">
        <f t="shared" si="1"/>
        <v>696.7843576</v>
      </c>
      <c r="D54" s="10">
        <f t="shared" si="2"/>
        <v>8969.616407</v>
      </c>
      <c r="E54" s="13">
        <f t="shared" si="5"/>
        <v>139356.8715</v>
      </c>
      <c r="F54" s="13">
        <f t="shared" si="3"/>
        <v>130387.2551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6">
        <v>47.0</v>
      </c>
      <c r="B55" s="29">
        <f t="shared" si="4"/>
        <v>9666.400765</v>
      </c>
      <c r="C55" s="10">
        <f t="shared" si="1"/>
        <v>651.9362756</v>
      </c>
      <c r="D55" s="10">
        <f t="shared" si="2"/>
        <v>9014.464489</v>
      </c>
      <c r="E55" s="13">
        <f t="shared" si="5"/>
        <v>130387.2551</v>
      </c>
      <c r="F55" s="13">
        <f t="shared" si="3"/>
        <v>121372.7906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6">
        <v>48.0</v>
      </c>
      <c r="B56" s="29">
        <f t="shared" si="4"/>
        <v>9666.400765</v>
      </c>
      <c r="C56" s="10">
        <f t="shared" si="1"/>
        <v>606.8639531</v>
      </c>
      <c r="D56" s="10">
        <f t="shared" si="2"/>
        <v>9059.536812</v>
      </c>
      <c r="E56" s="13">
        <f t="shared" si="5"/>
        <v>121372.7906</v>
      </c>
      <c r="F56" s="13">
        <f t="shared" si="3"/>
        <v>112313.2538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6">
        <v>49.0</v>
      </c>
      <c r="B57" s="29">
        <f t="shared" si="4"/>
        <v>9666.400765</v>
      </c>
      <c r="C57" s="10">
        <f t="shared" si="1"/>
        <v>561.5662691</v>
      </c>
      <c r="D57" s="10">
        <f t="shared" si="2"/>
        <v>9104.834496</v>
      </c>
      <c r="E57" s="13">
        <f t="shared" si="5"/>
        <v>112313.2538</v>
      </c>
      <c r="F57" s="13">
        <f t="shared" si="3"/>
        <v>103208.4193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6">
        <v>50.0</v>
      </c>
      <c r="B58" s="29">
        <f t="shared" si="4"/>
        <v>9666.400765</v>
      </c>
      <c r="C58" s="10">
        <f t="shared" si="1"/>
        <v>516.0420966</v>
      </c>
      <c r="D58" s="10">
        <f t="shared" si="2"/>
        <v>9150.358668</v>
      </c>
      <c r="E58" s="13">
        <f t="shared" si="5"/>
        <v>103208.4193</v>
      </c>
      <c r="F58" s="13">
        <f t="shared" si="3"/>
        <v>94058.06065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6">
        <v>51.0</v>
      </c>
      <c r="B59" s="29">
        <f t="shared" si="4"/>
        <v>9666.400765</v>
      </c>
      <c r="C59" s="10">
        <f t="shared" si="1"/>
        <v>470.2903033</v>
      </c>
      <c r="D59" s="10">
        <f t="shared" si="2"/>
        <v>9196.110461</v>
      </c>
      <c r="E59" s="13">
        <f t="shared" si="5"/>
        <v>94058.06065</v>
      </c>
      <c r="F59" s="13">
        <f t="shared" si="3"/>
        <v>84861.95019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6">
        <v>52.0</v>
      </c>
      <c r="B60" s="29">
        <f t="shared" si="4"/>
        <v>9666.400765</v>
      </c>
      <c r="C60" s="10">
        <f t="shared" si="1"/>
        <v>424.309751</v>
      </c>
      <c r="D60" s="10">
        <f t="shared" si="2"/>
        <v>9242.091014</v>
      </c>
      <c r="E60" s="13">
        <f t="shared" si="5"/>
        <v>84861.95019</v>
      </c>
      <c r="F60" s="13">
        <f t="shared" si="3"/>
        <v>75619.85918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6">
        <v>53.0</v>
      </c>
      <c r="B61" s="29">
        <f t="shared" si="4"/>
        <v>9666.400765</v>
      </c>
      <c r="C61" s="10">
        <f t="shared" si="1"/>
        <v>378.0992959</v>
      </c>
      <c r="D61" s="10">
        <f t="shared" si="2"/>
        <v>9288.301469</v>
      </c>
      <c r="E61" s="13">
        <f t="shared" si="5"/>
        <v>75619.85918</v>
      </c>
      <c r="F61" s="13">
        <f t="shared" si="3"/>
        <v>66331.55771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6">
        <v>54.0</v>
      </c>
      <c r="B62" s="29">
        <f t="shared" si="4"/>
        <v>9666.400765</v>
      </c>
      <c r="C62" s="10">
        <f t="shared" si="1"/>
        <v>331.6577885</v>
      </c>
      <c r="D62" s="10">
        <f t="shared" si="2"/>
        <v>9334.742976</v>
      </c>
      <c r="E62" s="13">
        <f t="shared" si="5"/>
        <v>66331.55771</v>
      </c>
      <c r="F62" s="13">
        <f t="shared" si="3"/>
        <v>56996.81473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6">
        <v>55.0</v>
      </c>
      <c r="B63" s="29">
        <f t="shared" si="4"/>
        <v>9666.400765</v>
      </c>
      <c r="C63" s="10">
        <f t="shared" si="1"/>
        <v>284.9840737</v>
      </c>
      <c r="D63" s="10">
        <f t="shared" si="2"/>
        <v>9381.416691</v>
      </c>
      <c r="E63" s="13">
        <f t="shared" si="5"/>
        <v>56996.81473</v>
      </c>
      <c r="F63" s="13">
        <f t="shared" si="3"/>
        <v>47615.39804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6">
        <v>56.0</v>
      </c>
      <c r="B64" s="29">
        <f t="shared" si="4"/>
        <v>9666.400765</v>
      </c>
      <c r="C64" s="10">
        <f t="shared" si="1"/>
        <v>238.0769902</v>
      </c>
      <c r="D64" s="10">
        <f t="shared" si="2"/>
        <v>9428.323775</v>
      </c>
      <c r="E64" s="13">
        <f t="shared" si="5"/>
        <v>47615.39804</v>
      </c>
      <c r="F64" s="13">
        <f t="shared" si="3"/>
        <v>38187.07427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6">
        <v>57.0</v>
      </c>
      <c r="B65" s="29">
        <f t="shared" si="4"/>
        <v>9666.400765</v>
      </c>
      <c r="C65" s="10">
        <f t="shared" si="1"/>
        <v>190.9353713</v>
      </c>
      <c r="D65" s="10">
        <f t="shared" si="2"/>
        <v>9475.465393</v>
      </c>
      <c r="E65" s="13">
        <f t="shared" si="5"/>
        <v>38187.07427</v>
      </c>
      <c r="F65" s="13">
        <f t="shared" si="3"/>
        <v>28711.60887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6">
        <v>58.0</v>
      </c>
      <c r="B66" s="29">
        <f t="shared" si="4"/>
        <v>9666.400765</v>
      </c>
      <c r="C66" s="10">
        <f t="shared" si="1"/>
        <v>143.5580444</v>
      </c>
      <c r="D66" s="10">
        <f t="shared" si="2"/>
        <v>9522.84272</v>
      </c>
      <c r="E66" s="13">
        <f t="shared" si="5"/>
        <v>28711.60887</v>
      </c>
      <c r="F66" s="13">
        <f t="shared" si="3"/>
        <v>19188.76615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6">
        <v>59.0</v>
      </c>
      <c r="B67" s="29">
        <f t="shared" si="4"/>
        <v>9666.400765</v>
      </c>
      <c r="C67" s="10">
        <f t="shared" si="1"/>
        <v>95.94383076</v>
      </c>
      <c r="D67" s="10">
        <f t="shared" si="2"/>
        <v>9570.456934</v>
      </c>
      <c r="E67" s="13">
        <f t="shared" si="5"/>
        <v>19188.76615</v>
      </c>
      <c r="F67" s="13">
        <f t="shared" si="3"/>
        <v>9618.309219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6">
        <v>60.0</v>
      </c>
      <c r="B68" s="29">
        <f t="shared" si="4"/>
        <v>9666.400765</v>
      </c>
      <c r="C68" s="10">
        <f t="shared" si="1"/>
        <v>48.09154609</v>
      </c>
      <c r="D68" s="10">
        <f t="shared" si="2"/>
        <v>9618.309219</v>
      </c>
      <c r="E68" s="13">
        <f t="shared" si="5"/>
        <v>9618.309219</v>
      </c>
      <c r="F68" s="13">
        <f t="shared" si="3"/>
        <v>-0.00000001057742338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16"/>
      <c r="M1" s="16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4" t="s">
        <v>15</v>
      </c>
      <c r="G2" s="4" t="s">
        <v>2</v>
      </c>
      <c r="H2" s="4" t="s">
        <v>16</v>
      </c>
      <c r="I2" s="4" t="s">
        <v>17</v>
      </c>
      <c r="J2" s="4" t="s">
        <v>18</v>
      </c>
      <c r="K2" s="4" t="s">
        <v>19</v>
      </c>
      <c r="L2" s="16"/>
      <c r="M2" s="1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18</v>
      </c>
      <c r="B3" s="6">
        <v>750000.0</v>
      </c>
      <c r="C3" s="2"/>
      <c r="D3" s="2"/>
      <c r="E3" s="2"/>
      <c r="F3" s="8">
        <v>0.0</v>
      </c>
      <c r="G3" s="6">
        <v>0.0</v>
      </c>
      <c r="H3" s="3"/>
      <c r="I3" s="3"/>
      <c r="J3" s="3"/>
      <c r="K3" s="6">
        <f>B3</f>
        <v>750000</v>
      </c>
      <c r="L3" s="16"/>
      <c r="M3" s="1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3</v>
      </c>
      <c r="B4" s="31">
        <v>0.05</v>
      </c>
      <c r="C4" s="2"/>
      <c r="D4" s="2"/>
      <c r="E4" s="2"/>
      <c r="F4" s="8">
        <v>1.0</v>
      </c>
      <c r="G4" s="32">
        <f t="shared" ref="G4:G243" si="1">K3</f>
        <v>750000</v>
      </c>
      <c r="H4" s="32">
        <f t="shared" ref="H4:H243" si="2">-PMT($B$4/$C$7,$B$7,$B$3)</f>
        <v>4949.668044</v>
      </c>
      <c r="I4" s="32">
        <f t="shared" ref="I4:I243" si="3">-IPMT($B$4/$C$7,F4,$B$7,$B$3)</f>
        <v>3125</v>
      </c>
      <c r="J4" s="32">
        <f t="shared" ref="J4:J243" si="4">-PPMT($B$4/$C$7,F4,$B$7,$B$3)</f>
        <v>1824.668044</v>
      </c>
      <c r="K4" s="32">
        <f t="shared" ref="K4:K243" si="5">G4-J4</f>
        <v>748175.332</v>
      </c>
      <c r="L4" s="16"/>
      <c r="M4" s="1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22</v>
      </c>
      <c r="B5" s="8">
        <v>20.0</v>
      </c>
      <c r="C5" s="2"/>
      <c r="D5" s="2"/>
      <c r="E5" s="2"/>
      <c r="F5" s="8">
        <v>2.0</v>
      </c>
      <c r="G5" s="32">
        <f t="shared" si="1"/>
        <v>748175.332</v>
      </c>
      <c r="H5" s="32">
        <f t="shared" si="2"/>
        <v>4949.668044</v>
      </c>
      <c r="I5" s="32">
        <f t="shared" si="3"/>
        <v>3117.397216</v>
      </c>
      <c r="J5" s="32">
        <f t="shared" si="4"/>
        <v>1832.270828</v>
      </c>
      <c r="K5" s="32">
        <f t="shared" si="5"/>
        <v>746343.0611</v>
      </c>
      <c r="L5" s="16"/>
      <c r="M5" s="1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5</v>
      </c>
      <c r="B6" s="8" t="s">
        <v>9</v>
      </c>
      <c r="C6" s="2"/>
      <c r="D6" s="2"/>
      <c r="E6" s="2"/>
      <c r="F6" s="8">
        <v>3.0</v>
      </c>
      <c r="G6" s="32">
        <f t="shared" si="1"/>
        <v>746343.0611</v>
      </c>
      <c r="H6" s="32">
        <f t="shared" si="2"/>
        <v>4949.668044</v>
      </c>
      <c r="I6" s="32">
        <f t="shared" si="3"/>
        <v>3109.762755</v>
      </c>
      <c r="J6" s="32">
        <f t="shared" si="4"/>
        <v>1839.905289</v>
      </c>
      <c r="K6" s="32">
        <f t="shared" si="5"/>
        <v>744503.1558</v>
      </c>
      <c r="L6" s="16"/>
      <c r="M6" s="1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14</v>
      </c>
      <c r="B7" s="8">
        <f>C7*B5</f>
        <v>240</v>
      </c>
      <c r="C7" s="33">
        <f>switch(B6,"Bi-Weekly",26,"Semi-Monthly",24,12)</f>
        <v>12</v>
      </c>
      <c r="D7" s="2"/>
      <c r="E7" s="2"/>
      <c r="F7" s="8">
        <v>4.0</v>
      </c>
      <c r="G7" s="32">
        <f t="shared" si="1"/>
        <v>744503.1558</v>
      </c>
      <c r="H7" s="32">
        <f t="shared" si="2"/>
        <v>4949.668044</v>
      </c>
      <c r="I7" s="32">
        <f t="shared" si="3"/>
        <v>3102.096483</v>
      </c>
      <c r="J7" s="32">
        <f t="shared" si="4"/>
        <v>1847.571561</v>
      </c>
      <c r="K7" s="32">
        <f t="shared" si="5"/>
        <v>742655.5843</v>
      </c>
      <c r="L7" s="16"/>
      <c r="M7" s="1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34"/>
      <c r="C8" s="2"/>
      <c r="D8" s="2"/>
      <c r="E8" s="2"/>
      <c r="F8" s="8">
        <v>5.0</v>
      </c>
      <c r="G8" s="32">
        <f t="shared" si="1"/>
        <v>742655.5843</v>
      </c>
      <c r="H8" s="32">
        <f t="shared" si="2"/>
        <v>4949.668044</v>
      </c>
      <c r="I8" s="32">
        <f t="shared" si="3"/>
        <v>3094.398268</v>
      </c>
      <c r="J8" s="32">
        <f t="shared" si="4"/>
        <v>1855.269776</v>
      </c>
      <c r="K8" s="32">
        <f t="shared" si="5"/>
        <v>740800.3145</v>
      </c>
      <c r="L8" s="16"/>
      <c r="M8" s="1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23</v>
      </c>
      <c r="B9" s="2"/>
      <c r="C9" s="2"/>
      <c r="D9" s="2"/>
      <c r="E9" s="2"/>
      <c r="F9" s="8">
        <v>6.0</v>
      </c>
      <c r="G9" s="32">
        <f t="shared" si="1"/>
        <v>740800.3145</v>
      </c>
      <c r="H9" s="32">
        <f t="shared" si="2"/>
        <v>4949.668044</v>
      </c>
      <c r="I9" s="32">
        <f t="shared" si="3"/>
        <v>3086.667977</v>
      </c>
      <c r="J9" s="32">
        <f t="shared" si="4"/>
        <v>1863.000067</v>
      </c>
      <c r="K9" s="32">
        <f t="shared" si="5"/>
        <v>738937.3144</v>
      </c>
      <c r="L9" s="16"/>
      <c r="M9" s="1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24</v>
      </c>
      <c r="B10" s="35">
        <f>-CUMIPMT($B$4/12,$B$7,$B$3,1,60,0)</f>
        <v>172891.5565</v>
      </c>
      <c r="C10" s="2"/>
      <c r="D10" s="2"/>
      <c r="E10" s="2"/>
      <c r="F10" s="8">
        <v>7.0</v>
      </c>
      <c r="G10" s="32">
        <f t="shared" si="1"/>
        <v>738937.3144</v>
      </c>
      <c r="H10" s="32">
        <f t="shared" si="2"/>
        <v>4949.668044</v>
      </c>
      <c r="I10" s="32">
        <f t="shared" si="3"/>
        <v>3078.905477</v>
      </c>
      <c r="J10" s="32">
        <f t="shared" si="4"/>
        <v>1870.762567</v>
      </c>
      <c r="K10" s="32">
        <f t="shared" si="5"/>
        <v>737066.5519</v>
      </c>
      <c r="L10" s="16"/>
      <c r="M10" s="1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25</v>
      </c>
      <c r="B11" s="35">
        <f>-CUMPRINC($B$4/12,$B$7,$B$3,1,60,0)</f>
        <v>124088.5262</v>
      </c>
      <c r="C11" s="2"/>
      <c r="D11" s="2"/>
      <c r="E11" s="2"/>
      <c r="F11" s="8">
        <v>8.0</v>
      </c>
      <c r="G11" s="32">
        <f t="shared" si="1"/>
        <v>737066.5519</v>
      </c>
      <c r="H11" s="32">
        <f t="shared" si="2"/>
        <v>4949.668044</v>
      </c>
      <c r="I11" s="32">
        <f t="shared" si="3"/>
        <v>3071.110633</v>
      </c>
      <c r="J11" s="32">
        <f t="shared" si="4"/>
        <v>1878.557411</v>
      </c>
      <c r="K11" s="32">
        <f t="shared" si="5"/>
        <v>735187.9945</v>
      </c>
      <c r="L11" s="16"/>
      <c r="M11" s="1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8">
        <v>9.0</v>
      </c>
      <c r="G12" s="32">
        <f t="shared" si="1"/>
        <v>735187.9945</v>
      </c>
      <c r="H12" s="32">
        <f t="shared" si="2"/>
        <v>4949.668044</v>
      </c>
      <c r="I12" s="32">
        <f t="shared" si="3"/>
        <v>3063.28331</v>
      </c>
      <c r="J12" s="32">
        <f t="shared" si="4"/>
        <v>1886.384734</v>
      </c>
      <c r="K12" s="32">
        <f t="shared" si="5"/>
        <v>733301.6097</v>
      </c>
      <c r="L12" s="16"/>
      <c r="M12" s="1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8">
        <v>10.0</v>
      </c>
      <c r="G13" s="32">
        <f t="shared" si="1"/>
        <v>733301.6097</v>
      </c>
      <c r="H13" s="32">
        <f t="shared" si="2"/>
        <v>4949.668044</v>
      </c>
      <c r="I13" s="32">
        <f t="shared" si="3"/>
        <v>3055.423374</v>
      </c>
      <c r="J13" s="32">
        <f t="shared" si="4"/>
        <v>1894.24467</v>
      </c>
      <c r="K13" s="32">
        <f t="shared" si="5"/>
        <v>731407.3651</v>
      </c>
      <c r="L13" s="16"/>
      <c r="M13" s="1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8">
        <v>11.0</v>
      </c>
      <c r="G14" s="32">
        <f t="shared" si="1"/>
        <v>731407.3651</v>
      </c>
      <c r="H14" s="32">
        <f t="shared" si="2"/>
        <v>4949.668044</v>
      </c>
      <c r="I14" s="32">
        <f t="shared" si="3"/>
        <v>3047.530688</v>
      </c>
      <c r="J14" s="32">
        <f t="shared" si="4"/>
        <v>1902.137356</v>
      </c>
      <c r="K14" s="32">
        <f t="shared" si="5"/>
        <v>729505.2277</v>
      </c>
      <c r="L14" s="16"/>
      <c r="M14" s="1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8">
        <v>12.0</v>
      </c>
      <c r="G15" s="32">
        <f t="shared" si="1"/>
        <v>729505.2277</v>
      </c>
      <c r="H15" s="32">
        <f t="shared" si="2"/>
        <v>4949.668044</v>
      </c>
      <c r="I15" s="32">
        <f t="shared" si="3"/>
        <v>3039.605115</v>
      </c>
      <c r="J15" s="32">
        <f t="shared" si="4"/>
        <v>1910.062929</v>
      </c>
      <c r="K15" s="32">
        <f t="shared" si="5"/>
        <v>727595.1648</v>
      </c>
      <c r="L15" s="16"/>
      <c r="M15" s="1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8">
        <v>13.0</v>
      </c>
      <c r="G16" s="32">
        <f t="shared" si="1"/>
        <v>727595.1648</v>
      </c>
      <c r="H16" s="32">
        <f t="shared" si="2"/>
        <v>4949.668044</v>
      </c>
      <c r="I16" s="32">
        <f t="shared" si="3"/>
        <v>3031.64652</v>
      </c>
      <c r="J16" s="32">
        <f t="shared" si="4"/>
        <v>1918.021524</v>
      </c>
      <c r="K16" s="32">
        <f t="shared" si="5"/>
        <v>725677.1432</v>
      </c>
      <c r="L16" s="16"/>
      <c r="M16" s="1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8">
        <v>14.0</v>
      </c>
      <c r="G17" s="32">
        <f t="shared" si="1"/>
        <v>725677.1432</v>
      </c>
      <c r="H17" s="32">
        <f t="shared" si="2"/>
        <v>4949.668044</v>
      </c>
      <c r="I17" s="32">
        <f t="shared" si="3"/>
        <v>3023.654764</v>
      </c>
      <c r="J17" s="32">
        <f t="shared" si="4"/>
        <v>1926.013281</v>
      </c>
      <c r="K17" s="32">
        <f t="shared" si="5"/>
        <v>723751.13</v>
      </c>
      <c r="L17" s="16"/>
      <c r="M17" s="1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8">
        <v>15.0</v>
      </c>
      <c r="G18" s="32">
        <f t="shared" si="1"/>
        <v>723751.13</v>
      </c>
      <c r="H18" s="32">
        <f t="shared" si="2"/>
        <v>4949.668044</v>
      </c>
      <c r="I18" s="32">
        <f t="shared" si="3"/>
        <v>3015.629708</v>
      </c>
      <c r="J18" s="32">
        <f t="shared" si="4"/>
        <v>1934.038336</v>
      </c>
      <c r="K18" s="32">
        <f t="shared" si="5"/>
        <v>721817.0916</v>
      </c>
      <c r="L18" s="16"/>
      <c r="M18" s="1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8">
        <v>16.0</v>
      </c>
      <c r="G19" s="32">
        <f t="shared" si="1"/>
        <v>721817.0916</v>
      </c>
      <c r="H19" s="32">
        <f t="shared" si="2"/>
        <v>4949.668044</v>
      </c>
      <c r="I19" s="32">
        <f t="shared" si="3"/>
        <v>3007.571215</v>
      </c>
      <c r="J19" s="32">
        <f t="shared" si="4"/>
        <v>1942.096829</v>
      </c>
      <c r="K19" s="32">
        <f t="shared" si="5"/>
        <v>719874.9948</v>
      </c>
      <c r="L19" s="16"/>
      <c r="M19" s="16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8">
        <v>17.0</v>
      </c>
      <c r="G20" s="32">
        <f t="shared" si="1"/>
        <v>719874.9948</v>
      </c>
      <c r="H20" s="32">
        <f t="shared" si="2"/>
        <v>4949.668044</v>
      </c>
      <c r="I20" s="32">
        <f t="shared" si="3"/>
        <v>2999.479145</v>
      </c>
      <c r="J20" s="32">
        <f t="shared" si="4"/>
        <v>1950.188899</v>
      </c>
      <c r="K20" s="32">
        <f t="shared" si="5"/>
        <v>717924.8059</v>
      </c>
      <c r="L20" s="16"/>
      <c r="M20" s="1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8">
        <v>18.0</v>
      </c>
      <c r="G21" s="32">
        <f t="shared" si="1"/>
        <v>717924.8059</v>
      </c>
      <c r="H21" s="32">
        <f t="shared" si="2"/>
        <v>4949.668044</v>
      </c>
      <c r="I21" s="32">
        <f t="shared" si="3"/>
        <v>2991.353358</v>
      </c>
      <c r="J21" s="32">
        <f t="shared" si="4"/>
        <v>1958.314686</v>
      </c>
      <c r="K21" s="32">
        <f t="shared" si="5"/>
        <v>715966.4912</v>
      </c>
      <c r="L21" s="16"/>
      <c r="M21" s="16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8">
        <v>19.0</v>
      </c>
      <c r="G22" s="32">
        <f t="shared" si="1"/>
        <v>715966.4912</v>
      </c>
      <c r="H22" s="32">
        <f t="shared" si="2"/>
        <v>4949.668044</v>
      </c>
      <c r="I22" s="32">
        <f t="shared" si="3"/>
        <v>2983.193713</v>
      </c>
      <c r="J22" s="32">
        <f t="shared" si="4"/>
        <v>1966.474331</v>
      </c>
      <c r="K22" s="32">
        <f t="shared" si="5"/>
        <v>714000.0169</v>
      </c>
      <c r="L22" s="16"/>
      <c r="M22" s="1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8">
        <v>20.0</v>
      </c>
      <c r="G23" s="32">
        <f t="shared" si="1"/>
        <v>714000.0169</v>
      </c>
      <c r="H23" s="32">
        <f t="shared" si="2"/>
        <v>4949.668044</v>
      </c>
      <c r="I23" s="32">
        <f t="shared" si="3"/>
        <v>2975.00007</v>
      </c>
      <c r="J23" s="32">
        <f t="shared" si="4"/>
        <v>1974.667974</v>
      </c>
      <c r="K23" s="32">
        <f t="shared" si="5"/>
        <v>712025.3489</v>
      </c>
      <c r="L23" s="16"/>
      <c r="M23" s="1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8">
        <v>21.0</v>
      </c>
      <c r="G24" s="32">
        <f t="shared" si="1"/>
        <v>712025.3489</v>
      </c>
      <c r="H24" s="32">
        <f t="shared" si="2"/>
        <v>4949.668044</v>
      </c>
      <c r="I24" s="32">
        <f t="shared" si="3"/>
        <v>2966.772287</v>
      </c>
      <c r="J24" s="32">
        <f t="shared" si="4"/>
        <v>1982.895757</v>
      </c>
      <c r="K24" s="32">
        <f t="shared" si="5"/>
        <v>710042.4531</v>
      </c>
      <c r="L24" s="16"/>
      <c r="M24" s="1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8">
        <v>22.0</v>
      </c>
      <c r="G25" s="32">
        <f t="shared" si="1"/>
        <v>710042.4531</v>
      </c>
      <c r="H25" s="32">
        <f t="shared" si="2"/>
        <v>4949.668044</v>
      </c>
      <c r="I25" s="32">
        <f t="shared" si="3"/>
        <v>2958.510221</v>
      </c>
      <c r="J25" s="32">
        <f t="shared" si="4"/>
        <v>1991.157823</v>
      </c>
      <c r="K25" s="32">
        <f t="shared" si="5"/>
        <v>708051.2953</v>
      </c>
      <c r="L25" s="16"/>
      <c r="M25" s="1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8">
        <v>23.0</v>
      </c>
      <c r="G26" s="32">
        <f t="shared" si="1"/>
        <v>708051.2953</v>
      </c>
      <c r="H26" s="32">
        <f t="shared" si="2"/>
        <v>4949.668044</v>
      </c>
      <c r="I26" s="32">
        <f t="shared" si="3"/>
        <v>2950.213731</v>
      </c>
      <c r="J26" s="32">
        <f t="shared" si="4"/>
        <v>1999.454314</v>
      </c>
      <c r="K26" s="32">
        <f t="shared" si="5"/>
        <v>706051.841</v>
      </c>
      <c r="L26" s="16"/>
      <c r="M26" s="1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8">
        <v>24.0</v>
      </c>
      <c r="G27" s="32">
        <f t="shared" si="1"/>
        <v>706051.841</v>
      </c>
      <c r="H27" s="32">
        <f t="shared" si="2"/>
        <v>4949.668044</v>
      </c>
      <c r="I27" s="32">
        <f t="shared" si="3"/>
        <v>2941.882671</v>
      </c>
      <c r="J27" s="32">
        <f t="shared" si="4"/>
        <v>2007.785373</v>
      </c>
      <c r="K27" s="32">
        <f t="shared" si="5"/>
        <v>704044.0556</v>
      </c>
      <c r="L27" s="16"/>
      <c r="M27" s="1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8">
        <v>25.0</v>
      </c>
      <c r="G28" s="32">
        <f t="shared" si="1"/>
        <v>704044.0556</v>
      </c>
      <c r="H28" s="32">
        <f t="shared" si="2"/>
        <v>4949.668044</v>
      </c>
      <c r="I28" s="32">
        <f t="shared" si="3"/>
        <v>2933.516898</v>
      </c>
      <c r="J28" s="32">
        <f t="shared" si="4"/>
        <v>2016.151146</v>
      </c>
      <c r="K28" s="32">
        <f t="shared" si="5"/>
        <v>702027.9045</v>
      </c>
      <c r="L28" s="16"/>
      <c r="M28" s="1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8">
        <v>26.0</v>
      </c>
      <c r="G29" s="32">
        <f t="shared" si="1"/>
        <v>702027.9045</v>
      </c>
      <c r="H29" s="32">
        <f t="shared" si="2"/>
        <v>4949.668044</v>
      </c>
      <c r="I29" s="32">
        <f t="shared" si="3"/>
        <v>2925.116269</v>
      </c>
      <c r="J29" s="32">
        <f t="shared" si="4"/>
        <v>2024.551775</v>
      </c>
      <c r="K29" s="32">
        <f t="shared" si="5"/>
        <v>700003.3527</v>
      </c>
      <c r="L29" s="16"/>
      <c r="M29" s="1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8">
        <v>27.0</v>
      </c>
      <c r="G30" s="32">
        <f t="shared" si="1"/>
        <v>700003.3527</v>
      </c>
      <c r="H30" s="32">
        <f t="shared" si="2"/>
        <v>4949.668044</v>
      </c>
      <c r="I30" s="32">
        <f t="shared" si="3"/>
        <v>2916.680636</v>
      </c>
      <c r="J30" s="32">
        <f t="shared" si="4"/>
        <v>2032.987408</v>
      </c>
      <c r="K30" s="32">
        <f t="shared" si="5"/>
        <v>697970.3653</v>
      </c>
      <c r="L30" s="16"/>
      <c r="M30" s="1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8">
        <v>28.0</v>
      </c>
      <c r="G31" s="32">
        <f t="shared" si="1"/>
        <v>697970.3653</v>
      </c>
      <c r="H31" s="32">
        <f t="shared" si="2"/>
        <v>4949.668044</v>
      </c>
      <c r="I31" s="32">
        <f t="shared" si="3"/>
        <v>2908.209855</v>
      </c>
      <c r="J31" s="32">
        <f t="shared" si="4"/>
        <v>2041.458189</v>
      </c>
      <c r="K31" s="32">
        <f t="shared" si="5"/>
        <v>695928.9071</v>
      </c>
      <c r="L31" s="16"/>
      <c r="M31" s="1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8">
        <v>29.0</v>
      </c>
      <c r="G32" s="32">
        <f t="shared" si="1"/>
        <v>695928.9071</v>
      </c>
      <c r="H32" s="32">
        <f t="shared" si="2"/>
        <v>4949.668044</v>
      </c>
      <c r="I32" s="32">
        <f t="shared" si="3"/>
        <v>2899.70378</v>
      </c>
      <c r="J32" s="32">
        <f t="shared" si="4"/>
        <v>2049.964264</v>
      </c>
      <c r="K32" s="32">
        <f t="shared" si="5"/>
        <v>693878.9429</v>
      </c>
      <c r="L32" s="16"/>
      <c r="M32" s="1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8">
        <v>30.0</v>
      </c>
      <c r="G33" s="32">
        <f t="shared" si="1"/>
        <v>693878.9429</v>
      </c>
      <c r="H33" s="32">
        <f t="shared" si="2"/>
        <v>4949.668044</v>
      </c>
      <c r="I33" s="32">
        <f t="shared" si="3"/>
        <v>2891.162262</v>
      </c>
      <c r="J33" s="32">
        <f t="shared" si="4"/>
        <v>2058.505782</v>
      </c>
      <c r="K33" s="32">
        <f t="shared" si="5"/>
        <v>691820.4371</v>
      </c>
      <c r="L33" s="16"/>
      <c r="M33" s="16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8">
        <v>31.0</v>
      </c>
      <c r="G34" s="32">
        <f t="shared" si="1"/>
        <v>691820.4371</v>
      </c>
      <c r="H34" s="32">
        <f t="shared" si="2"/>
        <v>4949.668044</v>
      </c>
      <c r="I34" s="32">
        <f t="shared" si="3"/>
        <v>2882.585154</v>
      </c>
      <c r="J34" s="32">
        <f t="shared" si="4"/>
        <v>2067.08289</v>
      </c>
      <c r="K34" s="32">
        <f t="shared" si="5"/>
        <v>689753.3542</v>
      </c>
      <c r="L34" s="16"/>
      <c r="M34" s="1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8">
        <v>32.0</v>
      </c>
      <c r="G35" s="32">
        <f t="shared" si="1"/>
        <v>689753.3542</v>
      </c>
      <c r="H35" s="32">
        <f t="shared" si="2"/>
        <v>4949.668044</v>
      </c>
      <c r="I35" s="32">
        <f t="shared" si="3"/>
        <v>2873.972309</v>
      </c>
      <c r="J35" s="32">
        <f t="shared" si="4"/>
        <v>2075.695735</v>
      </c>
      <c r="K35" s="32">
        <f t="shared" si="5"/>
        <v>687677.6585</v>
      </c>
      <c r="L35" s="16"/>
      <c r="M35" s="16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8">
        <v>33.0</v>
      </c>
      <c r="G36" s="32">
        <f t="shared" si="1"/>
        <v>687677.6585</v>
      </c>
      <c r="H36" s="32">
        <f t="shared" si="2"/>
        <v>4949.668044</v>
      </c>
      <c r="I36" s="32">
        <f t="shared" si="3"/>
        <v>2865.323577</v>
      </c>
      <c r="J36" s="32">
        <f t="shared" si="4"/>
        <v>2084.344467</v>
      </c>
      <c r="K36" s="32">
        <f t="shared" si="5"/>
        <v>685593.314</v>
      </c>
      <c r="L36" s="16"/>
      <c r="M36" s="1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8">
        <v>34.0</v>
      </c>
      <c r="G37" s="32">
        <f t="shared" si="1"/>
        <v>685593.314</v>
      </c>
      <c r="H37" s="32">
        <f t="shared" si="2"/>
        <v>4949.668044</v>
      </c>
      <c r="I37" s="32">
        <f t="shared" si="3"/>
        <v>2856.638808</v>
      </c>
      <c r="J37" s="32">
        <f t="shared" si="4"/>
        <v>2093.029236</v>
      </c>
      <c r="K37" s="32">
        <f t="shared" si="5"/>
        <v>683500.2847</v>
      </c>
      <c r="L37" s="16"/>
      <c r="M37" s="16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8">
        <v>35.0</v>
      </c>
      <c r="G38" s="32">
        <f t="shared" si="1"/>
        <v>683500.2847</v>
      </c>
      <c r="H38" s="32">
        <f t="shared" si="2"/>
        <v>4949.668044</v>
      </c>
      <c r="I38" s="32">
        <f t="shared" si="3"/>
        <v>2847.917853</v>
      </c>
      <c r="J38" s="32">
        <f t="shared" si="4"/>
        <v>2101.750191</v>
      </c>
      <c r="K38" s="32">
        <f t="shared" si="5"/>
        <v>681398.5346</v>
      </c>
      <c r="L38" s="16"/>
      <c r="M38" s="16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8">
        <v>36.0</v>
      </c>
      <c r="G39" s="32">
        <f t="shared" si="1"/>
        <v>681398.5346</v>
      </c>
      <c r="H39" s="32">
        <f t="shared" si="2"/>
        <v>4949.668044</v>
      </c>
      <c r="I39" s="32">
        <f t="shared" si="3"/>
        <v>2839.160561</v>
      </c>
      <c r="J39" s="32">
        <f t="shared" si="4"/>
        <v>2110.507483</v>
      </c>
      <c r="K39" s="32">
        <f t="shared" si="5"/>
        <v>679288.0271</v>
      </c>
      <c r="L39" s="16"/>
      <c r="M39" s="16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8">
        <v>37.0</v>
      </c>
      <c r="G40" s="32">
        <f t="shared" si="1"/>
        <v>679288.0271</v>
      </c>
      <c r="H40" s="32">
        <f t="shared" si="2"/>
        <v>4949.668044</v>
      </c>
      <c r="I40" s="32">
        <f t="shared" si="3"/>
        <v>2830.366779</v>
      </c>
      <c r="J40" s="32">
        <f t="shared" si="4"/>
        <v>2119.301265</v>
      </c>
      <c r="K40" s="32">
        <f t="shared" si="5"/>
        <v>677168.7258</v>
      </c>
      <c r="L40" s="16"/>
      <c r="M40" s="16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8">
        <v>38.0</v>
      </c>
      <c r="G41" s="32">
        <f t="shared" si="1"/>
        <v>677168.7258</v>
      </c>
      <c r="H41" s="32">
        <f t="shared" si="2"/>
        <v>4949.668044</v>
      </c>
      <c r="I41" s="32">
        <f t="shared" si="3"/>
        <v>2821.536358</v>
      </c>
      <c r="J41" s="32">
        <f t="shared" si="4"/>
        <v>2128.131687</v>
      </c>
      <c r="K41" s="32">
        <f t="shared" si="5"/>
        <v>675040.5941</v>
      </c>
      <c r="L41" s="16"/>
      <c r="M41" s="1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8">
        <v>39.0</v>
      </c>
      <c r="G42" s="32">
        <f t="shared" si="1"/>
        <v>675040.5941</v>
      </c>
      <c r="H42" s="32">
        <f t="shared" si="2"/>
        <v>4949.668044</v>
      </c>
      <c r="I42" s="32">
        <f t="shared" si="3"/>
        <v>2812.669142</v>
      </c>
      <c r="J42" s="32">
        <f t="shared" si="4"/>
        <v>2136.998902</v>
      </c>
      <c r="K42" s="32">
        <f t="shared" si="5"/>
        <v>672903.5952</v>
      </c>
      <c r="L42" s="16"/>
      <c r="M42" s="1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8">
        <v>40.0</v>
      </c>
      <c r="G43" s="32">
        <f t="shared" si="1"/>
        <v>672903.5952</v>
      </c>
      <c r="H43" s="32">
        <f t="shared" si="2"/>
        <v>4949.668044</v>
      </c>
      <c r="I43" s="32">
        <f t="shared" si="3"/>
        <v>2803.76498</v>
      </c>
      <c r="J43" s="32">
        <f t="shared" si="4"/>
        <v>2145.903064</v>
      </c>
      <c r="K43" s="32">
        <f t="shared" si="5"/>
        <v>670757.6922</v>
      </c>
      <c r="L43" s="16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8">
        <v>41.0</v>
      </c>
      <c r="G44" s="32">
        <f t="shared" si="1"/>
        <v>670757.6922</v>
      </c>
      <c r="H44" s="32">
        <f t="shared" si="2"/>
        <v>4949.668044</v>
      </c>
      <c r="I44" s="32">
        <f t="shared" si="3"/>
        <v>2794.823717</v>
      </c>
      <c r="J44" s="32">
        <f t="shared" si="4"/>
        <v>2154.844327</v>
      </c>
      <c r="K44" s="32">
        <f t="shared" si="5"/>
        <v>668602.8478</v>
      </c>
      <c r="L44" s="16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8">
        <v>42.0</v>
      </c>
      <c r="G45" s="32">
        <f t="shared" si="1"/>
        <v>668602.8478</v>
      </c>
      <c r="H45" s="32">
        <f t="shared" si="2"/>
        <v>4949.668044</v>
      </c>
      <c r="I45" s="32">
        <f t="shared" si="3"/>
        <v>2785.845199</v>
      </c>
      <c r="J45" s="32">
        <f t="shared" si="4"/>
        <v>2163.822845</v>
      </c>
      <c r="K45" s="32">
        <f t="shared" si="5"/>
        <v>666439.025</v>
      </c>
      <c r="L45" s="16"/>
      <c r="M45" s="1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8">
        <v>43.0</v>
      </c>
      <c r="G46" s="32">
        <f t="shared" si="1"/>
        <v>666439.025</v>
      </c>
      <c r="H46" s="32">
        <f t="shared" si="2"/>
        <v>4949.668044</v>
      </c>
      <c r="I46" s="32">
        <f t="shared" si="3"/>
        <v>2776.829271</v>
      </c>
      <c r="J46" s="32">
        <f t="shared" si="4"/>
        <v>2172.838773</v>
      </c>
      <c r="K46" s="32">
        <f t="shared" si="5"/>
        <v>664266.1862</v>
      </c>
      <c r="L46" s="16"/>
      <c r="M46" s="1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8">
        <v>44.0</v>
      </c>
      <c r="G47" s="32">
        <f t="shared" si="1"/>
        <v>664266.1862</v>
      </c>
      <c r="H47" s="32">
        <f t="shared" si="2"/>
        <v>4949.668044</v>
      </c>
      <c r="I47" s="32">
        <f t="shared" si="3"/>
        <v>2767.775776</v>
      </c>
      <c r="J47" s="32">
        <f t="shared" si="4"/>
        <v>2181.892268</v>
      </c>
      <c r="K47" s="32">
        <f t="shared" si="5"/>
        <v>662084.2939</v>
      </c>
      <c r="L47" s="16"/>
      <c r="M47" s="1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8">
        <v>45.0</v>
      </c>
      <c r="G48" s="32">
        <f t="shared" si="1"/>
        <v>662084.2939</v>
      </c>
      <c r="H48" s="32">
        <f t="shared" si="2"/>
        <v>4949.668044</v>
      </c>
      <c r="I48" s="32">
        <f t="shared" si="3"/>
        <v>2758.684558</v>
      </c>
      <c r="J48" s="32">
        <f t="shared" si="4"/>
        <v>2190.983486</v>
      </c>
      <c r="K48" s="32">
        <f t="shared" si="5"/>
        <v>659893.3105</v>
      </c>
      <c r="L48" s="16"/>
      <c r="M48" s="1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8">
        <v>46.0</v>
      </c>
      <c r="G49" s="32">
        <f t="shared" si="1"/>
        <v>659893.3105</v>
      </c>
      <c r="H49" s="32">
        <f t="shared" si="2"/>
        <v>4949.668044</v>
      </c>
      <c r="I49" s="32">
        <f t="shared" si="3"/>
        <v>2749.55546</v>
      </c>
      <c r="J49" s="32">
        <f t="shared" si="4"/>
        <v>2200.112584</v>
      </c>
      <c r="K49" s="32">
        <f t="shared" si="5"/>
        <v>657693.1979</v>
      </c>
      <c r="L49" s="16"/>
      <c r="M49" s="1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8">
        <v>47.0</v>
      </c>
      <c r="G50" s="32">
        <f t="shared" si="1"/>
        <v>657693.1979</v>
      </c>
      <c r="H50" s="32">
        <f t="shared" si="2"/>
        <v>4949.668044</v>
      </c>
      <c r="I50" s="32">
        <f t="shared" si="3"/>
        <v>2740.388324</v>
      </c>
      <c r="J50" s="32">
        <f t="shared" si="4"/>
        <v>2209.27972</v>
      </c>
      <c r="K50" s="32">
        <f t="shared" si="5"/>
        <v>655483.9182</v>
      </c>
      <c r="L50" s="16"/>
      <c r="M50" s="1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8">
        <v>48.0</v>
      </c>
      <c r="G51" s="32">
        <f t="shared" si="1"/>
        <v>655483.9182</v>
      </c>
      <c r="H51" s="32">
        <f t="shared" si="2"/>
        <v>4949.668044</v>
      </c>
      <c r="I51" s="32">
        <f t="shared" si="3"/>
        <v>2731.182992</v>
      </c>
      <c r="J51" s="32">
        <f t="shared" si="4"/>
        <v>2218.485052</v>
      </c>
      <c r="K51" s="32">
        <f t="shared" si="5"/>
        <v>653265.4331</v>
      </c>
      <c r="L51" s="16"/>
      <c r="M51" s="1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8">
        <v>49.0</v>
      </c>
      <c r="G52" s="32">
        <f t="shared" si="1"/>
        <v>653265.4331</v>
      </c>
      <c r="H52" s="32">
        <f t="shared" si="2"/>
        <v>4949.668044</v>
      </c>
      <c r="I52" s="32">
        <f t="shared" si="3"/>
        <v>2721.939305</v>
      </c>
      <c r="J52" s="32">
        <f t="shared" si="4"/>
        <v>2227.72874</v>
      </c>
      <c r="K52" s="32">
        <f t="shared" si="5"/>
        <v>651037.7044</v>
      </c>
      <c r="L52" s="16"/>
      <c r="M52" s="1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8">
        <v>50.0</v>
      </c>
      <c r="G53" s="32">
        <f t="shared" si="1"/>
        <v>651037.7044</v>
      </c>
      <c r="H53" s="32">
        <f t="shared" si="2"/>
        <v>4949.668044</v>
      </c>
      <c r="I53" s="32">
        <f t="shared" si="3"/>
        <v>2712.657102</v>
      </c>
      <c r="J53" s="32">
        <f t="shared" si="4"/>
        <v>2237.010943</v>
      </c>
      <c r="K53" s="32">
        <f t="shared" si="5"/>
        <v>648800.6934</v>
      </c>
      <c r="L53" s="16"/>
      <c r="M53" s="1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8">
        <v>51.0</v>
      </c>
      <c r="G54" s="32">
        <f t="shared" si="1"/>
        <v>648800.6934</v>
      </c>
      <c r="H54" s="32">
        <f t="shared" si="2"/>
        <v>4949.668044</v>
      </c>
      <c r="I54" s="32">
        <f t="shared" si="3"/>
        <v>2703.336223</v>
      </c>
      <c r="J54" s="32">
        <f t="shared" si="4"/>
        <v>2246.331822</v>
      </c>
      <c r="K54" s="32">
        <f t="shared" si="5"/>
        <v>646554.3616</v>
      </c>
      <c r="L54" s="16"/>
      <c r="M54" s="1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8">
        <v>52.0</v>
      </c>
      <c r="G55" s="32">
        <f t="shared" si="1"/>
        <v>646554.3616</v>
      </c>
      <c r="H55" s="32">
        <f t="shared" si="2"/>
        <v>4949.668044</v>
      </c>
      <c r="I55" s="32">
        <f t="shared" si="3"/>
        <v>2693.976507</v>
      </c>
      <c r="J55" s="32">
        <f t="shared" si="4"/>
        <v>2255.691537</v>
      </c>
      <c r="K55" s="32">
        <f t="shared" si="5"/>
        <v>644298.6701</v>
      </c>
      <c r="L55" s="16"/>
      <c r="M55" s="1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8">
        <v>53.0</v>
      </c>
      <c r="G56" s="32">
        <f t="shared" si="1"/>
        <v>644298.6701</v>
      </c>
      <c r="H56" s="32">
        <f t="shared" si="2"/>
        <v>4949.668044</v>
      </c>
      <c r="I56" s="32">
        <f t="shared" si="3"/>
        <v>2684.577792</v>
      </c>
      <c r="J56" s="32">
        <f t="shared" si="4"/>
        <v>2265.090252</v>
      </c>
      <c r="K56" s="32">
        <f t="shared" si="5"/>
        <v>642033.5798</v>
      </c>
      <c r="L56" s="16"/>
      <c r="M56" s="1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8">
        <v>54.0</v>
      </c>
      <c r="G57" s="32">
        <f t="shared" si="1"/>
        <v>642033.5798</v>
      </c>
      <c r="H57" s="32">
        <f t="shared" si="2"/>
        <v>4949.668044</v>
      </c>
      <c r="I57" s="32">
        <f t="shared" si="3"/>
        <v>2675.139916</v>
      </c>
      <c r="J57" s="32">
        <f t="shared" si="4"/>
        <v>2274.528128</v>
      </c>
      <c r="K57" s="32">
        <f t="shared" si="5"/>
        <v>639759.0517</v>
      </c>
      <c r="L57" s="16"/>
      <c r="M57" s="1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8">
        <v>55.0</v>
      </c>
      <c r="G58" s="32">
        <f t="shared" si="1"/>
        <v>639759.0517</v>
      </c>
      <c r="H58" s="32">
        <f t="shared" si="2"/>
        <v>4949.668044</v>
      </c>
      <c r="I58" s="32">
        <f t="shared" si="3"/>
        <v>2665.662715</v>
      </c>
      <c r="J58" s="32">
        <f t="shared" si="4"/>
        <v>2284.005329</v>
      </c>
      <c r="K58" s="32">
        <f t="shared" si="5"/>
        <v>637475.0464</v>
      </c>
      <c r="L58" s="16"/>
      <c r="M58" s="1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8">
        <v>56.0</v>
      </c>
      <c r="G59" s="32">
        <f t="shared" si="1"/>
        <v>637475.0464</v>
      </c>
      <c r="H59" s="32">
        <f t="shared" si="2"/>
        <v>4949.668044</v>
      </c>
      <c r="I59" s="32">
        <f t="shared" si="3"/>
        <v>2656.146026</v>
      </c>
      <c r="J59" s="32">
        <f t="shared" si="4"/>
        <v>2293.522018</v>
      </c>
      <c r="K59" s="32">
        <f t="shared" si="5"/>
        <v>635181.5243</v>
      </c>
      <c r="L59" s="16"/>
      <c r="M59" s="1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8">
        <v>57.0</v>
      </c>
      <c r="G60" s="32">
        <f t="shared" si="1"/>
        <v>635181.5243</v>
      </c>
      <c r="H60" s="32">
        <f t="shared" si="2"/>
        <v>4949.668044</v>
      </c>
      <c r="I60" s="32">
        <f t="shared" si="3"/>
        <v>2646.589685</v>
      </c>
      <c r="J60" s="32">
        <f t="shared" si="4"/>
        <v>2303.078359</v>
      </c>
      <c r="K60" s="32">
        <f t="shared" si="5"/>
        <v>632878.446</v>
      </c>
      <c r="L60" s="16"/>
      <c r="M60" s="1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8">
        <v>58.0</v>
      </c>
      <c r="G61" s="32">
        <f t="shared" si="1"/>
        <v>632878.446</v>
      </c>
      <c r="H61" s="32">
        <f t="shared" si="2"/>
        <v>4949.668044</v>
      </c>
      <c r="I61" s="32">
        <f t="shared" si="3"/>
        <v>2636.993525</v>
      </c>
      <c r="J61" s="32">
        <f t="shared" si="4"/>
        <v>2312.674519</v>
      </c>
      <c r="K61" s="32">
        <f t="shared" si="5"/>
        <v>630565.7715</v>
      </c>
      <c r="L61" s="16"/>
      <c r="M61" s="1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8">
        <v>59.0</v>
      </c>
      <c r="G62" s="32">
        <f t="shared" si="1"/>
        <v>630565.7715</v>
      </c>
      <c r="H62" s="32">
        <f t="shared" si="2"/>
        <v>4949.668044</v>
      </c>
      <c r="I62" s="32">
        <f t="shared" si="3"/>
        <v>2627.357381</v>
      </c>
      <c r="J62" s="32">
        <f t="shared" si="4"/>
        <v>2322.310663</v>
      </c>
      <c r="K62" s="32">
        <f t="shared" si="5"/>
        <v>628243.4608</v>
      </c>
      <c r="L62" s="16"/>
      <c r="M62" s="1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8">
        <v>60.0</v>
      </c>
      <c r="G63" s="32">
        <f t="shared" si="1"/>
        <v>628243.4608</v>
      </c>
      <c r="H63" s="32">
        <f t="shared" si="2"/>
        <v>4949.668044</v>
      </c>
      <c r="I63" s="32">
        <f t="shared" si="3"/>
        <v>2617.681087</v>
      </c>
      <c r="J63" s="32">
        <f t="shared" si="4"/>
        <v>2331.986957</v>
      </c>
      <c r="K63" s="32">
        <f t="shared" si="5"/>
        <v>625911.4738</v>
      </c>
      <c r="L63" s="16"/>
      <c r="M63" s="1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8">
        <v>61.0</v>
      </c>
      <c r="G64" s="32">
        <f t="shared" si="1"/>
        <v>625911.4738</v>
      </c>
      <c r="H64" s="32">
        <f t="shared" si="2"/>
        <v>4949.668044</v>
      </c>
      <c r="I64" s="32">
        <f t="shared" si="3"/>
        <v>2607.964474</v>
      </c>
      <c r="J64" s="32">
        <f t="shared" si="4"/>
        <v>2341.70357</v>
      </c>
      <c r="K64" s="32">
        <f t="shared" si="5"/>
        <v>623569.7703</v>
      </c>
      <c r="L64" s="16"/>
      <c r="M64" s="1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8">
        <v>62.0</v>
      </c>
      <c r="G65" s="32">
        <f t="shared" si="1"/>
        <v>623569.7703</v>
      </c>
      <c r="H65" s="32">
        <f t="shared" si="2"/>
        <v>4949.668044</v>
      </c>
      <c r="I65" s="32">
        <f t="shared" si="3"/>
        <v>2598.207376</v>
      </c>
      <c r="J65" s="32">
        <f t="shared" si="4"/>
        <v>2351.460668</v>
      </c>
      <c r="K65" s="32">
        <f t="shared" si="5"/>
        <v>621218.3096</v>
      </c>
      <c r="L65" s="16"/>
      <c r="M65" s="1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8">
        <v>63.0</v>
      </c>
      <c r="G66" s="32">
        <f t="shared" si="1"/>
        <v>621218.3096</v>
      </c>
      <c r="H66" s="32">
        <f t="shared" si="2"/>
        <v>4949.668044</v>
      </c>
      <c r="I66" s="32">
        <f t="shared" si="3"/>
        <v>2588.409623</v>
      </c>
      <c r="J66" s="32">
        <f t="shared" si="4"/>
        <v>2361.258421</v>
      </c>
      <c r="K66" s="32">
        <f t="shared" si="5"/>
        <v>618857.0512</v>
      </c>
      <c r="L66" s="16"/>
      <c r="M66" s="1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8">
        <v>64.0</v>
      </c>
      <c r="G67" s="32">
        <f t="shared" si="1"/>
        <v>618857.0512</v>
      </c>
      <c r="H67" s="32">
        <f t="shared" si="2"/>
        <v>4949.668044</v>
      </c>
      <c r="I67" s="32">
        <f t="shared" si="3"/>
        <v>2578.571047</v>
      </c>
      <c r="J67" s="32">
        <f t="shared" si="4"/>
        <v>2371.096998</v>
      </c>
      <c r="K67" s="32">
        <f t="shared" si="5"/>
        <v>616485.9542</v>
      </c>
      <c r="L67" s="16"/>
      <c r="M67" s="1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8">
        <v>65.0</v>
      </c>
      <c r="G68" s="32">
        <f t="shared" si="1"/>
        <v>616485.9542</v>
      </c>
      <c r="H68" s="32">
        <f t="shared" si="2"/>
        <v>4949.668044</v>
      </c>
      <c r="I68" s="32">
        <f t="shared" si="3"/>
        <v>2568.691476</v>
      </c>
      <c r="J68" s="32">
        <f t="shared" si="4"/>
        <v>2380.976568</v>
      </c>
      <c r="K68" s="32">
        <f t="shared" si="5"/>
        <v>614104.9776</v>
      </c>
      <c r="L68" s="16"/>
      <c r="M68" s="1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8">
        <v>66.0</v>
      </c>
      <c r="G69" s="32">
        <f t="shared" si="1"/>
        <v>614104.9776</v>
      </c>
      <c r="H69" s="32">
        <f t="shared" si="2"/>
        <v>4949.668044</v>
      </c>
      <c r="I69" s="32">
        <f t="shared" si="3"/>
        <v>2558.77074</v>
      </c>
      <c r="J69" s="32">
        <f t="shared" si="4"/>
        <v>2390.897304</v>
      </c>
      <c r="K69" s="32">
        <f t="shared" si="5"/>
        <v>611714.0803</v>
      </c>
      <c r="L69" s="16"/>
      <c r="M69" s="1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8">
        <v>67.0</v>
      </c>
      <c r="G70" s="32">
        <f t="shared" si="1"/>
        <v>611714.0803</v>
      </c>
      <c r="H70" s="32">
        <f t="shared" si="2"/>
        <v>4949.668044</v>
      </c>
      <c r="I70" s="32">
        <f t="shared" si="3"/>
        <v>2548.808668</v>
      </c>
      <c r="J70" s="32">
        <f t="shared" si="4"/>
        <v>2400.859376</v>
      </c>
      <c r="K70" s="32">
        <f t="shared" si="5"/>
        <v>609313.2209</v>
      </c>
      <c r="L70" s="16"/>
      <c r="M70" s="1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8">
        <v>68.0</v>
      </c>
      <c r="G71" s="32">
        <f t="shared" si="1"/>
        <v>609313.2209</v>
      </c>
      <c r="H71" s="32">
        <f t="shared" si="2"/>
        <v>4949.668044</v>
      </c>
      <c r="I71" s="32">
        <f t="shared" si="3"/>
        <v>2538.805087</v>
      </c>
      <c r="J71" s="32">
        <f t="shared" si="4"/>
        <v>2410.862957</v>
      </c>
      <c r="K71" s="32">
        <f t="shared" si="5"/>
        <v>606902.358</v>
      </c>
      <c r="L71" s="16"/>
      <c r="M71" s="1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8">
        <v>69.0</v>
      </c>
      <c r="G72" s="32">
        <f t="shared" si="1"/>
        <v>606902.358</v>
      </c>
      <c r="H72" s="32">
        <f t="shared" si="2"/>
        <v>4949.668044</v>
      </c>
      <c r="I72" s="32">
        <f t="shared" si="3"/>
        <v>2528.759825</v>
      </c>
      <c r="J72" s="32">
        <f t="shared" si="4"/>
        <v>2420.908219</v>
      </c>
      <c r="K72" s="32">
        <f t="shared" si="5"/>
        <v>604481.4498</v>
      </c>
      <c r="L72" s="16"/>
      <c r="M72" s="1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8">
        <v>70.0</v>
      </c>
      <c r="G73" s="32">
        <f t="shared" si="1"/>
        <v>604481.4498</v>
      </c>
      <c r="H73" s="32">
        <f t="shared" si="2"/>
        <v>4949.668044</v>
      </c>
      <c r="I73" s="32">
        <f t="shared" si="3"/>
        <v>2518.672707</v>
      </c>
      <c r="J73" s="32">
        <f t="shared" si="4"/>
        <v>2430.995337</v>
      </c>
      <c r="K73" s="32">
        <f t="shared" si="5"/>
        <v>602050.4544</v>
      </c>
      <c r="L73" s="16"/>
      <c r="M73" s="1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8">
        <v>71.0</v>
      </c>
      <c r="G74" s="32">
        <f t="shared" si="1"/>
        <v>602050.4544</v>
      </c>
      <c r="H74" s="32">
        <f t="shared" si="2"/>
        <v>4949.668044</v>
      </c>
      <c r="I74" s="32">
        <f t="shared" si="3"/>
        <v>2508.54356</v>
      </c>
      <c r="J74" s="32">
        <f t="shared" si="4"/>
        <v>2441.124484</v>
      </c>
      <c r="K74" s="32">
        <f t="shared" si="5"/>
        <v>599609.3299</v>
      </c>
      <c r="L74" s="16"/>
      <c r="M74" s="1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8">
        <v>72.0</v>
      </c>
      <c r="G75" s="32">
        <f t="shared" si="1"/>
        <v>599609.3299</v>
      </c>
      <c r="H75" s="32">
        <f t="shared" si="2"/>
        <v>4949.668044</v>
      </c>
      <c r="I75" s="32">
        <f t="shared" si="3"/>
        <v>2498.372208</v>
      </c>
      <c r="J75" s="32">
        <f t="shared" si="4"/>
        <v>2451.295836</v>
      </c>
      <c r="K75" s="32">
        <f t="shared" si="5"/>
        <v>597158.0341</v>
      </c>
      <c r="L75" s="16"/>
      <c r="M75" s="1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8">
        <v>73.0</v>
      </c>
      <c r="G76" s="32">
        <f t="shared" si="1"/>
        <v>597158.0341</v>
      </c>
      <c r="H76" s="32">
        <f t="shared" si="2"/>
        <v>4949.668044</v>
      </c>
      <c r="I76" s="32">
        <f t="shared" si="3"/>
        <v>2488.158475</v>
      </c>
      <c r="J76" s="32">
        <f t="shared" si="4"/>
        <v>2461.509569</v>
      </c>
      <c r="K76" s="32">
        <f t="shared" si="5"/>
        <v>594696.5245</v>
      </c>
      <c r="L76" s="16"/>
      <c r="M76" s="1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8">
        <v>74.0</v>
      </c>
      <c r="G77" s="32">
        <f t="shared" si="1"/>
        <v>594696.5245</v>
      </c>
      <c r="H77" s="32">
        <f t="shared" si="2"/>
        <v>4949.668044</v>
      </c>
      <c r="I77" s="32">
        <f t="shared" si="3"/>
        <v>2477.902186</v>
      </c>
      <c r="J77" s="32">
        <f t="shared" si="4"/>
        <v>2471.765859</v>
      </c>
      <c r="K77" s="32">
        <f t="shared" si="5"/>
        <v>592224.7587</v>
      </c>
      <c r="L77" s="16"/>
      <c r="M77" s="1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8">
        <v>75.0</v>
      </c>
      <c r="G78" s="32">
        <f t="shared" si="1"/>
        <v>592224.7587</v>
      </c>
      <c r="H78" s="32">
        <f t="shared" si="2"/>
        <v>4949.668044</v>
      </c>
      <c r="I78" s="32">
        <f t="shared" si="3"/>
        <v>2467.603161</v>
      </c>
      <c r="J78" s="32">
        <f t="shared" si="4"/>
        <v>2482.064883</v>
      </c>
      <c r="K78" s="32">
        <f t="shared" si="5"/>
        <v>589742.6938</v>
      </c>
      <c r="L78" s="16"/>
      <c r="M78" s="1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8">
        <v>76.0</v>
      </c>
      <c r="G79" s="32">
        <f t="shared" si="1"/>
        <v>589742.6938</v>
      </c>
      <c r="H79" s="32">
        <f t="shared" si="2"/>
        <v>4949.668044</v>
      </c>
      <c r="I79" s="32">
        <f t="shared" si="3"/>
        <v>2457.261224</v>
      </c>
      <c r="J79" s="32">
        <f t="shared" si="4"/>
        <v>2492.40682</v>
      </c>
      <c r="K79" s="32">
        <f t="shared" si="5"/>
        <v>587250.287</v>
      </c>
      <c r="L79" s="16"/>
      <c r="M79" s="1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8">
        <v>77.0</v>
      </c>
      <c r="G80" s="32">
        <f t="shared" si="1"/>
        <v>587250.287</v>
      </c>
      <c r="H80" s="32">
        <f t="shared" si="2"/>
        <v>4949.668044</v>
      </c>
      <c r="I80" s="32">
        <f t="shared" si="3"/>
        <v>2446.876196</v>
      </c>
      <c r="J80" s="32">
        <f t="shared" si="4"/>
        <v>2502.791848</v>
      </c>
      <c r="K80" s="32">
        <f t="shared" si="5"/>
        <v>584747.4951</v>
      </c>
      <c r="L80" s="16"/>
      <c r="M80" s="1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8">
        <v>78.0</v>
      </c>
      <c r="G81" s="32">
        <f t="shared" si="1"/>
        <v>584747.4951</v>
      </c>
      <c r="H81" s="32">
        <f t="shared" si="2"/>
        <v>4949.668044</v>
      </c>
      <c r="I81" s="32">
        <f t="shared" si="3"/>
        <v>2436.447896</v>
      </c>
      <c r="J81" s="32">
        <f t="shared" si="4"/>
        <v>2513.220148</v>
      </c>
      <c r="K81" s="32">
        <f t="shared" si="5"/>
        <v>582234.275</v>
      </c>
      <c r="L81" s="16"/>
      <c r="M81" s="1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8">
        <v>79.0</v>
      </c>
      <c r="G82" s="32">
        <f t="shared" si="1"/>
        <v>582234.275</v>
      </c>
      <c r="H82" s="32">
        <f t="shared" si="2"/>
        <v>4949.668044</v>
      </c>
      <c r="I82" s="32">
        <f t="shared" si="3"/>
        <v>2425.976146</v>
      </c>
      <c r="J82" s="32">
        <f t="shared" si="4"/>
        <v>2523.691898</v>
      </c>
      <c r="K82" s="32">
        <f t="shared" si="5"/>
        <v>579710.5831</v>
      </c>
      <c r="L82" s="16"/>
      <c r="M82" s="1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8">
        <v>80.0</v>
      </c>
      <c r="G83" s="32">
        <f t="shared" si="1"/>
        <v>579710.5831</v>
      </c>
      <c r="H83" s="32">
        <f t="shared" si="2"/>
        <v>4949.668044</v>
      </c>
      <c r="I83" s="32">
        <f t="shared" si="3"/>
        <v>2415.460763</v>
      </c>
      <c r="J83" s="32">
        <f t="shared" si="4"/>
        <v>2534.207281</v>
      </c>
      <c r="K83" s="32">
        <f t="shared" si="5"/>
        <v>577176.3758</v>
      </c>
      <c r="L83" s="16"/>
      <c r="M83" s="1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8">
        <v>81.0</v>
      </c>
      <c r="G84" s="32">
        <f t="shared" si="1"/>
        <v>577176.3758</v>
      </c>
      <c r="H84" s="32">
        <f t="shared" si="2"/>
        <v>4949.668044</v>
      </c>
      <c r="I84" s="32">
        <f t="shared" si="3"/>
        <v>2404.901566</v>
      </c>
      <c r="J84" s="32">
        <f t="shared" si="4"/>
        <v>2544.766478</v>
      </c>
      <c r="K84" s="32">
        <f t="shared" si="5"/>
        <v>574631.6093</v>
      </c>
      <c r="L84" s="16"/>
      <c r="M84" s="1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8">
        <v>82.0</v>
      </c>
      <c r="G85" s="32">
        <f t="shared" si="1"/>
        <v>574631.6093</v>
      </c>
      <c r="H85" s="32">
        <f t="shared" si="2"/>
        <v>4949.668044</v>
      </c>
      <c r="I85" s="32">
        <f t="shared" si="3"/>
        <v>2394.298372</v>
      </c>
      <c r="J85" s="32">
        <f t="shared" si="4"/>
        <v>2555.369672</v>
      </c>
      <c r="K85" s="32">
        <f t="shared" si="5"/>
        <v>572076.2396</v>
      </c>
      <c r="L85" s="16"/>
      <c r="M85" s="1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8">
        <v>83.0</v>
      </c>
      <c r="G86" s="32">
        <f t="shared" si="1"/>
        <v>572076.2396</v>
      </c>
      <c r="H86" s="32">
        <f t="shared" si="2"/>
        <v>4949.668044</v>
      </c>
      <c r="I86" s="32">
        <f t="shared" si="3"/>
        <v>2383.650998</v>
      </c>
      <c r="J86" s="32">
        <f t="shared" si="4"/>
        <v>2566.017046</v>
      </c>
      <c r="K86" s="32">
        <f t="shared" si="5"/>
        <v>569510.2226</v>
      </c>
      <c r="L86" s="16"/>
      <c r="M86" s="1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8">
        <v>84.0</v>
      </c>
      <c r="G87" s="32">
        <f t="shared" si="1"/>
        <v>569510.2226</v>
      </c>
      <c r="H87" s="32">
        <f t="shared" si="2"/>
        <v>4949.668044</v>
      </c>
      <c r="I87" s="32">
        <f t="shared" si="3"/>
        <v>2372.959261</v>
      </c>
      <c r="J87" s="32">
        <f t="shared" si="4"/>
        <v>2576.708783</v>
      </c>
      <c r="K87" s="32">
        <f t="shared" si="5"/>
        <v>566933.5138</v>
      </c>
      <c r="L87" s="16"/>
      <c r="M87" s="1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8">
        <v>85.0</v>
      </c>
      <c r="G88" s="32">
        <f t="shared" si="1"/>
        <v>566933.5138</v>
      </c>
      <c r="H88" s="32">
        <f t="shared" si="2"/>
        <v>4949.668044</v>
      </c>
      <c r="I88" s="32">
        <f t="shared" si="3"/>
        <v>2362.222974</v>
      </c>
      <c r="J88" s="32">
        <f t="shared" si="4"/>
        <v>2587.44507</v>
      </c>
      <c r="K88" s="32">
        <f t="shared" si="5"/>
        <v>564346.0687</v>
      </c>
      <c r="L88" s="16"/>
      <c r="M88" s="1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8">
        <v>86.0</v>
      </c>
      <c r="G89" s="32">
        <f t="shared" si="1"/>
        <v>564346.0687</v>
      </c>
      <c r="H89" s="32">
        <f t="shared" si="2"/>
        <v>4949.668044</v>
      </c>
      <c r="I89" s="32">
        <f t="shared" si="3"/>
        <v>2351.441953</v>
      </c>
      <c r="J89" s="32">
        <f t="shared" si="4"/>
        <v>2598.226091</v>
      </c>
      <c r="K89" s="32">
        <f t="shared" si="5"/>
        <v>561747.8426</v>
      </c>
      <c r="L89" s="16"/>
      <c r="M89" s="1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8">
        <v>87.0</v>
      </c>
      <c r="G90" s="32">
        <f t="shared" si="1"/>
        <v>561747.8426</v>
      </c>
      <c r="H90" s="32">
        <f t="shared" si="2"/>
        <v>4949.668044</v>
      </c>
      <c r="I90" s="32">
        <f t="shared" si="3"/>
        <v>2340.616011</v>
      </c>
      <c r="J90" s="32">
        <f t="shared" si="4"/>
        <v>2609.052033</v>
      </c>
      <c r="K90" s="32">
        <f t="shared" si="5"/>
        <v>559138.7906</v>
      </c>
      <c r="L90" s="16"/>
      <c r="M90" s="1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8">
        <v>88.0</v>
      </c>
      <c r="G91" s="32">
        <f t="shared" si="1"/>
        <v>559138.7906</v>
      </c>
      <c r="H91" s="32">
        <f t="shared" si="2"/>
        <v>4949.668044</v>
      </c>
      <c r="I91" s="32">
        <f t="shared" si="3"/>
        <v>2329.744961</v>
      </c>
      <c r="J91" s="32">
        <f t="shared" si="4"/>
        <v>2619.923083</v>
      </c>
      <c r="K91" s="32">
        <f t="shared" si="5"/>
        <v>556518.8675</v>
      </c>
      <c r="L91" s="16"/>
      <c r="M91" s="1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8">
        <v>89.0</v>
      </c>
      <c r="G92" s="32">
        <f t="shared" si="1"/>
        <v>556518.8675</v>
      </c>
      <c r="H92" s="32">
        <f t="shared" si="2"/>
        <v>4949.668044</v>
      </c>
      <c r="I92" s="32">
        <f t="shared" si="3"/>
        <v>2318.828615</v>
      </c>
      <c r="J92" s="32">
        <f t="shared" si="4"/>
        <v>2630.839429</v>
      </c>
      <c r="K92" s="32">
        <f t="shared" si="5"/>
        <v>553888.0281</v>
      </c>
      <c r="L92" s="16"/>
      <c r="M92" s="1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8">
        <v>90.0</v>
      </c>
      <c r="G93" s="32">
        <f t="shared" si="1"/>
        <v>553888.0281</v>
      </c>
      <c r="H93" s="32">
        <f t="shared" si="2"/>
        <v>4949.668044</v>
      </c>
      <c r="I93" s="32">
        <f t="shared" si="3"/>
        <v>2307.866784</v>
      </c>
      <c r="J93" s="32">
        <f t="shared" si="4"/>
        <v>2641.80126</v>
      </c>
      <c r="K93" s="32">
        <f t="shared" si="5"/>
        <v>551246.2268</v>
      </c>
      <c r="L93" s="16"/>
      <c r="M93" s="1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8">
        <v>91.0</v>
      </c>
      <c r="G94" s="32">
        <f t="shared" si="1"/>
        <v>551246.2268</v>
      </c>
      <c r="H94" s="32">
        <f t="shared" si="2"/>
        <v>4949.668044</v>
      </c>
      <c r="I94" s="32">
        <f t="shared" si="3"/>
        <v>2296.859279</v>
      </c>
      <c r="J94" s="32">
        <f t="shared" si="4"/>
        <v>2652.808766</v>
      </c>
      <c r="K94" s="32">
        <f t="shared" si="5"/>
        <v>548593.4181</v>
      </c>
      <c r="L94" s="16"/>
      <c r="M94" s="1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8">
        <v>92.0</v>
      </c>
      <c r="G95" s="32">
        <f t="shared" si="1"/>
        <v>548593.4181</v>
      </c>
      <c r="H95" s="32">
        <f t="shared" si="2"/>
        <v>4949.668044</v>
      </c>
      <c r="I95" s="32">
        <f t="shared" si="3"/>
        <v>2285.805909</v>
      </c>
      <c r="J95" s="32">
        <f t="shared" si="4"/>
        <v>2663.862135</v>
      </c>
      <c r="K95" s="32">
        <f t="shared" si="5"/>
        <v>545929.5559</v>
      </c>
      <c r="L95" s="16"/>
      <c r="M95" s="1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8">
        <v>93.0</v>
      </c>
      <c r="G96" s="32">
        <f t="shared" si="1"/>
        <v>545929.5559</v>
      </c>
      <c r="H96" s="32">
        <f t="shared" si="2"/>
        <v>4949.668044</v>
      </c>
      <c r="I96" s="32">
        <f t="shared" si="3"/>
        <v>2274.706483</v>
      </c>
      <c r="J96" s="32">
        <f t="shared" si="4"/>
        <v>2674.961561</v>
      </c>
      <c r="K96" s="32">
        <f t="shared" si="5"/>
        <v>543254.5944</v>
      </c>
      <c r="L96" s="16"/>
      <c r="M96" s="1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8">
        <v>94.0</v>
      </c>
      <c r="G97" s="32">
        <f t="shared" si="1"/>
        <v>543254.5944</v>
      </c>
      <c r="H97" s="32">
        <f t="shared" si="2"/>
        <v>4949.668044</v>
      </c>
      <c r="I97" s="32">
        <f t="shared" si="3"/>
        <v>2263.56081</v>
      </c>
      <c r="J97" s="32">
        <f t="shared" si="4"/>
        <v>2686.107234</v>
      </c>
      <c r="K97" s="32">
        <f t="shared" si="5"/>
        <v>540568.4871</v>
      </c>
      <c r="L97" s="16"/>
      <c r="M97" s="1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8">
        <v>95.0</v>
      </c>
      <c r="G98" s="32">
        <f t="shared" si="1"/>
        <v>540568.4871</v>
      </c>
      <c r="H98" s="32">
        <f t="shared" si="2"/>
        <v>4949.668044</v>
      </c>
      <c r="I98" s="32">
        <f t="shared" si="3"/>
        <v>2252.368696</v>
      </c>
      <c r="J98" s="32">
        <f t="shared" si="4"/>
        <v>2697.299348</v>
      </c>
      <c r="K98" s="32">
        <f t="shared" si="5"/>
        <v>537871.1878</v>
      </c>
      <c r="L98" s="16"/>
      <c r="M98" s="1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8">
        <v>96.0</v>
      </c>
      <c r="G99" s="32">
        <f t="shared" si="1"/>
        <v>537871.1878</v>
      </c>
      <c r="H99" s="32">
        <f t="shared" si="2"/>
        <v>4949.668044</v>
      </c>
      <c r="I99" s="32">
        <f t="shared" si="3"/>
        <v>2241.129949</v>
      </c>
      <c r="J99" s="32">
        <f t="shared" si="4"/>
        <v>2708.538095</v>
      </c>
      <c r="K99" s="32">
        <f t="shared" si="5"/>
        <v>535162.6497</v>
      </c>
      <c r="L99" s="16"/>
      <c r="M99" s="1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8">
        <v>97.0</v>
      </c>
      <c r="G100" s="32">
        <f t="shared" si="1"/>
        <v>535162.6497</v>
      </c>
      <c r="H100" s="32">
        <f t="shared" si="2"/>
        <v>4949.668044</v>
      </c>
      <c r="I100" s="32">
        <f t="shared" si="3"/>
        <v>2229.844374</v>
      </c>
      <c r="J100" s="32">
        <f t="shared" si="4"/>
        <v>2719.82367</v>
      </c>
      <c r="K100" s="32">
        <f t="shared" si="5"/>
        <v>532442.826</v>
      </c>
      <c r="L100" s="16"/>
      <c r="M100" s="1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8">
        <v>98.0</v>
      </c>
      <c r="G101" s="32">
        <f t="shared" si="1"/>
        <v>532442.826</v>
      </c>
      <c r="H101" s="32">
        <f t="shared" si="2"/>
        <v>4949.668044</v>
      </c>
      <c r="I101" s="32">
        <f t="shared" si="3"/>
        <v>2218.511775</v>
      </c>
      <c r="J101" s="32">
        <f t="shared" si="4"/>
        <v>2731.156269</v>
      </c>
      <c r="K101" s="32">
        <f t="shared" si="5"/>
        <v>529711.6698</v>
      </c>
      <c r="L101" s="16"/>
      <c r="M101" s="1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8">
        <v>99.0</v>
      </c>
      <c r="G102" s="32">
        <f t="shared" si="1"/>
        <v>529711.6698</v>
      </c>
      <c r="H102" s="32">
        <f t="shared" si="2"/>
        <v>4949.668044</v>
      </c>
      <c r="I102" s="32">
        <f t="shared" si="3"/>
        <v>2207.131957</v>
      </c>
      <c r="J102" s="32">
        <f t="shared" si="4"/>
        <v>2742.536087</v>
      </c>
      <c r="K102" s="32">
        <f t="shared" si="5"/>
        <v>526969.1337</v>
      </c>
      <c r="L102" s="16"/>
      <c r="M102" s="16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8">
        <v>100.0</v>
      </c>
      <c r="G103" s="32">
        <f t="shared" si="1"/>
        <v>526969.1337</v>
      </c>
      <c r="H103" s="32">
        <f t="shared" si="2"/>
        <v>4949.668044</v>
      </c>
      <c r="I103" s="32">
        <f t="shared" si="3"/>
        <v>2195.704724</v>
      </c>
      <c r="J103" s="32">
        <f t="shared" si="4"/>
        <v>2753.96332</v>
      </c>
      <c r="K103" s="32">
        <f t="shared" si="5"/>
        <v>524215.1704</v>
      </c>
      <c r="L103" s="16"/>
      <c r="M103" s="16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8">
        <v>101.0</v>
      </c>
      <c r="G104" s="32">
        <f t="shared" si="1"/>
        <v>524215.1704</v>
      </c>
      <c r="H104" s="32">
        <f t="shared" si="2"/>
        <v>4949.668044</v>
      </c>
      <c r="I104" s="32">
        <f t="shared" si="3"/>
        <v>2184.229876</v>
      </c>
      <c r="J104" s="32">
        <f t="shared" si="4"/>
        <v>2765.438168</v>
      </c>
      <c r="K104" s="32">
        <f t="shared" si="5"/>
        <v>521449.7322</v>
      </c>
      <c r="L104" s="16"/>
      <c r="M104" s="16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8">
        <v>102.0</v>
      </c>
      <c r="G105" s="32">
        <f t="shared" si="1"/>
        <v>521449.7322</v>
      </c>
      <c r="H105" s="32">
        <f t="shared" si="2"/>
        <v>4949.668044</v>
      </c>
      <c r="I105" s="32">
        <f t="shared" si="3"/>
        <v>2172.707217</v>
      </c>
      <c r="J105" s="32">
        <f t="shared" si="4"/>
        <v>2776.960827</v>
      </c>
      <c r="K105" s="32">
        <f t="shared" si="5"/>
        <v>518672.7714</v>
      </c>
      <c r="L105" s="16"/>
      <c r="M105" s="16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8">
        <v>103.0</v>
      </c>
      <c r="G106" s="32">
        <f t="shared" si="1"/>
        <v>518672.7714</v>
      </c>
      <c r="H106" s="32">
        <f t="shared" si="2"/>
        <v>4949.668044</v>
      </c>
      <c r="I106" s="32">
        <f t="shared" si="3"/>
        <v>2161.136547</v>
      </c>
      <c r="J106" s="32">
        <f t="shared" si="4"/>
        <v>2788.531497</v>
      </c>
      <c r="K106" s="32">
        <f t="shared" si="5"/>
        <v>515884.2399</v>
      </c>
      <c r="L106" s="16"/>
      <c r="M106" s="16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8">
        <v>104.0</v>
      </c>
      <c r="G107" s="32">
        <f t="shared" si="1"/>
        <v>515884.2399</v>
      </c>
      <c r="H107" s="32">
        <f t="shared" si="2"/>
        <v>4949.668044</v>
      </c>
      <c r="I107" s="32">
        <f t="shared" si="3"/>
        <v>2149.517666</v>
      </c>
      <c r="J107" s="32">
        <f t="shared" si="4"/>
        <v>2800.150378</v>
      </c>
      <c r="K107" s="32">
        <f t="shared" si="5"/>
        <v>513084.0895</v>
      </c>
      <c r="L107" s="16"/>
      <c r="M107" s="16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8">
        <v>105.0</v>
      </c>
      <c r="G108" s="32">
        <f t="shared" si="1"/>
        <v>513084.0895</v>
      </c>
      <c r="H108" s="32">
        <f t="shared" si="2"/>
        <v>4949.668044</v>
      </c>
      <c r="I108" s="32">
        <f t="shared" si="3"/>
        <v>2137.850373</v>
      </c>
      <c r="J108" s="32">
        <f t="shared" si="4"/>
        <v>2811.817671</v>
      </c>
      <c r="K108" s="32">
        <f t="shared" si="5"/>
        <v>510272.2718</v>
      </c>
      <c r="L108" s="16"/>
      <c r="M108" s="16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8">
        <v>106.0</v>
      </c>
      <c r="G109" s="32">
        <f t="shared" si="1"/>
        <v>510272.2718</v>
      </c>
      <c r="H109" s="32">
        <f t="shared" si="2"/>
        <v>4949.668044</v>
      </c>
      <c r="I109" s="32">
        <f t="shared" si="3"/>
        <v>2126.134466</v>
      </c>
      <c r="J109" s="32">
        <f t="shared" si="4"/>
        <v>2823.533578</v>
      </c>
      <c r="K109" s="32">
        <f t="shared" si="5"/>
        <v>507448.7382</v>
      </c>
      <c r="L109" s="16"/>
      <c r="M109" s="16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8">
        <v>107.0</v>
      </c>
      <c r="G110" s="32">
        <f t="shared" si="1"/>
        <v>507448.7382</v>
      </c>
      <c r="H110" s="32">
        <f t="shared" si="2"/>
        <v>4949.668044</v>
      </c>
      <c r="I110" s="32">
        <f t="shared" si="3"/>
        <v>2114.369743</v>
      </c>
      <c r="J110" s="32">
        <f t="shared" si="4"/>
        <v>2835.298301</v>
      </c>
      <c r="K110" s="32">
        <f t="shared" si="5"/>
        <v>504613.4399</v>
      </c>
      <c r="L110" s="16"/>
      <c r="M110" s="16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8">
        <v>108.0</v>
      </c>
      <c r="G111" s="32">
        <f t="shared" si="1"/>
        <v>504613.4399</v>
      </c>
      <c r="H111" s="32">
        <f t="shared" si="2"/>
        <v>4949.668044</v>
      </c>
      <c r="I111" s="32">
        <f t="shared" si="3"/>
        <v>2102.556</v>
      </c>
      <c r="J111" s="32">
        <f t="shared" si="4"/>
        <v>2847.112044</v>
      </c>
      <c r="K111" s="32">
        <f t="shared" si="5"/>
        <v>501766.3279</v>
      </c>
      <c r="L111" s="16"/>
      <c r="M111" s="16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8">
        <v>109.0</v>
      </c>
      <c r="G112" s="32">
        <f t="shared" si="1"/>
        <v>501766.3279</v>
      </c>
      <c r="H112" s="32">
        <f t="shared" si="2"/>
        <v>4949.668044</v>
      </c>
      <c r="I112" s="32">
        <f t="shared" si="3"/>
        <v>2090.693033</v>
      </c>
      <c r="J112" s="32">
        <f t="shared" si="4"/>
        <v>2858.975011</v>
      </c>
      <c r="K112" s="32">
        <f t="shared" si="5"/>
        <v>498907.3529</v>
      </c>
      <c r="L112" s="16"/>
      <c r="M112" s="16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8">
        <v>110.0</v>
      </c>
      <c r="G113" s="32">
        <f t="shared" si="1"/>
        <v>498907.3529</v>
      </c>
      <c r="H113" s="32">
        <f t="shared" si="2"/>
        <v>4949.668044</v>
      </c>
      <c r="I113" s="32">
        <f t="shared" si="3"/>
        <v>2078.780637</v>
      </c>
      <c r="J113" s="32">
        <f t="shared" si="4"/>
        <v>2870.887407</v>
      </c>
      <c r="K113" s="32">
        <f t="shared" si="5"/>
        <v>496036.4655</v>
      </c>
      <c r="L113" s="16"/>
      <c r="M113" s="16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8">
        <v>111.0</v>
      </c>
      <c r="G114" s="32">
        <f t="shared" si="1"/>
        <v>496036.4655</v>
      </c>
      <c r="H114" s="32">
        <f t="shared" si="2"/>
        <v>4949.668044</v>
      </c>
      <c r="I114" s="32">
        <f t="shared" si="3"/>
        <v>2066.818606</v>
      </c>
      <c r="J114" s="32">
        <f t="shared" si="4"/>
        <v>2882.849438</v>
      </c>
      <c r="K114" s="32">
        <f t="shared" si="5"/>
        <v>493153.616</v>
      </c>
      <c r="L114" s="16"/>
      <c r="M114" s="16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8">
        <v>112.0</v>
      </c>
      <c r="G115" s="32">
        <f t="shared" si="1"/>
        <v>493153.616</v>
      </c>
      <c r="H115" s="32">
        <f t="shared" si="2"/>
        <v>4949.668044</v>
      </c>
      <c r="I115" s="32">
        <f t="shared" si="3"/>
        <v>2054.806733</v>
      </c>
      <c r="J115" s="32">
        <f t="shared" si="4"/>
        <v>2894.861311</v>
      </c>
      <c r="K115" s="32">
        <f t="shared" si="5"/>
        <v>490258.7547</v>
      </c>
      <c r="L115" s="16"/>
      <c r="M115" s="16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8">
        <v>113.0</v>
      </c>
      <c r="G116" s="32">
        <f t="shared" si="1"/>
        <v>490258.7547</v>
      </c>
      <c r="H116" s="32">
        <f t="shared" si="2"/>
        <v>4949.668044</v>
      </c>
      <c r="I116" s="32">
        <f t="shared" si="3"/>
        <v>2042.744811</v>
      </c>
      <c r="J116" s="32">
        <f t="shared" si="4"/>
        <v>2906.923233</v>
      </c>
      <c r="K116" s="32">
        <f t="shared" si="5"/>
        <v>487351.8315</v>
      </c>
      <c r="L116" s="16"/>
      <c r="M116" s="16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8">
        <v>114.0</v>
      </c>
      <c r="G117" s="32">
        <f t="shared" si="1"/>
        <v>487351.8315</v>
      </c>
      <c r="H117" s="32">
        <f t="shared" si="2"/>
        <v>4949.668044</v>
      </c>
      <c r="I117" s="32">
        <f t="shared" si="3"/>
        <v>2030.632631</v>
      </c>
      <c r="J117" s="32">
        <f t="shared" si="4"/>
        <v>2919.035413</v>
      </c>
      <c r="K117" s="32">
        <f t="shared" si="5"/>
        <v>484432.7961</v>
      </c>
      <c r="L117" s="16"/>
      <c r="M117" s="16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8">
        <v>115.0</v>
      </c>
      <c r="G118" s="32">
        <f t="shared" si="1"/>
        <v>484432.7961</v>
      </c>
      <c r="H118" s="32">
        <f t="shared" si="2"/>
        <v>4949.668044</v>
      </c>
      <c r="I118" s="32">
        <f t="shared" si="3"/>
        <v>2018.469984</v>
      </c>
      <c r="J118" s="32">
        <f t="shared" si="4"/>
        <v>2931.19806</v>
      </c>
      <c r="K118" s="32">
        <f t="shared" si="5"/>
        <v>481501.598</v>
      </c>
      <c r="L118" s="16"/>
      <c r="M118" s="16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8">
        <v>116.0</v>
      </c>
      <c r="G119" s="32">
        <f t="shared" si="1"/>
        <v>481501.598</v>
      </c>
      <c r="H119" s="32">
        <f t="shared" si="2"/>
        <v>4949.668044</v>
      </c>
      <c r="I119" s="32">
        <f t="shared" si="3"/>
        <v>2006.256658</v>
      </c>
      <c r="J119" s="32">
        <f t="shared" si="4"/>
        <v>2943.411386</v>
      </c>
      <c r="K119" s="32">
        <f t="shared" si="5"/>
        <v>478558.1866</v>
      </c>
      <c r="L119" s="16"/>
      <c r="M119" s="16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8">
        <v>117.0</v>
      </c>
      <c r="G120" s="32">
        <f t="shared" si="1"/>
        <v>478558.1866</v>
      </c>
      <c r="H120" s="32">
        <f t="shared" si="2"/>
        <v>4949.668044</v>
      </c>
      <c r="I120" s="32">
        <f t="shared" si="3"/>
        <v>1993.992444</v>
      </c>
      <c r="J120" s="32">
        <f t="shared" si="4"/>
        <v>2955.6756</v>
      </c>
      <c r="K120" s="32">
        <f t="shared" si="5"/>
        <v>475602.511</v>
      </c>
      <c r="L120" s="16"/>
      <c r="M120" s="16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8">
        <v>118.0</v>
      </c>
      <c r="G121" s="32">
        <f t="shared" si="1"/>
        <v>475602.511</v>
      </c>
      <c r="H121" s="32">
        <f t="shared" si="2"/>
        <v>4949.668044</v>
      </c>
      <c r="I121" s="32">
        <f t="shared" si="3"/>
        <v>1981.677129</v>
      </c>
      <c r="J121" s="32">
        <f t="shared" si="4"/>
        <v>2967.990915</v>
      </c>
      <c r="K121" s="32">
        <f t="shared" si="5"/>
        <v>472634.5201</v>
      </c>
      <c r="L121" s="16"/>
      <c r="M121" s="16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8">
        <v>119.0</v>
      </c>
      <c r="G122" s="32">
        <f t="shared" si="1"/>
        <v>472634.5201</v>
      </c>
      <c r="H122" s="32">
        <f t="shared" si="2"/>
        <v>4949.668044</v>
      </c>
      <c r="I122" s="32">
        <f t="shared" si="3"/>
        <v>1969.310501</v>
      </c>
      <c r="J122" s="32">
        <f t="shared" si="4"/>
        <v>2980.357544</v>
      </c>
      <c r="K122" s="32">
        <f t="shared" si="5"/>
        <v>469654.1626</v>
      </c>
      <c r="L122" s="16"/>
      <c r="M122" s="16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8">
        <v>120.0</v>
      </c>
      <c r="G123" s="32">
        <f t="shared" si="1"/>
        <v>469654.1626</v>
      </c>
      <c r="H123" s="32">
        <f t="shared" si="2"/>
        <v>4949.668044</v>
      </c>
      <c r="I123" s="32">
        <f t="shared" si="3"/>
        <v>1956.892344</v>
      </c>
      <c r="J123" s="32">
        <f t="shared" si="4"/>
        <v>2992.7757</v>
      </c>
      <c r="K123" s="32">
        <f t="shared" si="5"/>
        <v>466661.3869</v>
      </c>
      <c r="L123" s="16"/>
      <c r="M123" s="16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8">
        <v>121.0</v>
      </c>
      <c r="G124" s="32">
        <f t="shared" si="1"/>
        <v>466661.3869</v>
      </c>
      <c r="H124" s="32">
        <f t="shared" si="2"/>
        <v>4949.668044</v>
      </c>
      <c r="I124" s="32">
        <f t="shared" si="3"/>
        <v>1944.422445</v>
      </c>
      <c r="J124" s="32">
        <f t="shared" si="4"/>
        <v>3005.245599</v>
      </c>
      <c r="K124" s="32">
        <f t="shared" si="5"/>
        <v>463656.1413</v>
      </c>
      <c r="L124" s="16"/>
      <c r="M124" s="16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8">
        <v>122.0</v>
      </c>
      <c r="G125" s="32">
        <f t="shared" si="1"/>
        <v>463656.1413</v>
      </c>
      <c r="H125" s="32">
        <f t="shared" si="2"/>
        <v>4949.668044</v>
      </c>
      <c r="I125" s="32">
        <f t="shared" si="3"/>
        <v>1931.900589</v>
      </c>
      <c r="J125" s="32">
        <f t="shared" si="4"/>
        <v>3017.767455</v>
      </c>
      <c r="K125" s="32">
        <f t="shared" si="5"/>
        <v>460638.3738</v>
      </c>
      <c r="L125" s="16"/>
      <c r="M125" s="16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8">
        <v>123.0</v>
      </c>
      <c r="G126" s="32">
        <f t="shared" si="1"/>
        <v>460638.3738</v>
      </c>
      <c r="H126" s="32">
        <f t="shared" si="2"/>
        <v>4949.668044</v>
      </c>
      <c r="I126" s="32">
        <f t="shared" si="3"/>
        <v>1919.326558</v>
      </c>
      <c r="J126" s="32">
        <f t="shared" si="4"/>
        <v>3030.341487</v>
      </c>
      <c r="K126" s="32">
        <f t="shared" si="5"/>
        <v>457608.0323</v>
      </c>
      <c r="L126" s="16"/>
      <c r="M126" s="16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8">
        <v>124.0</v>
      </c>
      <c r="G127" s="32">
        <f t="shared" si="1"/>
        <v>457608.0323</v>
      </c>
      <c r="H127" s="32">
        <f t="shared" si="2"/>
        <v>4949.668044</v>
      </c>
      <c r="I127" s="32">
        <f t="shared" si="3"/>
        <v>1906.700135</v>
      </c>
      <c r="J127" s="32">
        <f t="shared" si="4"/>
        <v>3042.967909</v>
      </c>
      <c r="K127" s="32">
        <f t="shared" si="5"/>
        <v>454565.0644</v>
      </c>
      <c r="L127" s="16"/>
      <c r="M127" s="16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8">
        <v>125.0</v>
      </c>
      <c r="G128" s="32">
        <f t="shared" si="1"/>
        <v>454565.0644</v>
      </c>
      <c r="H128" s="32">
        <f t="shared" si="2"/>
        <v>4949.668044</v>
      </c>
      <c r="I128" s="32">
        <f t="shared" si="3"/>
        <v>1894.021102</v>
      </c>
      <c r="J128" s="32">
        <f t="shared" si="4"/>
        <v>3055.646942</v>
      </c>
      <c r="K128" s="32">
        <f t="shared" si="5"/>
        <v>451509.4175</v>
      </c>
      <c r="L128" s="16"/>
      <c r="M128" s="16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8">
        <v>126.0</v>
      </c>
      <c r="G129" s="32">
        <f t="shared" si="1"/>
        <v>451509.4175</v>
      </c>
      <c r="H129" s="32">
        <f t="shared" si="2"/>
        <v>4949.668044</v>
      </c>
      <c r="I129" s="32">
        <f t="shared" si="3"/>
        <v>1881.28924</v>
      </c>
      <c r="J129" s="32">
        <f t="shared" si="4"/>
        <v>3068.378805</v>
      </c>
      <c r="K129" s="32">
        <f t="shared" si="5"/>
        <v>448441.0387</v>
      </c>
      <c r="L129" s="16"/>
      <c r="M129" s="16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8">
        <v>127.0</v>
      </c>
      <c r="G130" s="32">
        <f t="shared" si="1"/>
        <v>448441.0387</v>
      </c>
      <c r="H130" s="32">
        <f t="shared" si="2"/>
        <v>4949.668044</v>
      </c>
      <c r="I130" s="32">
        <f t="shared" si="3"/>
        <v>1868.504328</v>
      </c>
      <c r="J130" s="32">
        <f t="shared" si="4"/>
        <v>3081.163716</v>
      </c>
      <c r="K130" s="32">
        <f t="shared" si="5"/>
        <v>445359.875</v>
      </c>
      <c r="L130" s="16"/>
      <c r="M130" s="16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8">
        <v>128.0</v>
      </c>
      <c r="G131" s="32">
        <f t="shared" si="1"/>
        <v>445359.875</v>
      </c>
      <c r="H131" s="32">
        <f t="shared" si="2"/>
        <v>4949.668044</v>
      </c>
      <c r="I131" s="32">
        <f t="shared" si="3"/>
        <v>1855.666146</v>
      </c>
      <c r="J131" s="32">
        <f t="shared" si="4"/>
        <v>3094.001898</v>
      </c>
      <c r="K131" s="32">
        <f t="shared" si="5"/>
        <v>442265.8731</v>
      </c>
      <c r="L131" s="16"/>
      <c r="M131" s="16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8">
        <v>129.0</v>
      </c>
      <c r="G132" s="32">
        <f t="shared" si="1"/>
        <v>442265.8731</v>
      </c>
      <c r="H132" s="32">
        <f t="shared" si="2"/>
        <v>4949.668044</v>
      </c>
      <c r="I132" s="32">
        <f t="shared" si="3"/>
        <v>1842.774471</v>
      </c>
      <c r="J132" s="32">
        <f t="shared" si="4"/>
        <v>3106.893573</v>
      </c>
      <c r="K132" s="32">
        <f t="shared" si="5"/>
        <v>439158.9795</v>
      </c>
      <c r="L132" s="16"/>
      <c r="M132" s="16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8">
        <v>130.0</v>
      </c>
      <c r="G133" s="32">
        <f t="shared" si="1"/>
        <v>439158.9795</v>
      </c>
      <c r="H133" s="32">
        <f t="shared" si="2"/>
        <v>4949.668044</v>
      </c>
      <c r="I133" s="32">
        <f t="shared" si="3"/>
        <v>1829.829081</v>
      </c>
      <c r="J133" s="32">
        <f t="shared" si="4"/>
        <v>3119.838963</v>
      </c>
      <c r="K133" s="32">
        <f t="shared" si="5"/>
        <v>436039.1405</v>
      </c>
      <c r="L133" s="16"/>
      <c r="M133" s="16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8">
        <v>131.0</v>
      </c>
      <c r="G134" s="32">
        <f t="shared" si="1"/>
        <v>436039.1405</v>
      </c>
      <c r="H134" s="32">
        <f t="shared" si="2"/>
        <v>4949.668044</v>
      </c>
      <c r="I134" s="32">
        <f t="shared" si="3"/>
        <v>1816.829752</v>
      </c>
      <c r="J134" s="32">
        <f t="shared" si="4"/>
        <v>3132.838292</v>
      </c>
      <c r="K134" s="32">
        <f t="shared" si="5"/>
        <v>432906.3022</v>
      </c>
      <c r="L134" s="16"/>
      <c r="M134" s="16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8">
        <v>132.0</v>
      </c>
      <c r="G135" s="32">
        <f t="shared" si="1"/>
        <v>432906.3022</v>
      </c>
      <c r="H135" s="32">
        <f t="shared" si="2"/>
        <v>4949.668044</v>
      </c>
      <c r="I135" s="32">
        <f t="shared" si="3"/>
        <v>1803.776259</v>
      </c>
      <c r="J135" s="32">
        <f t="shared" si="4"/>
        <v>3145.891785</v>
      </c>
      <c r="K135" s="32">
        <f t="shared" si="5"/>
        <v>429760.4105</v>
      </c>
      <c r="L135" s="16"/>
      <c r="M135" s="16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8">
        <v>133.0</v>
      </c>
      <c r="G136" s="32">
        <f t="shared" si="1"/>
        <v>429760.4105</v>
      </c>
      <c r="H136" s="32">
        <f t="shared" si="2"/>
        <v>4949.668044</v>
      </c>
      <c r="I136" s="32">
        <f t="shared" si="3"/>
        <v>1790.668377</v>
      </c>
      <c r="J136" s="32">
        <f t="shared" si="4"/>
        <v>3158.999667</v>
      </c>
      <c r="K136" s="32">
        <f t="shared" si="5"/>
        <v>426601.4108</v>
      </c>
      <c r="L136" s="16"/>
      <c r="M136" s="16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8">
        <v>134.0</v>
      </c>
      <c r="G137" s="32">
        <f t="shared" si="1"/>
        <v>426601.4108</v>
      </c>
      <c r="H137" s="32">
        <f t="shared" si="2"/>
        <v>4949.668044</v>
      </c>
      <c r="I137" s="32">
        <f t="shared" si="3"/>
        <v>1777.505878</v>
      </c>
      <c r="J137" s="32">
        <f t="shared" si="4"/>
        <v>3172.162166</v>
      </c>
      <c r="K137" s="32">
        <f t="shared" si="5"/>
        <v>423429.2486</v>
      </c>
      <c r="L137" s="16"/>
      <c r="M137" s="16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8">
        <v>135.0</v>
      </c>
      <c r="G138" s="32">
        <f t="shared" si="1"/>
        <v>423429.2486</v>
      </c>
      <c r="H138" s="32">
        <f t="shared" si="2"/>
        <v>4949.668044</v>
      </c>
      <c r="I138" s="32">
        <f t="shared" si="3"/>
        <v>1764.288536</v>
      </c>
      <c r="J138" s="32">
        <f t="shared" si="4"/>
        <v>3185.379508</v>
      </c>
      <c r="K138" s="32">
        <f t="shared" si="5"/>
        <v>420243.8691</v>
      </c>
      <c r="L138" s="16"/>
      <c r="M138" s="16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8">
        <v>136.0</v>
      </c>
      <c r="G139" s="32">
        <f t="shared" si="1"/>
        <v>420243.8691</v>
      </c>
      <c r="H139" s="32">
        <f t="shared" si="2"/>
        <v>4949.668044</v>
      </c>
      <c r="I139" s="32">
        <f t="shared" si="3"/>
        <v>1751.016121</v>
      </c>
      <c r="J139" s="32">
        <f t="shared" si="4"/>
        <v>3198.651923</v>
      </c>
      <c r="K139" s="32">
        <f t="shared" si="5"/>
        <v>417045.2172</v>
      </c>
      <c r="L139" s="16"/>
      <c r="M139" s="16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8">
        <v>137.0</v>
      </c>
      <c r="G140" s="32">
        <f t="shared" si="1"/>
        <v>417045.2172</v>
      </c>
      <c r="H140" s="32">
        <f t="shared" si="2"/>
        <v>4949.668044</v>
      </c>
      <c r="I140" s="32">
        <f t="shared" si="3"/>
        <v>1737.688405</v>
      </c>
      <c r="J140" s="32">
        <f t="shared" si="4"/>
        <v>3211.979639</v>
      </c>
      <c r="K140" s="32">
        <f t="shared" si="5"/>
        <v>413833.2375</v>
      </c>
      <c r="L140" s="16"/>
      <c r="M140" s="16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8">
        <v>138.0</v>
      </c>
      <c r="G141" s="32">
        <f t="shared" si="1"/>
        <v>413833.2375</v>
      </c>
      <c r="H141" s="32">
        <f t="shared" si="2"/>
        <v>4949.668044</v>
      </c>
      <c r="I141" s="32">
        <f t="shared" si="3"/>
        <v>1724.305156</v>
      </c>
      <c r="J141" s="32">
        <f t="shared" si="4"/>
        <v>3225.362888</v>
      </c>
      <c r="K141" s="32">
        <f t="shared" si="5"/>
        <v>410607.8747</v>
      </c>
      <c r="L141" s="16"/>
      <c r="M141" s="16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8">
        <v>139.0</v>
      </c>
      <c r="G142" s="32">
        <f t="shared" si="1"/>
        <v>410607.8747</v>
      </c>
      <c r="H142" s="32">
        <f t="shared" si="2"/>
        <v>4949.668044</v>
      </c>
      <c r="I142" s="32">
        <f t="shared" si="3"/>
        <v>1710.866144</v>
      </c>
      <c r="J142" s="32">
        <f t="shared" si="4"/>
        <v>3238.8019</v>
      </c>
      <c r="K142" s="32">
        <f t="shared" si="5"/>
        <v>407369.0728</v>
      </c>
      <c r="L142" s="16"/>
      <c r="M142" s="16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8">
        <v>140.0</v>
      </c>
      <c r="G143" s="32">
        <f t="shared" si="1"/>
        <v>407369.0728</v>
      </c>
      <c r="H143" s="32">
        <f t="shared" si="2"/>
        <v>4949.668044</v>
      </c>
      <c r="I143" s="32">
        <f t="shared" si="3"/>
        <v>1697.371137</v>
      </c>
      <c r="J143" s="32">
        <f t="shared" si="4"/>
        <v>3252.296908</v>
      </c>
      <c r="K143" s="32">
        <f t="shared" si="5"/>
        <v>404116.7759</v>
      </c>
      <c r="L143" s="16"/>
      <c r="M143" s="16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8">
        <v>141.0</v>
      </c>
      <c r="G144" s="32">
        <f t="shared" si="1"/>
        <v>404116.7759</v>
      </c>
      <c r="H144" s="32">
        <f t="shared" si="2"/>
        <v>4949.668044</v>
      </c>
      <c r="I144" s="32">
        <f t="shared" si="3"/>
        <v>1683.819899</v>
      </c>
      <c r="J144" s="32">
        <f t="shared" si="4"/>
        <v>3265.848145</v>
      </c>
      <c r="K144" s="32">
        <f t="shared" si="5"/>
        <v>400850.9277</v>
      </c>
      <c r="L144" s="16"/>
      <c r="M144" s="16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8">
        <v>142.0</v>
      </c>
      <c r="G145" s="32">
        <f t="shared" si="1"/>
        <v>400850.9277</v>
      </c>
      <c r="H145" s="32">
        <f t="shared" si="2"/>
        <v>4949.668044</v>
      </c>
      <c r="I145" s="32">
        <f t="shared" si="3"/>
        <v>1670.212199</v>
      </c>
      <c r="J145" s="32">
        <f t="shared" si="4"/>
        <v>3279.455845</v>
      </c>
      <c r="K145" s="32">
        <f t="shared" si="5"/>
        <v>397571.4719</v>
      </c>
      <c r="L145" s="16"/>
      <c r="M145" s="16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8">
        <v>143.0</v>
      </c>
      <c r="G146" s="32">
        <f t="shared" si="1"/>
        <v>397571.4719</v>
      </c>
      <c r="H146" s="32">
        <f t="shared" si="2"/>
        <v>4949.668044</v>
      </c>
      <c r="I146" s="32">
        <f t="shared" si="3"/>
        <v>1656.547799</v>
      </c>
      <c r="J146" s="32">
        <f t="shared" si="4"/>
        <v>3293.120245</v>
      </c>
      <c r="K146" s="32">
        <f t="shared" si="5"/>
        <v>394278.3516</v>
      </c>
      <c r="L146" s="16"/>
      <c r="M146" s="16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8">
        <v>144.0</v>
      </c>
      <c r="G147" s="32">
        <f t="shared" si="1"/>
        <v>394278.3516</v>
      </c>
      <c r="H147" s="32">
        <f t="shared" si="2"/>
        <v>4949.668044</v>
      </c>
      <c r="I147" s="32">
        <f t="shared" si="3"/>
        <v>1642.826465</v>
      </c>
      <c r="J147" s="32">
        <f t="shared" si="4"/>
        <v>3306.841579</v>
      </c>
      <c r="K147" s="32">
        <f t="shared" si="5"/>
        <v>390971.51</v>
      </c>
      <c r="L147" s="16"/>
      <c r="M147" s="16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8">
        <v>145.0</v>
      </c>
      <c r="G148" s="32">
        <f t="shared" si="1"/>
        <v>390971.51</v>
      </c>
      <c r="H148" s="32">
        <f t="shared" si="2"/>
        <v>4949.668044</v>
      </c>
      <c r="I148" s="32">
        <f t="shared" si="3"/>
        <v>1629.047958</v>
      </c>
      <c r="J148" s="32">
        <f t="shared" si="4"/>
        <v>3320.620086</v>
      </c>
      <c r="K148" s="32">
        <f t="shared" si="5"/>
        <v>387650.89</v>
      </c>
      <c r="L148" s="16"/>
      <c r="M148" s="16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8">
        <v>146.0</v>
      </c>
      <c r="G149" s="32">
        <f t="shared" si="1"/>
        <v>387650.89</v>
      </c>
      <c r="H149" s="32">
        <f t="shared" si="2"/>
        <v>4949.668044</v>
      </c>
      <c r="I149" s="32">
        <f t="shared" si="3"/>
        <v>1615.212041</v>
      </c>
      <c r="J149" s="32">
        <f t="shared" si="4"/>
        <v>3334.456003</v>
      </c>
      <c r="K149" s="32">
        <f t="shared" si="5"/>
        <v>384316.434</v>
      </c>
      <c r="L149" s="16"/>
      <c r="M149" s="16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8">
        <v>147.0</v>
      </c>
      <c r="G150" s="32">
        <f t="shared" si="1"/>
        <v>384316.434</v>
      </c>
      <c r="H150" s="32">
        <f t="shared" si="2"/>
        <v>4949.668044</v>
      </c>
      <c r="I150" s="32">
        <f t="shared" si="3"/>
        <v>1601.318475</v>
      </c>
      <c r="J150" s="32">
        <f t="shared" si="4"/>
        <v>3348.349569</v>
      </c>
      <c r="K150" s="32">
        <f t="shared" si="5"/>
        <v>380968.0844</v>
      </c>
      <c r="L150" s="16"/>
      <c r="M150" s="16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8">
        <v>148.0</v>
      </c>
      <c r="G151" s="32">
        <f t="shared" si="1"/>
        <v>380968.0844</v>
      </c>
      <c r="H151" s="32">
        <f t="shared" si="2"/>
        <v>4949.668044</v>
      </c>
      <c r="I151" s="32">
        <f t="shared" si="3"/>
        <v>1587.367018</v>
      </c>
      <c r="J151" s="32">
        <f t="shared" si="4"/>
        <v>3362.301026</v>
      </c>
      <c r="K151" s="32">
        <f t="shared" si="5"/>
        <v>377605.7834</v>
      </c>
      <c r="L151" s="16"/>
      <c r="M151" s="16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8">
        <v>149.0</v>
      </c>
      <c r="G152" s="32">
        <f t="shared" si="1"/>
        <v>377605.7834</v>
      </c>
      <c r="H152" s="32">
        <f t="shared" si="2"/>
        <v>4949.668044</v>
      </c>
      <c r="I152" s="32">
        <f t="shared" si="3"/>
        <v>1573.357431</v>
      </c>
      <c r="J152" s="32">
        <f t="shared" si="4"/>
        <v>3376.310613</v>
      </c>
      <c r="K152" s="32">
        <f t="shared" si="5"/>
        <v>374229.4727</v>
      </c>
      <c r="L152" s="16"/>
      <c r="M152" s="16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8">
        <v>150.0</v>
      </c>
      <c r="G153" s="32">
        <f t="shared" si="1"/>
        <v>374229.4727</v>
      </c>
      <c r="H153" s="32">
        <f t="shared" si="2"/>
        <v>4949.668044</v>
      </c>
      <c r="I153" s="32">
        <f t="shared" si="3"/>
        <v>1559.28947</v>
      </c>
      <c r="J153" s="32">
        <f t="shared" si="4"/>
        <v>3390.378574</v>
      </c>
      <c r="K153" s="32">
        <f t="shared" si="5"/>
        <v>370839.0942</v>
      </c>
      <c r="L153" s="16"/>
      <c r="M153" s="16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8">
        <v>151.0</v>
      </c>
      <c r="G154" s="32">
        <f t="shared" si="1"/>
        <v>370839.0942</v>
      </c>
      <c r="H154" s="32">
        <f t="shared" si="2"/>
        <v>4949.668044</v>
      </c>
      <c r="I154" s="32">
        <f t="shared" si="3"/>
        <v>1545.162892</v>
      </c>
      <c r="J154" s="32">
        <f t="shared" si="4"/>
        <v>3404.505152</v>
      </c>
      <c r="K154" s="32">
        <f t="shared" si="5"/>
        <v>367434.589</v>
      </c>
      <c r="L154" s="16"/>
      <c r="M154" s="16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8">
        <v>152.0</v>
      </c>
      <c r="G155" s="32">
        <f t="shared" si="1"/>
        <v>367434.589</v>
      </c>
      <c r="H155" s="32">
        <f t="shared" si="2"/>
        <v>4949.668044</v>
      </c>
      <c r="I155" s="32">
        <f t="shared" si="3"/>
        <v>1530.977454</v>
      </c>
      <c r="J155" s="32">
        <f t="shared" si="4"/>
        <v>3418.69059</v>
      </c>
      <c r="K155" s="32">
        <f t="shared" si="5"/>
        <v>364015.8984</v>
      </c>
      <c r="L155" s="16"/>
      <c r="M155" s="16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8">
        <v>153.0</v>
      </c>
      <c r="G156" s="32">
        <f t="shared" si="1"/>
        <v>364015.8984</v>
      </c>
      <c r="H156" s="32">
        <f t="shared" si="2"/>
        <v>4949.668044</v>
      </c>
      <c r="I156" s="32">
        <f t="shared" si="3"/>
        <v>1516.73291</v>
      </c>
      <c r="J156" s="32">
        <f t="shared" si="4"/>
        <v>3432.935134</v>
      </c>
      <c r="K156" s="32">
        <f t="shared" si="5"/>
        <v>360582.9633</v>
      </c>
      <c r="L156" s="16"/>
      <c r="M156" s="16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8">
        <v>154.0</v>
      </c>
      <c r="G157" s="32">
        <f t="shared" si="1"/>
        <v>360582.9633</v>
      </c>
      <c r="H157" s="32">
        <f t="shared" si="2"/>
        <v>4949.668044</v>
      </c>
      <c r="I157" s="32">
        <f t="shared" si="3"/>
        <v>1502.429014</v>
      </c>
      <c r="J157" s="32">
        <f t="shared" si="4"/>
        <v>3447.23903</v>
      </c>
      <c r="K157" s="32">
        <f t="shared" si="5"/>
        <v>357135.7243</v>
      </c>
      <c r="L157" s="16"/>
      <c r="M157" s="16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8">
        <v>155.0</v>
      </c>
      <c r="G158" s="32">
        <f t="shared" si="1"/>
        <v>357135.7243</v>
      </c>
      <c r="H158" s="32">
        <f t="shared" si="2"/>
        <v>4949.668044</v>
      </c>
      <c r="I158" s="32">
        <f t="shared" si="3"/>
        <v>1488.065518</v>
      </c>
      <c r="J158" s="32">
        <f t="shared" si="4"/>
        <v>3461.602526</v>
      </c>
      <c r="K158" s="32">
        <f t="shared" si="5"/>
        <v>353674.1217</v>
      </c>
      <c r="L158" s="16"/>
      <c r="M158" s="16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8">
        <v>156.0</v>
      </c>
      <c r="G159" s="32">
        <f t="shared" si="1"/>
        <v>353674.1217</v>
      </c>
      <c r="H159" s="32">
        <f t="shared" si="2"/>
        <v>4949.668044</v>
      </c>
      <c r="I159" s="32">
        <f t="shared" si="3"/>
        <v>1473.642174</v>
      </c>
      <c r="J159" s="32">
        <f t="shared" si="4"/>
        <v>3476.02587</v>
      </c>
      <c r="K159" s="32">
        <f t="shared" si="5"/>
        <v>350198.0959</v>
      </c>
      <c r="L159" s="16"/>
      <c r="M159" s="16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8">
        <v>157.0</v>
      </c>
      <c r="G160" s="32">
        <f t="shared" si="1"/>
        <v>350198.0959</v>
      </c>
      <c r="H160" s="32">
        <f t="shared" si="2"/>
        <v>4949.668044</v>
      </c>
      <c r="I160" s="32">
        <f t="shared" si="3"/>
        <v>1459.158733</v>
      </c>
      <c r="J160" s="32">
        <f t="shared" si="4"/>
        <v>3490.509311</v>
      </c>
      <c r="K160" s="32">
        <f t="shared" si="5"/>
        <v>346707.5866</v>
      </c>
      <c r="L160" s="16"/>
      <c r="M160" s="16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8">
        <v>158.0</v>
      </c>
      <c r="G161" s="32">
        <f t="shared" si="1"/>
        <v>346707.5866</v>
      </c>
      <c r="H161" s="32">
        <f t="shared" si="2"/>
        <v>4949.668044</v>
      </c>
      <c r="I161" s="32">
        <f t="shared" si="3"/>
        <v>1444.614944</v>
      </c>
      <c r="J161" s="32">
        <f t="shared" si="4"/>
        <v>3505.0531</v>
      </c>
      <c r="K161" s="32">
        <f t="shared" si="5"/>
        <v>343202.5335</v>
      </c>
      <c r="L161" s="16"/>
      <c r="M161" s="16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8">
        <v>159.0</v>
      </c>
      <c r="G162" s="32">
        <f t="shared" si="1"/>
        <v>343202.5335</v>
      </c>
      <c r="H162" s="32">
        <f t="shared" si="2"/>
        <v>4949.668044</v>
      </c>
      <c r="I162" s="32">
        <f t="shared" si="3"/>
        <v>1430.010556</v>
      </c>
      <c r="J162" s="32">
        <f t="shared" si="4"/>
        <v>3519.657488</v>
      </c>
      <c r="K162" s="32">
        <f t="shared" si="5"/>
        <v>339682.876</v>
      </c>
      <c r="L162" s="16"/>
      <c r="M162" s="16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8">
        <v>160.0</v>
      </c>
      <c r="G163" s="32">
        <f t="shared" si="1"/>
        <v>339682.876</v>
      </c>
      <c r="H163" s="32">
        <f t="shared" si="2"/>
        <v>4949.668044</v>
      </c>
      <c r="I163" s="32">
        <f t="shared" si="3"/>
        <v>1415.345317</v>
      </c>
      <c r="J163" s="32">
        <f t="shared" si="4"/>
        <v>3534.322728</v>
      </c>
      <c r="K163" s="32">
        <f t="shared" si="5"/>
        <v>336148.5532</v>
      </c>
      <c r="L163" s="16"/>
      <c r="M163" s="16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8">
        <v>161.0</v>
      </c>
      <c r="G164" s="32">
        <f t="shared" si="1"/>
        <v>336148.5532</v>
      </c>
      <c r="H164" s="32">
        <f t="shared" si="2"/>
        <v>4949.668044</v>
      </c>
      <c r="I164" s="32">
        <f t="shared" si="3"/>
        <v>1400.618972</v>
      </c>
      <c r="J164" s="32">
        <f t="shared" si="4"/>
        <v>3549.049072</v>
      </c>
      <c r="K164" s="32">
        <f t="shared" si="5"/>
        <v>332599.5042</v>
      </c>
      <c r="L164" s="16"/>
      <c r="M164" s="16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8">
        <v>162.0</v>
      </c>
      <c r="G165" s="32">
        <f t="shared" si="1"/>
        <v>332599.5042</v>
      </c>
      <c r="H165" s="32">
        <f t="shared" si="2"/>
        <v>4949.668044</v>
      </c>
      <c r="I165" s="32">
        <f t="shared" si="3"/>
        <v>1385.831267</v>
      </c>
      <c r="J165" s="32">
        <f t="shared" si="4"/>
        <v>3563.836777</v>
      </c>
      <c r="K165" s="32">
        <f t="shared" si="5"/>
        <v>329035.6674</v>
      </c>
      <c r="L165" s="16"/>
      <c r="M165" s="16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8">
        <v>163.0</v>
      </c>
      <c r="G166" s="32">
        <f t="shared" si="1"/>
        <v>329035.6674</v>
      </c>
      <c r="H166" s="32">
        <f t="shared" si="2"/>
        <v>4949.668044</v>
      </c>
      <c r="I166" s="32">
        <f t="shared" si="3"/>
        <v>1370.981947</v>
      </c>
      <c r="J166" s="32">
        <f t="shared" si="4"/>
        <v>3578.686097</v>
      </c>
      <c r="K166" s="32">
        <f t="shared" si="5"/>
        <v>325456.9813</v>
      </c>
      <c r="L166" s="16"/>
      <c r="M166" s="16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8">
        <v>164.0</v>
      </c>
      <c r="G167" s="32">
        <f t="shared" si="1"/>
        <v>325456.9813</v>
      </c>
      <c r="H167" s="32">
        <f t="shared" si="2"/>
        <v>4949.668044</v>
      </c>
      <c r="I167" s="32">
        <f t="shared" si="3"/>
        <v>1356.070755</v>
      </c>
      <c r="J167" s="32">
        <f t="shared" si="4"/>
        <v>3593.597289</v>
      </c>
      <c r="K167" s="32">
        <f t="shared" si="5"/>
        <v>321863.384</v>
      </c>
      <c r="L167" s="16"/>
      <c r="M167" s="16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8">
        <v>165.0</v>
      </c>
      <c r="G168" s="32">
        <f t="shared" si="1"/>
        <v>321863.384</v>
      </c>
      <c r="H168" s="32">
        <f t="shared" si="2"/>
        <v>4949.668044</v>
      </c>
      <c r="I168" s="32">
        <f t="shared" si="3"/>
        <v>1341.097433</v>
      </c>
      <c r="J168" s="32">
        <f t="shared" si="4"/>
        <v>3608.570611</v>
      </c>
      <c r="K168" s="32">
        <f t="shared" si="5"/>
        <v>318254.8134</v>
      </c>
      <c r="L168" s="16"/>
      <c r="M168" s="16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8">
        <v>166.0</v>
      </c>
      <c r="G169" s="32">
        <f t="shared" si="1"/>
        <v>318254.8134</v>
      </c>
      <c r="H169" s="32">
        <f t="shared" si="2"/>
        <v>4949.668044</v>
      </c>
      <c r="I169" s="32">
        <f t="shared" si="3"/>
        <v>1326.061722</v>
      </c>
      <c r="J169" s="32">
        <f t="shared" si="4"/>
        <v>3623.606322</v>
      </c>
      <c r="K169" s="32">
        <f t="shared" si="5"/>
        <v>314631.2071</v>
      </c>
      <c r="L169" s="16"/>
      <c r="M169" s="16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8">
        <v>167.0</v>
      </c>
      <c r="G170" s="32">
        <f t="shared" si="1"/>
        <v>314631.2071</v>
      </c>
      <c r="H170" s="32">
        <f t="shared" si="2"/>
        <v>4949.668044</v>
      </c>
      <c r="I170" s="32">
        <f t="shared" si="3"/>
        <v>1310.963363</v>
      </c>
      <c r="J170" s="32">
        <f t="shared" si="4"/>
        <v>3638.704681</v>
      </c>
      <c r="K170" s="32">
        <f t="shared" si="5"/>
        <v>310992.5024</v>
      </c>
      <c r="L170" s="16"/>
      <c r="M170" s="16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8">
        <v>168.0</v>
      </c>
      <c r="G171" s="32">
        <f t="shared" si="1"/>
        <v>310992.5024</v>
      </c>
      <c r="H171" s="32">
        <f t="shared" si="2"/>
        <v>4949.668044</v>
      </c>
      <c r="I171" s="32">
        <f t="shared" si="3"/>
        <v>1295.802093</v>
      </c>
      <c r="J171" s="32">
        <f t="shared" si="4"/>
        <v>3653.865951</v>
      </c>
      <c r="K171" s="32">
        <f t="shared" si="5"/>
        <v>307338.6364</v>
      </c>
      <c r="L171" s="16"/>
      <c r="M171" s="16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8">
        <v>169.0</v>
      </c>
      <c r="G172" s="32">
        <f t="shared" si="1"/>
        <v>307338.6364</v>
      </c>
      <c r="H172" s="32">
        <f t="shared" si="2"/>
        <v>4949.668044</v>
      </c>
      <c r="I172" s="32">
        <f t="shared" si="3"/>
        <v>1280.577652</v>
      </c>
      <c r="J172" s="32">
        <f t="shared" si="4"/>
        <v>3669.090392</v>
      </c>
      <c r="K172" s="32">
        <f t="shared" si="5"/>
        <v>303669.546</v>
      </c>
      <c r="L172" s="16"/>
      <c r="M172" s="16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8">
        <v>170.0</v>
      </c>
      <c r="G173" s="32">
        <f t="shared" si="1"/>
        <v>303669.546</v>
      </c>
      <c r="H173" s="32">
        <f t="shared" si="2"/>
        <v>4949.668044</v>
      </c>
      <c r="I173" s="32">
        <f t="shared" si="3"/>
        <v>1265.289775</v>
      </c>
      <c r="J173" s="32">
        <f t="shared" si="4"/>
        <v>3684.378269</v>
      </c>
      <c r="K173" s="32">
        <f t="shared" si="5"/>
        <v>299985.1678</v>
      </c>
      <c r="L173" s="16"/>
      <c r="M173" s="16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8">
        <v>171.0</v>
      </c>
      <c r="G174" s="32">
        <f t="shared" si="1"/>
        <v>299985.1678</v>
      </c>
      <c r="H174" s="32">
        <f t="shared" si="2"/>
        <v>4949.668044</v>
      </c>
      <c r="I174" s="32">
        <f t="shared" si="3"/>
        <v>1249.938199</v>
      </c>
      <c r="J174" s="32">
        <f t="shared" si="4"/>
        <v>3699.729845</v>
      </c>
      <c r="K174" s="32">
        <f t="shared" si="5"/>
        <v>296285.4379</v>
      </c>
      <c r="L174" s="16"/>
      <c r="M174" s="16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8">
        <v>172.0</v>
      </c>
      <c r="G175" s="32">
        <f t="shared" si="1"/>
        <v>296285.4379</v>
      </c>
      <c r="H175" s="32">
        <f t="shared" si="2"/>
        <v>4949.668044</v>
      </c>
      <c r="I175" s="32">
        <f t="shared" si="3"/>
        <v>1234.522658</v>
      </c>
      <c r="J175" s="32">
        <f t="shared" si="4"/>
        <v>3715.145386</v>
      </c>
      <c r="K175" s="32">
        <f t="shared" si="5"/>
        <v>292570.2925</v>
      </c>
      <c r="L175" s="16"/>
      <c r="M175" s="16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8">
        <v>173.0</v>
      </c>
      <c r="G176" s="32">
        <f t="shared" si="1"/>
        <v>292570.2925</v>
      </c>
      <c r="H176" s="32">
        <f t="shared" si="2"/>
        <v>4949.668044</v>
      </c>
      <c r="I176" s="32">
        <f t="shared" si="3"/>
        <v>1219.042886</v>
      </c>
      <c r="J176" s="32">
        <f t="shared" si="4"/>
        <v>3730.625159</v>
      </c>
      <c r="K176" s="32">
        <f t="shared" si="5"/>
        <v>288839.6674</v>
      </c>
      <c r="L176" s="16"/>
      <c r="M176" s="16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8">
        <v>174.0</v>
      </c>
      <c r="G177" s="32">
        <f t="shared" si="1"/>
        <v>288839.6674</v>
      </c>
      <c r="H177" s="32">
        <f t="shared" si="2"/>
        <v>4949.668044</v>
      </c>
      <c r="I177" s="32">
        <f t="shared" si="3"/>
        <v>1203.498614</v>
      </c>
      <c r="J177" s="32">
        <f t="shared" si="4"/>
        <v>3746.16943</v>
      </c>
      <c r="K177" s="32">
        <f t="shared" si="5"/>
        <v>285093.498</v>
      </c>
      <c r="L177" s="16"/>
      <c r="M177" s="16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8">
        <v>175.0</v>
      </c>
      <c r="G178" s="32">
        <f t="shared" si="1"/>
        <v>285093.498</v>
      </c>
      <c r="H178" s="32">
        <f t="shared" si="2"/>
        <v>4949.668044</v>
      </c>
      <c r="I178" s="32">
        <f t="shared" si="3"/>
        <v>1187.889575</v>
      </c>
      <c r="J178" s="32">
        <f t="shared" si="4"/>
        <v>3761.778469</v>
      </c>
      <c r="K178" s="32">
        <f t="shared" si="5"/>
        <v>281331.7195</v>
      </c>
      <c r="L178" s="16"/>
      <c r="M178" s="16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8">
        <v>176.0</v>
      </c>
      <c r="G179" s="32">
        <f t="shared" si="1"/>
        <v>281331.7195</v>
      </c>
      <c r="H179" s="32">
        <f t="shared" si="2"/>
        <v>4949.668044</v>
      </c>
      <c r="I179" s="32">
        <f t="shared" si="3"/>
        <v>1172.215498</v>
      </c>
      <c r="J179" s="32">
        <f t="shared" si="4"/>
        <v>3777.452546</v>
      </c>
      <c r="K179" s="32">
        <f t="shared" si="5"/>
        <v>277554.2669</v>
      </c>
      <c r="L179" s="16"/>
      <c r="M179" s="16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8">
        <v>177.0</v>
      </c>
      <c r="G180" s="32">
        <f t="shared" si="1"/>
        <v>277554.2669</v>
      </c>
      <c r="H180" s="32">
        <f t="shared" si="2"/>
        <v>4949.668044</v>
      </c>
      <c r="I180" s="32">
        <f t="shared" si="3"/>
        <v>1156.476112</v>
      </c>
      <c r="J180" s="32">
        <f t="shared" si="4"/>
        <v>3793.191932</v>
      </c>
      <c r="K180" s="32">
        <f t="shared" si="5"/>
        <v>273761.075</v>
      </c>
      <c r="L180" s="16"/>
      <c r="M180" s="16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8">
        <v>178.0</v>
      </c>
      <c r="G181" s="32">
        <f t="shared" si="1"/>
        <v>273761.075</v>
      </c>
      <c r="H181" s="32">
        <f t="shared" si="2"/>
        <v>4949.668044</v>
      </c>
      <c r="I181" s="32">
        <f t="shared" si="3"/>
        <v>1140.671146</v>
      </c>
      <c r="J181" s="32">
        <f t="shared" si="4"/>
        <v>3808.996898</v>
      </c>
      <c r="K181" s="32">
        <f t="shared" si="5"/>
        <v>269952.0781</v>
      </c>
      <c r="L181" s="16"/>
      <c r="M181" s="16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8">
        <v>179.0</v>
      </c>
      <c r="G182" s="32">
        <f t="shared" si="1"/>
        <v>269952.0781</v>
      </c>
      <c r="H182" s="32">
        <f t="shared" si="2"/>
        <v>4949.668044</v>
      </c>
      <c r="I182" s="32">
        <f t="shared" si="3"/>
        <v>1124.800325</v>
      </c>
      <c r="J182" s="32">
        <f t="shared" si="4"/>
        <v>3824.867719</v>
      </c>
      <c r="K182" s="32">
        <f t="shared" si="5"/>
        <v>266127.2104</v>
      </c>
      <c r="L182" s="16"/>
      <c r="M182" s="16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8">
        <v>180.0</v>
      </c>
      <c r="G183" s="32">
        <f t="shared" si="1"/>
        <v>266127.2104</v>
      </c>
      <c r="H183" s="32">
        <f t="shared" si="2"/>
        <v>4949.668044</v>
      </c>
      <c r="I183" s="32">
        <f t="shared" si="3"/>
        <v>1108.863377</v>
      </c>
      <c r="J183" s="32">
        <f t="shared" si="4"/>
        <v>3840.804667</v>
      </c>
      <c r="K183" s="32">
        <f t="shared" si="5"/>
        <v>262286.4057</v>
      </c>
      <c r="L183" s="16"/>
      <c r="M183" s="16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8">
        <v>181.0</v>
      </c>
      <c r="G184" s="32">
        <f t="shared" si="1"/>
        <v>262286.4057</v>
      </c>
      <c r="H184" s="32">
        <f t="shared" si="2"/>
        <v>4949.668044</v>
      </c>
      <c r="I184" s="32">
        <f t="shared" si="3"/>
        <v>1092.860024</v>
      </c>
      <c r="J184" s="32">
        <f t="shared" si="4"/>
        <v>3856.80802</v>
      </c>
      <c r="K184" s="32">
        <f t="shared" si="5"/>
        <v>258429.5977</v>
      </c>
      <c r="L184" s="16"/>
      <c r="M184" s="16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8">
        <v>182.0</v>
      </c>
      <c r="G185" s="32">
        <f t="shared" si="1"/>
        <v>258429.5977</v>
      </c>
      <c r="H185" s="32">
        <f t="shared" si="2"/>
        <v>4949.668044</v>
      </c>
      <c r="I185" s="32">
        <f t="shared" si="3"/>
        <v>1076.78999</v>
      </c>
      <c r="J185" s="32">
        <f t="shared" si="4"/>
        <v>3872.878054</v>
      </c>
      <c r="K185" s="32">
        <f t="shared" si="5"/>
        <v>254556.7197</v>
      </c>
      <c r="L185" s="16"/>
      <c r="M185" s="16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8">
        <v>183.0</v>
      </c>
      <c r="G186" s="32">
        <f t="shared" si="1"/>
        <v>254556.7197</v>
      </c>
      <c r="H186" s="32">
        <f t="shared" si="2"/>
        <v>4949.668044</v>
      </c>
      <c r="I186" s="32">
        <f t="shared" si="3"/>
        <v>1060.652999</v>
      </c>
      <c r="J186" s="32">
        <f t="shared" si="4"/>
        <v>3889.015046</v>
      </c>
      <c r="K186" s="32">
        <f t="shared" si="5"/>
        <v>250667.7046</v>
      </c>
      <c r="L186" s="16"/>
      <c r="M186" s="16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8">
        <v>184.0</v>
      </c>
      <c r="G187" s="32">
        <f t="shared" si="1"/>
        <v>250667.7046</v>
      </c>
      <c r="H187" s="32">
        <f t="shared" si="2"/>
        <v>4949.668044</v>
      </c>
      <c r="I187" s="32">
        <f t="shared" si="3"/>
        <v>1044.448769</v>
      </c>
      <c r="J187" s="32">
        <f t="shared" si="4"/>
        <v>3905.219275</v>
      </c>
      <c r="K187" s="32">
        <f t="shared" si="5"/>
        <v>246762.4853</v>
      </c>
      <c r="L187" s="16"/>
      <c r="M187" s="16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8">
        <v>185.0</v>
      </c>
      <c r="G188" s="32">
        <f t="shared" si="1"/>
        <v>246762.4853</v>
      </c>
      <c r="H188" s="32">
        <f t="shared" si="2"/>
        <v>4949.668044</v>
      </c>
      <c r="I188" s="32">
        <f t="shared" si="3"/>
        <v>1028.177022</v>
      </c>
      <c r="J188" s="32">
        <f t="shared" si="4"/>
        <v>3921.491022</v>
      </c>
      <c r="K188" s="32">
        <f t="shared" si="5"/>
        <v>242840.9943</v>
      </c>
      <c r="L188" s="16"/>
      <c r="M188" s="16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8">
        <v>186.0</v>
      </c>
      <c r="G189" s="32">
        <f t="shared" si="1"/>
        <v>242840.9943</v>
      </c>
      <c r="H189" s="32">
        <f t="shared" si="2"/>
        <v>4949.668044</v>
      </c>
      <c r="I189" s="32">
        <f t="shared" si="3"/>
        <v>1011.837476</v>
      </c>
      <c r="J189" s="32">
        <f t="shared" si="4"/>
        <v>3937.830568</v>
      </c>
      <c r="K189" s="32">
        <f t="shared" si="5"/>
        <v>238903.1637</v>
      </c>
      <c r="L189" s="16"/>
      <c r="M189" s="16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8">
        <v>187.0</v>
      </c>
      <c r="G190" s="32">
        <f t="shared" si="1"/>
        <v>238903.1637</v>
      </c>
      <c r="H190" s="32">
        <f t="shared" si="2"/>
        <v>4949.668044</v>
      </c>
      <c r="I190" s="32">
        <f t="shared" si="3"/>
        <v>995.4298489</v>
      </c>
      <c r="J190" s="32">
        <f t="shared" si="4"/>
        <v>3954.238195</v>
      </c>
      <c r="K190" s="32">
        <f t="shared" si="5"/>
        <v>234948.9255</v>
      </c>
      <c r="L190" s="16"/>
      <c r="M190" s="16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8">
        <v>188.0</v>
      </c>
      <c r="G191" s="32">
        <f t="shared" si="1"/>
        <v>234948.9255</v>
      </c>
      <c r="H191" s="32">
        <f t="shared" si="2"/>
        <v>4949.668044</v>
      </c>
      <c r="I191" s="32">
        <f t="shared" si="3"/>
        <v>978.9538564</v>
      </c>
      <c r="J191" s="32">
        <f t="shared" si="4"/>
        <v>3970.714188</v>
      </c>
      <c r="K191" s="32">
        <f t="shared" si="5"/>
        <v>230978.2114</v>
      </c>
      <c r="L191" s="16"/>
      <c r="M191" s="16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8">
        <v>189.0</v>
      </c>
      <c r="G192" s="32">
        <f t="shared" si="1"/>
        <v>230978.2114</v>
      </c>
      <c r="H192" s="32">
        <f t="shared" si="2"/>
        <v>4949.668044</v>
      </c>
      <c r="I192" s="32">
        <f t="shared" si="3"/>
        <v>962.409214</v>
      </c>
      <c r="J192" s="32">
        <f t="shared" si="4"/>
        <v>3987.25883</v>
      </c>
      <c r="K192" s="32">
        <f t="shared" si="5"/>
        <v>226990.9525</v>
      </c>
      <c r="L192" s="16"/>
      <c r="M192" s="16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8">
        <v>190.0</v>
      </c>
      <c r="G193" s="32">
        <f t="shared" si="1"/>
        <v>226990.9525</v>
      </c>
      <c r="H193" s="32">
        <f t="shared" si="2"/>
        <v>4949.668044</v>
      </c>
      <c r="I193" s="32">
        <f t="shared" si="3"/>
        <v>945.7956355</v>
      </c>
      <c r="J193" s="32">
        <f t="shared" si="4"/>
        <v>4003.872409</v>
      </c>
      <c r="K193" s="32">
        <f t="shared" si="5"/>
        <v>222987.0801</v>
      </c>
      <c r="L193" s="16"/>
      <c r="M193" s="16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8">
        <v>191.0</v>
      </c>
      <c r="G194" s="32">
        <f t="shared" si="1"/>
        <v>222987.0801</v>
      </c>
      <c r="H194" s="32">
        <f t="shared" si="2"/>
        <v>4949.668044</v>
      </c>
      <c r="I194" s="32">
        <f t="shared" si="3"/>
        <v>929.1128338</v>
      </c>
      <c r="J194" s="32">
        <f t="shared" si="4"/>
        <v>4020.55521</v>
      </c>
      <c r="K194" s="32">
        <f t="shared" si="5"/>
        <v>218966.5249</v>
      </c>
      <c r="L194" s="16"/>
      <c r="M194" s="16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8">
        <v>192.0</v>
      </c>
      <c r="G195" s="32">
        <f t="shared" si="1"/>
        <v>218966.5249</v>
      </c>
      <c r="H195" s="32">
        <f t="shared" si="2"/>
        <v>4949.668044</v>
      </c>
      <c r="I195" s="32">
        <f t="shared" si="3"/>
        <v>912.3605205</v>
      </c>
      <c r="J195" s="32">
        <f t="shared" si="4"/>
        <v>4037.307524</v>
      </c>
      <c r="K195" s="32">
        <f t="shared" si="5"/>
        <v>214929.2174</v>
      </c>
      <c r="L195" s="16"/>
      <c r="M195" s="16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8">
        <v>193.0</v>
      </c>
      <c r="G196" s="32">
        <f t="shared" si="1"/>
        <v>214929.2174</v>
      </c>
      <c r="H196" s="32">
        <f t="shared" si="2"/>
        <v>4949.668044</v>
      </c>
      <c r="I196" s="32">
        <f t="shared" si="3"/>
        <v>895.5384058</v>
      </c>
      <c r="J196" s="32">
        <f t="shared" si="4"/>
        <v>4054.129638</v>
      </c>
      <c r="K196" s="32">
        <f t="shared" si="5"/>
        <v>210875.0877</v>
      </c>
      <c r="L196" s="16"/>
      <c r="M196" s="16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8">
        <v>194.0</v>
      </c>
      <c r="G197" s="32">
        <f t="shared" si="1"/>
        <v>210875.0877</v>
      </c>
      <c r="H197" s="32">
        <f t="shared" si="2"/>
        <v>4949.668044</v>
      </c>
      <c r="I197" s="32">
        <f t="shared" si="3"/>
        <v>878.646199</v>
      </c>
      <c r="J197" s="32">
        <f t="shared" si="4"/>
        <v>4071.021845</v>
      </c>
      <c r="K197" s="32">
        <f t="shared" si="5"/>
        <v>206804.0659</v>
      </c>
      <c r="L197" s="16"/>
      <c r="M197" s="16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8">
        <v>195.0</v>
      </c>
      <c r="G198" s="32">
        <f t="shared" si="1"/>
        <v>206804.0659</v>
      </c>
      <c r="H198" s="32">
        <f t="shared" si="2"/>
        <v>4949.668044</v>
      </c>
      <c r="I198" s="32">
        <f t="shared" si="3"/>
        <v>861.6836079</v>
      </c>
      <c r="J198" s="32">
        <f t="shared" si="4"/>
        <v>4087.984436</v>
      </c>
      <c r="K198" s="32">
        <f t="shared" si="5"/>
        <v>202716.0815</v>
      </c>
      <c r="L198" s="16"/>
      <c r="M198" s="16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8">
        <v>196.0</v>
      </c>
      <c r="G199" s="32">
        <f t="shared" si="1"/>
        <v>202716.0815</v>
      </c>
      <c r="H199" s="32">
        <f t="shared" si="2"/>
        <v>4949.668044</v>
      </c>
      <c r="I199" s="32">
        <f t="shared" si="3"/>
        <v>844.6503394</v>
      </c>
      <c r="J199" s="32">
        <f t="shared" si="4"/>
        <v>4105.017705</v>
      </c>
      <c r="K199" s="32">
        <f t="shared" si="5"/>
        <v>198611.0638</v>
      </c>
      <c r="L199" s="16"/>
      <c r="M199" s="16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8">
        <v>197.0</v>
      </c>
      <c r="G200" s="32">
        <f t="shared" si="1"/>
        <v>198611.0638</v>
      </c>
      <c r="H200" s="32">
        <f t="shared" si="2"/>
        <v>4949.668044</v>
      </c>
      <c r="I200" s="32">
        <f t="shared" si="3"/>
        <v>827.546099</v>
      </c>
      <c r="J200" s="32">
        <f t="shared" si="4"/>
        <v>4122.121945</v>
      </c>
      <c r="K200" s="32">
        <f t="shared" si="5"/>
        <v>194488.9418</v>
      </c>
      <c r="L200" s="16"/>
      <c r="M200" s="16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8">
        <v>198.0</v>
      </c>
      <c r="G201" s="32">
        <f t="shared" si="1"/>
        <v>194488.9418</v>
      </c>
      <c r="H201" s="32">
        <f t="shared" si="2"/>
        <v>4949.668044</v>
      </c>
      <c r="I201" s="32">
        <f t="shared" si="3"/>
        <v>810.3705909</v>
      </c>
      <c r="J201" s="32">
        <f t="shared" si="4"/>
        <v>4139.297453</v>
      </c>
      <c r="K201" s="32">
        <f t="shared" si="5"/>
        <v>190349.6444</v>
      </c>
      <c r="L201" s="16"/>
      <c r="M201" s="16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8">
        <v>199.0</v>
      </c>
      <c r="G202" s="32">
        <f t="shared" si="1"/>
        <v>190349.6444</v>
      </c>
      <c r="H202" s="32">
        <f t="shared" si="2"/>
        <v>4949.668044</v>
      </c>
      <c r="I202" s="32">
        <f t="shared" si="3"/>
        <v>793.1235182</v>
      </c>
      <c r="J202" s="32">
        <f t="shared" si="4"/>
        <v>4156.544526</v>
      </c>
      <c r="K202" s="32">
        <f t="shared" si="5"/>
        <v>186193.0998</v>
      </c>
      <c r="L202" s="16"/>
      <c r="M202" s="16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8">
        <v>200.0</v>
      </c>
      <c r="G203" s="32">
        <f t="shared" si="1"/>
        <v>186193.0998</v>
      </c>
      <c r="H203" s="32">
        <f t="shared" si="2"/>
        <v>4949.668044</v>
      </c>
      <c r="I203" s="32">
        <f t="shared" si="3"/>
        <v>775.8045827</v>
      </c>
      <c r="J203" s="32">
        <f t="shared" si="4"/>
        <v>4173.863461</v>
      </c>
      <c r="K203" s="32">
        <f t="shared" si="5"/>
        <v>182019.2364</v>
      </c>
      <c r="L203" s="16"/>
      <c r="M203" s="16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8">
        <v>201.0</v>
      </c>
      <c r="G204" s="32">
        <f t="shared" si="1"/>
        <v>182019.2364</v>
      </c>
      <c r="H204" s="32">
        <f t="shared" si="2"/>
        <v>4949.668044</v>
      </c>
      <c r="I204" s="32">
        <f t="shared" si="3"/>
        <v>758.4134849</v>
      </c>
      <c r="J204" s="32">
        <f t="shared" si="4"/>
        <v>4191.254559</v>
      </c>
      <c r="K204" s="32">
        <f t="shared" si="5"/>
        <v>177827.9818</v>
      </c>
      <c r="L204" s="16"/>
      <c r="M204" s="16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8">
        <v>202.0</v>
      </c>
      <c r="G205" s="32">
        <f t="shared" si="1"/>
        <v>177827.9818</v>
      </c>
      <c r="H205" s="32">
        <f t="shared" si="2"/>
        <v>4949.668044</v>
      </c>
      <c r="I205" s="32">
        <f t="shared" si="3"/>
        <v>740.9499242</v>
      </c>
      <c r="J205" s="32">
        <f t="shared" si="4"/>
        <v>4208.71812</v>
      </c>
      <c r="K205" s="32">
        <f t="shared" si="5"/>
        <v>173619.2637</v>
      </c>
      <c r="L205" s="16"/>
      <c r="M205" s="16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8">
        <v>203.0</v>
      </c>
      <c r="G206" s="32">
        <f t="shared" si="1"/>
        <v>173619.2637</v>
      </c>
      <c r="H206" s="32">
        <f t="shared" si="2"/>
        <v>4949.668044</v>
      </c>
      <c r="I206" s="32">
        <f t="shared" si="3"/>
        <v>723.4135987</v>
      </c>
      <c r="J206" s="32">
        <f t="shared" si="4"/>
        <v>4226.254445</v>
      </c>
      <c r="K206" s="32">
        <f t="shared" si="5"/>
        <v>169393.0093</v>
      </c>
      <c r="L206" s="16"/>
      <c r="M206" s="16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8">
        <v>204.0</v>
      </c>
      <c r="G207" s="32">
        <f t="shared" si="1"/>
        <v>169393.0093</v>
      </c>
      <c r="H207" s="32">
        <f t="shared" si="2"/>
        <v>4949.668044</v>
      </c>
      <c r="I207" s="32">
        <f t="shared" si="3"/>
        <v>705.8042052</v>
      </c>
      <c r="J207" s="32">
        <f t="shared" si="4"/>
        <v>4243.863839</v>
      </c>
      <c r="K207" s="32">
        <f t="shared" si="5"/>
        <v>165149.1454</v>
      </c>
      <c r="L207" s="16"/>
      <c r="M207" s="16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8">
        <v>205.0</v>
      </c>
      <c r="G208" s="32">
        <f t="shared" si="1"/>
        <v>165149.1454</v>
      </c>
      <c r="H208" s="32">
        <f t="shared" si="2"/>
        <v>4949.668044</v>
      </c>
      <c r="I208" s="32">
        <f t="shared" si="3"/>
        <v>688.1214392</v>
      </c>
      <c r="J208" s="32">
        <f t="shared" si="4"/>
        <v>4261.546605</v>
      </c>
      <c r="K208" s="32">
        <f t="shared" si="5"/>
        <v>160887.5988</v>
      </c>
      <c r="L208" s="16"/>
      <c r="M208" s="16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8">
        <v>206.0</v>
      </c>
      <c r="G209" s="32">
        <f t="shared" si="1"/>
        <v>160887.5988</v>
      </c>
      <c r="H209" s="32">
        <f t="shared" si="2"/>
        <v>4949.668044</v>
      </c>
      <c r="I209" s="32">
        <f t="shared" si="3"/>
        <v>670.364995</v>
      </c>
      <c r="J209" s="32">
        <f t="shared" si="4"/>
        <v>4279.303049</v>
      </c>
      <c r="K209" s="32">
        <f t="shared" si="5"/>
        <v>156608.2958</v>
      </c>
      <c r="L209" s="16"/>
      <c r="M209" s="16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8">
        <v>207.0</v>
      </c>
      <c r="G210" s="32">
        <f t="shared" si="1"/>
        <v>156608.2958</v>
      </c>
      <c r="H210" s="32">
        <f t="shared" si="2"/>
        <v>4949.668044</v>
      </c>
      <c r="I210" s="32">
        <f t="shared" si="3"/>
        <v>652.5345657</v>
      </c>
      <c r="J210" s="32">
        <f t="shared" si="4"/>
        <v>4297.133478</v>
      </c>
      <c r="K210" s="32">
        <f t="shared" si="5"/>
        <v>152311.1623</v>
      </c>
      <c r="L210" s="16"/>
      <c r="M210" s="16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8">
        <v>208.0</v>
      </c>
      <c r="G211" s="32">
        <f t="shared" si="1"/>
        <v>152311.1623</v>
      </c>
      <c r="H211" s="32">
        <f t="shared" si="2"/>
        <v>4949.668044</v>
      </c>
      <c r="I211" s="32">
        <f t="shared" si="3"/>
        <v>634.6298428</v>
      </c>
      <c r="J211" s="32">
        <f t="shared" si="4"/>
        <v>4315.038201</v>
      </c>
      <c r="K211" s="32">
        <f t="shared" si="5"/>
        <v>147996.1241</v>
      </c>
      <c r="L211" s="16"/>
      <c r="M211" s="16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8">
        <v>209.0</v>
      </c>
      <c r="G212" s="32">
        <f t="shared" si="1"/>
        <v>147996.1241</v>
      </c>
      <c r="H212" s="32">
        <f t="shared" si="2"/>
        <v>4949.668044</v>
      </c>
      <c r="I212" s="32">
        <f t="shared" si="3"/>
        <v>616.650517</v>
      </c>
      <c r="J212" s="32">
        <f t="shared" si="4"/>
        <v>4333.017527</v>
      </c>
      <c r="K212" s="32">
        <f t="shared" si="5"/>
        <v>143663.1066</v>
      </c>
      <c r="L212" s="16"/>
      <c r="M212" s="16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8">
        <v>210.0</v>
      </c>
      <c r="G213" s="32">
        <f t="shared" si="1"/>
        <v>143663.1066</v>
      </c>
      <c r="H213" s="32">
        <f t="shared" si="2"/>
        <v>4949.668044</v>
      </c>
      <c r="I213" s="32">
        <f t="shared" si="3"/>
        <v>598.5962773</v>
      </c>
      <c r="J213" s="32">
        <f t="shared" si="4"/>
        <v>4351.071767</v>
      </c>
      <c r="K213" s="32">
        <f t="shared" si="5"/>
        <v>139312.0348</v>
      </c>
      <c r="L213" s="16"/>
      <c r="M213" s="16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8">
        <v>211.0</v>
      </c>
      <c r="G214" s="32">
        <f t="shared" si="1"/>
        <v>139312.0348</v>
      </c>
      <c r="H214" s="32">
        <f t="shared" si="2"/>
        <v>4949.668044</v>
      </c>
      <c r="I214" s="32">
        <f t="shared" si="3"/>
        <v>580.4668116</v>
      </c>
      <c r="J214" s="32">
        <f t="shared" si="4"/>
        <v>4369.201233</v>
      </c>
      <c r="K214" s="32">
        <f t="shared" si="5"/>
        <v>134942.8336</v>
      </c>
      <c r="L214" s="16"/>
      <c r="M214" s="16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8">
        <v>212.0</v>
      </c>
      <c r="G215" s="32">
        <f t="shared" si="1"/>
        <v>134942.8336</v>
      </c>
      <c r="H215" s="32">
        <f t="shared" si="2"/>
        <v>4949.668044</v>
      </c>
      <c r="I215" s="32">
        <f t="shared" si="3"/>
        <v>562.2618065</v>
      </c>
      <c r="J215" s="32">
        <f t="shared" si="4"/>
        <v>4387.406238</v>
      </c>
      <c r="K215" s="32">
        <f t="shared" si="5"/>
        <v>130555.4273</v>
      </c>
      <c r="L215" s="16"/>
      <c r="M215" s="16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8">
        <v>213.0</v>
      </c>
      <c r="G216" s="32">
        <f t="shared" si="1"/>
        <v>130555.4273</v>
      </c>
      <c r="H216" s="32">
        <f t="shared" si="2"/>
        <v>4949.668044</v>
      </c>
      <c r="I216" s="32">
        <f t="shared" si="3"/>
        <v>543.9809472</v>
      </c>
      <c r="J216" s="32">
        <f t="shared" si="4"/>
        <v>4405.687097</v>
      </c>
      <c r="K216" s="32">
        <f t="shared" si="5"/>
        <v>126149.7402</v>
      </c>
      <c r="L216" s="16"/>
      <c r="M216" s="16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8">
        <v>214.0</v>
      </c>
      <c r="G217" s="32">
        <f t="shared" si="1"/>
        <v>126149.7402</v>
      </c>
      <c r="H217" s="32">
        <f t="shared" si="2"/>
        <v>4949.668044</v>
      </c>
      <c r="I217" s="32">
        <f t="shared" si="3"/>
        <v>525.6239176</v>
      </c>
      <c r="J217" s="32">
        <f t="shared" si="4"/>
        <v>4424.044127</v>
      </c>
      <c r="K217" s="32">
        <f t="shared" si="5"/>
        <v>121725.6961</v>
      </c>
      <c r="L217" s="16"/>
      <c r="M217" s="16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8">
        <v>215.0</v>
      </c>
      <c r="G218" s="32">
        <f t="shared" si="1"/>
        <v>121725.6961</v>
      </c>
      <c r="H218" s="32">
        <f t="shared" si="2"/>
        <v>4949.668044</v>
      </c>
      <c r="I218" s="32">
        <f t="shared" si="3"/>
        <v>507.1904004</v>
      </c>
      <c r="J218" s="32">
        <f t="shared" si="4"/>
        <v>4442.477644</v>
      </c>
      <c r="K218" s="32">
        <f t="shared" si="5"/>
        <v>117283.2184</v>
      </c>
      <c r="L218" s="16"/>
      <c r="M218" s="16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8">
        <v>216.0</v>
      </c>
      <c r="G219" s="32">
        <f t="shared" si="1"/>
        <v>117283.2184</v>
      </c>
      <c r="H219" s="32">
        <f t="shared" si="2"/>
        <v>4949.668044</v>
      </c>
      <c r="I219" s="32">
        <f t="shared" si="3"/>
        <v>488.6800769</v>
      </c>
      <c r="J219" s="32">
        <f t="shared" si="4"/>
        <v>4460.987967</v>
      </c>
      <c r="K219" s="32">
        <f t="shared" si="5"/>
        <v>112822.2305</v>
      </c>
      <c r="L219" s="16"/>
      <c r="M219" s="16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8">
        <v>217.0</v>
      </c>
      <c r="G220" s="32">
        <f t="shared" si="1"/>
        <v>112822.2305</v>
      </c>
      <c r="H220" s="32">
        <f t="shared" si="2"/>
        <v>4949.668044</v>
      </c>
      <c r="I220" s="32">
        <f t="shared" si="3"/>
        <v>470.092627</v>
      </c>
      <c r="J220" s="32">
        <f t="shared" si="4"/>
        <v>4479.575417</v>
      </c>
      <c r="K220" s="32">
        <f t="shared" si="5"/>
        <v>108342.6551</v>
      </c>
      <c r="L220" s="16"/>
      <c r="M220" s="16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8">
        <v>218.0</v>
      </c>
      <c r="G221" s="32">
        <f t="shared" si="1"/>
        <v>108342.6551</v>
      </c>
      <c r="H221" s="32">
        <f t="shared" si="2"/>
        <v>4949.668044</v>
      </c>
      <c r="I221" s="32">
        <f t="shared" si="3"/>
        <v>451.4277294</v>
      </c>
      <c r="J221" s="32">
        <f t="shared" si="4"/>
        <v>4498.240315</v>
      </c>
      <c r="K221" s="32">
        <f t="shared" si="5"/>
        <v>103844.4147</v>
      </c>
      <c r="L221" s="16"/>
      <c r="M221" s="16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8">
        <v>219.0</v>
      </c>
      <c r="G222" s="32">
        <f t="shared" si="1"/>
        <v>103844.4147</v>
      </c>
      <c r="H222" s="32">
        <f t="shared" si="2"/>
        <v>4949.668044</v>
      </c>
      <c r="I222" s="32">
        <f t="shared" si="3"/>
        <v>432.6850615</v>
      </c>
      <c r="J222" s="32">
        <f t="shared" si="4"/>
        <v>4516.982983</v>
      </c>
      <c r="K222" s="32">
        <f t="shared" si="5"/>
        <v>99327.43177</v>
      </c>
      <c r="L222" s="16"/>
      <c r="M222" s="16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8">
        <v>220.0</v>
      </c>
      <c r="G223" s="32">
        <f t="shared" si="1"/>
        <v>99327.43177</v>
      </c>
      <c r="H223" s="32">
        <f t="shared" si="2"/>
        <v>4949.668044</v>
      </c>
      <c r="I223" s="32">
        <f t="shared" si="3"/>
        <v>413.864299</v>
      </c>
      <c r="J223" s="32">
        <f t="shared" si="4"/>
        <v>4535.803745</v>
      </c>
      <c r="K223" s="32">
        <f t="shared" si="5"/>
        <v>94791.62802</v>
      </c>
      <c r="L223" s="16"/>
      <c r="M223" s="16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8">
        <v>221.0</v>
      </c>
      <c r="G224" s="32">
        <f t="shared" si="1"/>
        <v>94791.62802</v>
      </c>
      <c r="H224" s="32">
        <f t="shared" si="2"/>
        <v>4949.668044</v>
      </c>
      <c r="I224" s="32">
        <f t="shared" si="3"/>
        <v>394.9651168</v>
      </c>
      <c r="J224" s="32">
        <f t="shared" si="4"/>
        <v>4554.702927</v>
      </c>
      <c r="K224" s="32">
        <f t="shared" si="5"/>
        <v>90236.92509</v>
      </c>
      <c r="L224" s="16"/>
      <c r="M224" s="16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8">
        <v>222.0</v>
      </c>
      <c r="G225" s="32">
        <f t="shared" si="1"/>
        <v>90236.92509</v>
      </c>
      <c r="H225" s="32">
        <f t="shared" si="2"/>
        <v>4949.668044</v>
      </c>
      <c r="I225" s="32">
        <f t="shared" si="3"/>
        <v>375.9871879</v>
      </c>
      <c r="J225" s="32">
        <f t="shared" si="4"/>
        <v>4573.680856</v>
      </c>
      <c r="K225" s="32">
        <f t="shared" si="5"/>
        <v>85663.24424</v>
      </c>
      <c r="L225" s="16"/>
      <c r="M225" s="16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8">
        <v>223.0</v>
      </c>
      <c r="G226" s="32">
        <f t="shared" si="1"/>
        <v>85663.24424</v>
      </c>
      <c r="H226" s="32">
        <f t="shared" si="2"/>
        <v>4949.668044</v>
      </c>
      <c r="I226" s="32">
        <f t="shared" si="3"/>
        <v>356.9301843</v>
      </c>
      <c r="J226" s="32">
        <f t="shared" si="4"/>
        <v>4592.73786</v>
      </c>
      <c r="K226" s="32">
        <f t="shared" si="5"/>
        <v>81070.50638</v>
      </c>
      <c r="L226" s="16"/>
      <c r="M226" s="16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8">
        <v>224.0</v>
      </c>
      <c r="G227" s="32">
        <f t="shared" si="1"/>
        <v>81070.50638</v>
      </c>
      <c r="H227" s="32">
        <f t="shared" si="2"/>
        <v>4949.668044</v>
      </c>
      <c r="I227" s="32">
        <f t="shared" si="3"/>
        <v>337.7937766</v>
      </c>
      <c r="J227" s="32">
        <f t="shared" si="4"/>
        <v>4611.874268</v>
      </c>
      <c r="K227" s="32">
        <f t="shared" si="5"/>
        <v>76458.63211</v>
      </c>
      <c r="L227" s="16"/>
      <c r="M227" s="16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8">
        <v>225.0</v>
      </c>
      <c r="G228" s="32">
        <f t="shared" si="1"/>
        <v>76458.63211</v>
      </c>
      <c r="H228" s="32">
        <f t="shared" si="2"/>
        <v>4949.668044</v>
      </c>
      <c r="I228" s="32">
        <f t="shared" si="3"/>
        <v>318.5776338</v>
      </c>
      <c r="J228" s="32">
        <f t="shared" si="4"/>
        <v>4631.09041</v>
      </c>
      <c r="K228" s="32">
        <f t="shared" si="5"/>
        <v>71827.5417</v>
      </c>
      <c r="L228" s="16"/>
      <c r="M228" s="16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8">
        <v>226.0</v>
      </c>
      <c r="G229" s="32">
        <f t="shared" si="1"/>
        <v>71827.5417</v>
      </c>
      <c r="H229" s="32">
        <f t="shared" si="2"/>
        <v>4949.668044</v>
      </c>
      <c r="I229" s="32">
        <f t="shared" si="3"/>
        <v>299.2814238</v>
      </c>
      <c r="J229" s="32">
        <f t="shared" si="4"/>
        <v>4650.38662</v>
      </c>
      <c r="K229" s="32">
        <f t="shared" si="5"/>
        <v>67177.15508</v>
      </c>
      <c r="L229" s="16"/>
      <c r="M229" s="16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8">
        <v>227.0</v>
      </c>
      <c r="G230" s="32">
        <f t="shared" si="1"/>
        <v>67177.15508</v>
      </c>
      <c r="H230" s="32">
        <f t="shared" si="2"/>
        <v>4949.668044</v>
      </c>
      <c r="I230" s="32">
        <f t="shared" si="3"/>
        <v>279.9048128</v>
      </c>
      <c r="J230" s="32">
        <f t="shared" si="4"/>
        <v>4669.763231</v>
      </c>
      <c r="K230" s="32">
        <f t="shared" si="5"/>
        <v>62507.39185</v>
      </c>
      <c r="L230" s="16"/>
      <c r="M230" s="16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8">
        <v>228.0</v>
      </c>
      <c r="G231" s="32">
        <f t="shared" si="1"/>
        <v>62507.39185</v>
      </c>
      <c r="H231" s="32">
        <f t="shared" si="2"/>
        <v>4949.668044</v>
      </c>
      <c r="I231" s="32">
        <f t="shared" si="3"/>
        <v>260.447466</v>
      </c>
      <c r="J231" s="32">
        <f t="shared" si="4"/>
        <v>4689.220578</v>
      </c>
      <c r="K231" s="32">
        <f t="shared" si="5"/>
        <v>57818.17127</v>
      </c>
      <c r="L231" s="16"/>
      <c r="M231" s="16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8">
        <v>229.0</v>
      </c>
      <c r="G232" s="32">
        <f t="shared" si="1"/>
        <v>57818.17127</v>
      </c>
      <c r="H232" s="32">
        <f t="shared" si="2"/>
        <v>4949.668044</v>
      </c>
      <c r="I232" s="32">
        <f t="shared" si="3"/>
        <v>240.909047</v>
      </c>
      <c r="J232" s="32">
        <f t="shared" si="4"/>
        <v>4708.758997</v>
      </c>
      <c r="K232" s="32">
        <f t="shared" si="5"/>
        <v>53109.41227</v>
      </c>
      <c r="L232" s="16"/>
      <c r="M232" s="16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8">
        <v>230.0</v>
      </c>
      <c r="G233" s="32">
        <f t="shared" si="1"/>
        <v>53109.41227</v>
      </c>
      <c r="H233" s="32">
        <f t="shared" si="2"/>
        <v>4949.668044</v>
      </c>
      <c r="I233" s="32">
        <f t="shared" si="3"/>
        <v>221.2892178</v>
      </c>
      <c r="J233" s="32">
        <f t="shared" si="4"/>
        <v>4728.378826</v>
      </c>
      <c r="K233" s="32">
        <f t="shared" si="5"/>
        <v>48381.03345</v>
      </c>
      <c r="L233" s="16"/>
      <c r="M233" s="16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8">
        <v>231.0</v>
      </c>
      <c r="G234" s="32">
        <f t="shared" si="1"/>
        <v>48381.03345</v>
      </c>
      <c r="H234" s="32">
        <f t="shared" si="2"/>
        <v>4949.668044</v>
      </c>
      <c r="I234" s="32">
        <f t="shared" si="3"/>
        <v>201.5876394</v>
      </c>
      <c r="J234" s="32">
        <f t="shared" si="4"/>
        <v>4748.080405</v>
      </c>
      <c r="K234" s="32">
        <f t="shared" si="5"/>
        <v>43632.95304</v>
      </c>
      <c r="L234" s="16"/>
      <c r="M234" s="16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8">
        <v>232.0</v>
      </c>
      <c r="G235" s="32">
        <f t="shared" si="1"/>
        <v>43632.95304</v>
      </c>
      <c r="H235" s="32">
        <f t="shared" si="2"/>
        <v>4949.668044</v>
      </c>
      <c r="I235" s="32">
        <f t="shared" si="3"/>
        <v>181.803971</v>
      </c>
      <c r="J235" s="32">
        <f t="shared" si="4"/>
        <v>4767.864073</v>
      </c>
      <c r="K235" s="32">
        <f t="shared" si="5"/>
        <v>38865.08897</v>
      </c>
      <c r="L235" s="16"/>
      <c r="M235" s="16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8">
        <v>233.0</v>
      </c>
      <c r="G236" s="32">
        <f t="shared" si="1"/>
        <v>38865.08897</v>
      </c>
      <c r="H236" s="32">
        <f t="shared" si="2"/>
        <v>4949.668044</v>
      </c>
      <c r="I236" s="32">
        <f t="shared" si="3"/>
        <v>161.9378707</v>
      </c>
      <c r="J236" s="32">
        <f t="shared" si="4"/>
        <v>4787.730173</v>
      </c>
      <c r="K236" s="32">
        <f t="shared" si="5"/>
        <v>34077.3588</v>
      </c>
      <c r="L236" s="16"/>
      <c r="M236" s="16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8">
        <v>234.0</v>
      </c>
      <c r="G237" s="32">
        <f t="shared" si="1"/>
        <v>34077.3588</v>
      </c>
      <c r="H237" s="32">
        <f t="shared" si="2"/>
        <v>4949.668044</v>
      </c>
      <c r="I237" s="32">
        <f t="shared" si="3"/>
        <v>141.988995</v>
      </c>
      <c r="J237" s="32">
        <f t="shared" si="4"/>
        <v>4807.679049</v>
      </c>
      <c r="K237" s="32">
        <f t="shared" si="5"/>
        <v>29269.67975</v>
      </c>
      <c r="L237" s="16"/>
      <c r="M237" s="16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8">
        <v>235.0</v>
      </c>
      <c r="G238" s="32">
        <f t="shared" si="1"/>
        <v>29269.67975</v>
      </c>
      <c r="H238" s="32">
        <f t="shared" si="2"/>
        <v>4949.668044</v>
      </c>
      <c r="I238" s="32">
        <f t="shared" si="3"/>
        <v>121.9569989</v>
      </c>
      <c r="J238" s="32">
        <f t="shared" si="4"/>
        <v>4827.711045</v>
      </c>
      <c r="K238" s="32">
        <f t="shared" si="5"/>
        <v>24441.9687</v>
      </c>
      <c r="L238" s="16"/>
      <c r="M238" s="16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8">
        <v>236.0</v>
      </c>
      <c r="G239" s="32">
        <f t="shared" si="1"/>
        <v>24441.9687</v>
      </c>
      <c r="H239" s="32">
        <f t="shared" si="2"/>
        <v>4949.668044</v>
      </c>
      <c r="I239" s="32">
        <f t="shared" si="3"/>
        <v>101.8415363</v>
      </c>
      <c r="J239" s="32">
        <f t="shared" si="4"/>
        <v>4847.826508</v>
      </c>
      <c r="K239" s="32">
        <f t="shared" si="5"/>
        <v>19594.14219</v>
      </c>
      <c r="L239" s="16"/>
      <c r="M239" s="16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8">
        <v>237.0</v>
      </c>
      <c r="G240" s="32">
        <f t="shared" si="1"/>
        <v>19594.14219</v>
      </c>
      <c r="H240" s="32">
        <f t="shared" si="2"/>
        <v>4949.668044</v>
      </c>
      <c r="I240" s="32">
        <f t="shared" si="3"/>
        <v>81.64225914</v>
      </c>
      <c r="J240" s="32">
        <f t="shared" si="4"/>
        <v>4868.025785</v>
      </c>
      <c r="K240" s="32">
        <f t="shared" si="5"/>
        <v>14726.11641</v>
      </c>
      <c r="L240" s="16"/>
      <c r="M240" s="16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8">
        <v>238.0</v>
      </c>
      <c r="G241" s="32">
        <f t="shared" si="1"/>
        <v>14726.11641</v>
      </c>
      <c r="H241" s="32">
        <f t="shared" si="2"/>
        <v>4949.668044</v>
      </c>
      <c r="I241" s="32">
        <f t="shared" si="3"/>
        <v>61.35881837</v>
      </c>
      <c r="J241" s="32">
        <f t="shared" si="4"/>
        <v>4888.309226</v>
      </c>
      <c r="K241" s="32">
        <f t="shared" si="5"/>
        <v>9837.807183</v>
      </c>
      <c r="L241" s="16"/>
      <c r="M241" s="16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8">
        <v>239.0</v>
      </c>
      <c r="G242" s="32">
        <f t="shared" si="1"/>
        <v>9837.807183</v>
      </c>
      <c r="H242" s="32">
        <f t="shared" si="2"/>
        <v>4949.668044</v>
      </c>
      <c r="I242" s="32">
        <f t="shared" si="3"/>
        <v>40.99086326</v>
      </c>
      <c r="J242" s="32">
        <f t="shared" si="4"/>
        <v>4908.677181</v>
      </c>
      <c r="K242" s="32">
        <f t="shared" si="5"/>
        <v>4929.130002</v>
      </c>
      <c r="L242" s="16"/>
      <c r="M242" s="16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8">
        <v>240.0</v>
      </c>
      <c r="G243" s="32">
        <f t="shared" si="1"/>
        <v>4929.130002</v>
      </c>
      <c r="H243" s="32">
        <f t="shared" si="2"/>
        <v>4949.668044</v>
      </c>
      <c r="I243" s="32">
        <f t="shared" si="3"/>
        <v>20.53804168</v>
      </c>
      <c r="J243" s="32">
        <f t="shared" si="4"/>
        <v>4929.130002</v>
      </c>
      <c r="K243" s="32">
        <f t="shared" si="5"/>
        <v>-0.000000002772139851</v>
      </c>
      <c r="L243" s="16"/>
      <c r="M243" s="16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16"/>
      <c r="M244" s="16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16"/>
      <c r="M245" s="16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8"/>
      <c r="G246" s="2"/>
      <c r="H246" s="2"/>
      <c r="I246" s="2"/>
      <c r="J246" s="2"/>
      <c r="K246" s="2"/>
      <c r="L246" s="16"/>
      <c r="M246" s="16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8"/>
      <c r="G247" s="2"/>
      <c r="H247" s="2"/>
      <c r="I247" s="2"/>
      <c r="J247" s="2"/>
      <c r="K247" s="2"/>
      <c r="L247" s="16"/>
      <c r="M247" s="16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8"/>
      <c r="G248" s="2"/>
      <c r="H248" s="2"/>
      <c r="I248" s="2"/>
      <c r="J248" s="2"/>
      <c r="K248" s="2"/>
      <c r="L248" s="16"/>
      <c r="M248" s="16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8"/>
      <c r="G249" s="2"/>
      <c r="H249" s="2"/>
      <c r="I249" s="2"/>
      <c r="J249" s="2"/>
      <c r="K249" s="2"/>
      <c r="L249" s="16"/>
      <c r="M249" s="16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8"/>
      <c r="G250" s="2"/>
      <c r="H250" s="2"/>
      <c r="I250" s="2"/>
      <c r="J250" s="2"/>
      <c r="K250" s="2"/>
      <c r="L250" s="16"/>
      <c r="M250" s="16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8"/>
      <c r="G251" s="2"/>
      <c r="H251" s="2"/>
      <c r="I251" s="2"/>
      <c r="J251" s="2"/>
      <c r="K251" s="2"/>
      <c r="L251" s="16"/>
      <c r="M251" s="16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8"/>
      <c r="G252" s="2"/>
      <c r="H252" s="2"/>
      <c r="I252" s="2"/>
      <c r="J252" s="2"/>
      <c r="K252" s="2"/>
      <c r="L252" s="16"/>
      <c r="M252" s="16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8"/>
      <c r="G253" s="2"/>
      <c r="H253" s="2"/>
      <c r="I253" s="2"/>
      <c r="J253" s="2"/>
      <c r="K253" s="2"/>
      <c r="L253" s="16"/>
      <c r="M253" s="16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16"/>
      <c r="M254" s="16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16"/>
      <c r="M255" s="16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16"/>
      <c r="M256" s="16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16"/>
      <c r="M257" s="16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16"/>
      <c r="M258" s="16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16"/>
      <c r="M259" s="16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16"/>
      <c r="M260" s="16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16"/>
      <c r="M261" s="16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16"/>
      <c r="M262" s="16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16"/>
      <c r="M263" s="16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16"/>
      <c r="M264" s="16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16"/>
      <c r="M265" s="16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16"/>
      <c r="M266" s="16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16"/>
      <c r="M267" s="16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16"/>
      <c r="M268" s="16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16"/>
      <c r="M269" s="16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16"/>
      <c r="M270" s="16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16"/>
      <c r="M271" s="16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16"/>
      <c r="M272" s="16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16"/>
      <c r="M273" s="16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16"/>
      <c r="M274" s="16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16"/>
      <c r="M275" s="16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16"/>
      <c r="M276" s="16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16"/>
      <c r="M277" s="16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16"/>
      <c r="M278" s="16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16"/>
      <c r="M279" s="16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16"/>
      <c r="M280" s="16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16"/>
      <c r="M281" s="16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16"/>
      <c r="M282" s="16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16"/>
      <c r="M283" s="16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16"/>
      <c r="M284" s="16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16"/>
      <c r="M285" s="16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16"/>
      <c r="M286" s="16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16"/>
      <c r="M287" s="16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16"/>
      <c r="M288" s="16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16"/>
      <c r="M289" s="16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16"/>
      <c r="M290" s="16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16"/>
      <c r="M291" s="16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16"/>
      <c r="M292" s="16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16"/>
      <c r="M293" s="16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16"/>
      <c r="M294" s="16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16"/>
      <c r="M295" s="16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16"/>
      <c r="M296" s="16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16"/>
      <c r="M297" s="16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16"/>
      <c r="M298" s="16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16"/>
      <c r="M299" s="16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16"/>
      <c r="M300" s="16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16"/>
      <c r="M301" s="16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16"/>
      <c r="M302" s="16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16"/>
      <c r="M303" s="16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16"/>
      <c r="M304" s="16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16"/>
      <c r="M305" s="16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16"/>
      <c r="M306" s="16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16"/>
      <c r="M307" s="16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16"/>
      <c r="M308" s="16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16"/>
      <c r="M309" s="16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16"/>
      <c r="M310" s="16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16"/>
      <c r="M311" s="16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16"/>
      <c r="M312" s="16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16"/>
      <c r="M313" s="16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16"/>
      <c r="M314" s="16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16"/>
      <c r="M315" s="16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16"/>
      <c r="M316" s="16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16"/>
      <c r="M317" s="16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16"/>
      <c r="M318" s="16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16"/>
      <c r="M319" s="16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16"/>
      <c r="M320" s="16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16"/>
      <c r="M321" s="16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16"/>
      <c r="M322" s="16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16"/>
      <c r="M323" s="16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16"/>
      <c r="M324" s="16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16"/>
      <c r="M325" s="16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16"/>
      <c r="M326" s="16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16"/>
      <c r="M327" s="16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16"/>
      <c r="M328" s="16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16"/>
      <c r="M329" s="16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16"/>
      <c r="M330" s="16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16"/>
      <c r="M331" s="16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16"/>
      <c r="M332" s="16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16"/>
      <c r="M333" s="16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16"/>
      <c r="M334" s="16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16"/>
      <c r="M335" s="16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16"/>
      <c r="M336" s="16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16"/>
      <c r="M337" s="16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16"/>
      <c r="M338" s="16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16"/>
      <c r="M339" s="16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16"/>
      <c r="M340" s="16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16"/>
      <c r="M341" s="16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16"/>
      <c r="M342" s="16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16"/>
      <c r="M343" s="16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16"/>
      <c r="M344" s="16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16"/>
      <c r="M345" s="16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16"/>
      <c r="M346" s="16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16"/>
      <c r="M347" s="16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16"/>
      <c r="M348" s="16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16"/>
      <c r="M349" s="16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16"/>
      <c r="M350" s="16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16"/>
      <c r="M351" s="16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16"/>
      <c r="M352" s="16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16"/>
      <c r="M353" s="16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16"/>
      <c r="M354" s="16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16"/>
      <c r="M355" s="16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16"/>
      <c r="M356" s="16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16"/>
      <c r="M357" s="16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16"/>
      <c r="M358" s="16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16"/>
      <c r="M359" s="16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16"/>
      <c r="M360" s="16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16"/>
      <c r="M361" s="16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16"/>
      <c r="M362" s="16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16"/>
      <c r="M363" s="16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16"/>
      <c r="M364" s="16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16"/>
      <c r="M365" s="16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16"/>
      <c r="M366" s="16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16"/>
      <c r="M367" s="16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16"/>
      <c r="M368" s="16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16"/>
      <c r="M369" s="16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16"/>
      <c r="M370" s="16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16"/>
      <c r="M371" s="16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16"/>
      <c r="M372" s="16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16"/>
      <c r="M373" s="16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16"/>
      <c r="M374" s="16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16"/>
      <c r="M375" s="16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16"/>
      <c r="M376" s="16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16"/>
      <c r="M377" s="16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16"/>
      <c r="M378" s="16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16"/>
      <c r="M379" s="16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16"/>
      <c r="M380" s="16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16"/>
      <c r="M381" s="16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16"/>
      <c r="M382" s="16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16"/>
      <c r="M383" s="16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16"/>
      <c r="M384" s="16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16"/>
      <c r="M385" s="16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16"/>
      <c r="M386" s="16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16"/>
      <c r="M387" s="16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16"/>
      <c r="M388" s="16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16"/>
      <c r="M389" s="16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16"/>
      <c r="M390" s="16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16"/>
      <c r="M391" s="16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16"/>
      <c r="M392" s="16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16"/>
      <c r="M393" s="16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16"/>
      <c r="M394" s="16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16"/>
      <c r="M395" s="16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16"/>
      <c r="M396" s="16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16"/>
      <c r="M397" s="16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16"/>
      <c r="M398" s="16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16"/>
      <c r="M399" s="16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16"/>
      <c r="M400" s="16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16"/>
      <c r="M401" s="16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16"/>
      <c r="M402" s="16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16"/>
      <c r="M403" s="16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16"/>
      <c r="M404" s="16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16"/>
      <c r="M405" s="16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16"/>
      <c r="M406" s="16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16"/>
      <c r="M407" s="16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16"/>
      <c r="M408" s="16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16"/>
      <c r="M409" s="16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16"/>
      <c r="M410" s="16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16"/>
      <c r="M411" s="16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16"/>
      <c r="M412" s="16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16"/>
      <c r="M413" s="16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16"/>
      <c r="M414" s="16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16"/>
      <c r="M415" s="16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16"/>
      <c r="M416" s="16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16"/>
      <c r="M417" s="16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16"/>
      <c r="M418" s="16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16"/>
      <c r="M419" s="16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16"/>
      <c r="M420" s="16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16"/>
      <c r="M421" s="16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16"/>
      <c r="M422" s="16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16"/>
      <c r="M423" s="16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16"/>
      <c r="M424" s="16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16"/>
      <c r="M425" s="16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16"/>
      <c r="M426" s="16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16"/>
      <c r="M427" s="16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16"/>
      <c r="M428" s="16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16"/>
      <c r="M429" s="16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16"/>
      <c r="M430" s="16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16"/>
      <c r="M431" s="16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16"/>
      <c r="M432" s="16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16"/>
      <c r="M433" s="16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16"/>
      <c r="M434" s="16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16"/>
      <c r="M435" s="16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16"/>
      <c r="M436" s="16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16"/>
      <c r="M437" s="16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16"/>
      <c r="M438" s="16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16"/>
      <c r="M439" s="16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16"/>
      <c r="M440" s="16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16"/>
      <c r="M441" s="16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16"/>
      <c r="M442" s="16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16"/>
      <c r="M443" s="16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16"/>
      <c r="M444" s="16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16"/>
      <c r="M445" s="16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16"/>
      <c r="M446" s="16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16"/>
      <c r="M447" s="16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16"/>
      <c r="M448" s="16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16"/>
      <c r="M449" s="16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16"/>
      <c r="M450" s="16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16"/>
      <c r="M451" s="16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16"/>
      <c r="M452" s="16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16"/>
      <c r="M453" s="16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16"/>
      <c r="M454" s="16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16"/>
      <c r="M455" s="16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16"/>
      <c r="M456" s="16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16"/>
      <c r="M457" s="16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16"/>
      <c r="M458" s="16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16"/>
      <c r="M459" s="16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16"/>
      <c r="M460" s="16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16"/>
      <c r="M461" s="16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16"/>
      <c r="M462" s="16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16"/>
      <c r="M463" s="16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16"/>
      <c r="M464" s="16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16"/>
      <c r="M465" s="16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16"/>
      <c r="M466" s="16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16"/>
      <c r="M467" s="16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16"/>
      <c r="M468" s="16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16"/>
      <c r="M469" s="16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16"/>
      <c r="M470" s="16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16"/>
      <c r="M471" s="16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16"/>
      <c r="M472" s="16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16"/>
      <c r="M473" s="16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16"/>
      <c r="M474" s="16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16"/>
      <c r="M475" s="16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16"/>
      <c r="M476" s="16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16"/>
      <c r="M477" s="16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16"/>
      <c r="M478" s="16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16"/>
      <c r="M479" s="16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16"/>
      <c r="M480" s="16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16"/>
      <c r="M481" s="16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16"/>
      <c r="M482" s="16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16"/>
      <c r="M483" s="16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16"/>
      <c r="M484" s="16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16"/>
      <c r="M485" s="16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16"/>
      <c r="M486" s="16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16"/>
      <c r="M487" s="16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16"/>
      <c r="M488" s="16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16"/>
      <c r="M489" s="16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16"/>
      <c r="M490" s="16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16"/>
      <c r="M491" s="16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16"/>
      <c r="M492" s="16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16"/>
      <c r="M493" s="16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16"/>
      <c r="M494" s="16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16"/>
      <c r="M495" s="16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16"/>
      <c r="M496" s="16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16"/>
      <c r="M497" s="16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16"/>
      <c r="M498" s="16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16"/>
      <c r="M499" s="16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16"/>
      <c r="M500" s="16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16"/>
      <c r="M501" s="16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16"/>
      <c r="M502" s="16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16"/>
      <c r="M503" s="16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16"/>
      <c r="M504" s="16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16"/>
      <c r="M505" s="16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16"/>
      <c r="M506" s="16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16"/>
      <c r="M507" s="16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16"/>
      <c r="M508" s="16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16"/>
      <c r="M509" s="16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16"/>
      <c r="M510" s="16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16"/>
      <c r="M511" s="16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16"/>
      <c r="M512" s="16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16"/>
      <c r="M513" s="16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16"/>
      <c r="M514" s="16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16"/>
      <c r="M515" s="16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16"/>
      <c r="M516" s="16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16"/>
      <c r="M517" s="16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16"/>
      <c r="M518" s="16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16"/>
      <c r="M519" s="16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16"/>
      <c r="M520" s="16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16"/>
      <c r="M521" s="16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16"/>
      <c r="M522" s="16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16"/>
      <c r="M523" s="16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16"/>
      <c r="M524" s="16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16"/>
      <c r="M525" s="16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16"/>
      <c r="M526" s="16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16"/>
      <c r="M527" s="16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16"/>
      <c r="M528" s="16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16"/>
      <c r="M529" s="16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16"/>
      <c r="M530" s="16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16"/>
      <c r="M531" s="16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16"/>
      <c r="M532" s="16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16"/>
      <c r="M533" s="16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16"/>
      <c r="M534" s="16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16"/>
      <c r="M535" s="16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16"/>
      <c r="M536" s="16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16"/>
      <c r="M537" s="16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16"/>
      <c r="M538" s="16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16"/>
      <c r="M539" s="16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16"/>
      <c r="M540" s="16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16"/>
      <c r="M541" s="16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16"/>
      <c r="M542" s="16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16"/>
      <c r="M543" s="16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16"/>
      <c r="M544" s="16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16"/>
      <c r="M545" s="16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16"/>
      <c r="M546" s="16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16"/>
      <c r="M547" s="16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16"/>
      <c r="M548" s="16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16"/>
      <c r="M549" s="16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16"/>
      <c r="M550" s="16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16"/>
      <c r="M551" s="16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16"/>
      <c r="M552" s="16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16"/>
      <c r="M553" s="16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16"/>
      <c r="M554" s="16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16"/>
      <c r="M555" s="16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16"/>
      <c r="M556" s="16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16"/>
      <c r="M557" s="16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16"/>
      <c r="M558" s="16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16"/>
      <c r="M559" s="16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16"/>
      <c r="M560" s="16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16"/>
      <c r="M561" s="16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16"/>
      <c r="M562" s="16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16"/>
      <c r="M563" s="16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16"/>
      <c r="M564" s="16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16"/>
      <c r="M565" s="16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16"/>
      <c r="M566" s="16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16"/>
      <c r="M567" s="16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16"/>
      <c r="M568" s="16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16"/>
      <c r="M569" s="16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16"/>
      <c r="M570" s="16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16"/>
      <c r="M571" s="16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16"/>
      <c r="M572" s="16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16"/>
      <c r="M573" s="16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16"/>
      <c r="M574" s="16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16"/>
      <c r="M575" s="16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16"/>
      <c r="M576" s="16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16"/>
      <c r="M577" s="16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16"/>
      <c r="M578" s="16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16"/>
      <c r="M579" s="16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16"/>
      <c r="M580" s="16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16"/>
      <c r="M581" s="16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16"/>
      <c r="M582" s="16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16"/>
      <c r="M583" s="16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16"/>
      <c r="M584" s="16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16"/>
      <c r="M585" s="16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16"/>
      <c r="M586" s="16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16"/>
      <c r="M587" s="16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16"/>
      <c r="M588" s="16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16"/>
      <c r="M589" s="16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16"/>
      <c r="M590" s="16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16"/>
      <c r="M591" s="16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16"/>
      <c r="M592" s="16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16"/>
      <c r="M593" s="16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16"/>
      <c r="M594" s="16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16"/>
      <c r="M595" s="16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16"/>
      <c r="M596" s="16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16"/>
      <c r="M597" s="16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16"/>
      <c r="M598" s="16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16"/>
      <c r="M599" s="16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16"/>
      <c r="M600" s="16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16"/>
      <c r="M601" s="16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16"/>
      <c r="M602" s="16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16"/>
      <c r="M603" s="16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16"/>
      <c r="M604" s="16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16"/>
      <c r="M605" s="16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16"/>
      <c r="M606" s="16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16"/>
      <c r="M607" s="16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16"/>
      <c r="M608" s="16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16"/>
      <c r="M609" s="16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16"/>
      <c r="M610" s="16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16"/>
      <c r="M611" s="16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16"/>
      <c r="M612" s="16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16"/>
      <c r="M613" s="16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16"/>
      <c r="M614" s="16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16"/>
      <c r="M615" s="16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16"/>
      <c r="M616" s="16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16"/>
      <c r="M617" s="16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16"/>
      <c r="M618" s="16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16"/>
      <c r="M619" s="16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16"/>
      <c r="M620" s="16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16"/>
      <c r="M621" s="16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16"/>
      <c r="M622" s="16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16"/>
      <c r="M623" s="16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16"/>
      <c r="M624" s="16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16"/>
      <c r="M625" s="16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16"/>
      <c r="M626" s="16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16"/>
      <c r="M627" s="16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16"/>
      <c r="M628" s="16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16"/>
      <c r="M629" s="16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16"/>
      <c r="M630" s="16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16"/>
      <c r="M631" s="16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16"/>
      <c r="M632" s="16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16"/>
      <c r="M633" s="16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16"/>
      <c r="M634" s="16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16"/>
      <c r="M635" s="16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16"/>
      <c r="M636" s="16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16"/>
      <c r="M637" s="16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16"/>
      <c r="M638" s="16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16"/>
      <c r="M639" s="16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16"/>
      <c r="M640" s="16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16"/>
      <c r="M641" s="16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16"/>
      <c r="M642" s="16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16"/>
      <c r="M643" s="16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16"/>
      <c r="M644" s="16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16"/>
      <c r="M645" s="16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16"/>
      <c r="M646" s="16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16"/>
      <c r="M647" s="16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16"/>
      <c r="M648" s="16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16"/>
      <c r="M649" s="16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16"/>
      <c r="M650" s="16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16"/>
      <c r="M651" s="16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16"/>
      <c r="M652" s="16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16"/>
      <c r="M653" s="16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16"/>
      <c r="M654" s="16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16"/>
      <c r="M655" s="16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16"/>
      <c r="M656" s="16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16"/>
      <c r="M657" s="16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16"/>
      <c r="M658" s="16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16"/>
      <c r="M659" s="16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16"/>
      <c r="M660" s="16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16"/>
      <c r="M661" s="16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16"/>
      <c r="M662" s="16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16"/>
      <c r="M663" s="16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16"/>
      <c r="M664" s="16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16"/>
      <c r="M665" s="16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16"/>
      <c r="M666" s="16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16"/>
      <c r="M667" s="16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16"/>
      <c r="M668" s="16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16"/>
      <c r="M669" s="16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16"/>
      <c r="M670" s="16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16"/>
      <c r="M671" s="16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16"/>
      <c r="M672" s="16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16"/>
      <c r="M673" s="16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16"/>
      <c r="M674" s="16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16"/>
      <c r="M675" s="16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16"/>
      <c r="M676" s="16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16"/>
      <c r="M677" s="16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16"/>
      <c r="M678" s="16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16"/>
      <c r="M679" s="16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16"/>
      <c r="M680" s="16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16"/>
      <c r="M681" s="16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16"/>
      <c r="M682" s="16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16"/>
      <c r="M683" s="16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16"/>
      <c r="M684" s="16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16"/>
      <c r="M685" s="16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16"/>
      <c r="M686" s="16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16"/>
      <c r="M687" s="16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16"/>
      <c r="M688" s="16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16"/>
      <c r="M689" s="16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16"/>
      <c r="M690" s="16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16"/>
      <c r="M691" s="16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16"/>
      <c r="M692" s="16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16"/>
      <c r="M693" s="16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16"/>
      <c r="M694" s="16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16"/>
      <c r="M695" s="16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16"/>
      <c r="M696" s="16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16"/>
      <c r="M697" s="16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16"/>
      <c r="M698" s="16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16"/>
      <c r="M699" s="16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16"/>
      <c r="M700" s="16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16"/>
      <c r="M701" s="16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16"/>
      <c r="M702" s="16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16"/>
      <c r="M703" s="16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16"/>
      <c r="M704" s="16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16"/>
      <c r="M705" s="16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16"/>
      <c r="M706" s="16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16"/>
      <c r="M707" s="16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16"/>
      <c r="M708" s="16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16"/>
      <c r="M709" s="16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16"/>
      <c r="M710" s="16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16"/>
      <c r="M711" s="16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16"/>
      <c r="M712" s="16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16"/>
      <c r="M713" s="16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16"/>
      <c r="M714" s="16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16"/>
      <c r="M715" s="16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16"/>
      <c r="M716" s="16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16"/>
      <c r="M717" s="16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16"/>
      <c r="M718" s="16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16"/>
      <c r="M719" s="16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16"/>
      <c r="M720" s="16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16"/>
      <c r="M721" s="16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16"/>
      <c r="M722" s="16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16"/>
      <c r="M723" s="16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16"/>
      <c r="M724" s="16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16"/>
      <c r="M725" s="16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16"/>
      <c r="M726" s="16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16"/>
      <c r="M727" s="16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16"/>
      <c r="M728" s="16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16"/>
      <c r="M729" s="16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16"/>
      <c r="M730" s="16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16"/>
      <c r="M731" s="16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16"/>
      <c r="M732" s="16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16"/>
      <c r="M733" s="16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16"/>
      <c r="M734" s="16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16"/>
      <c r="M735" s="16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16"/>
      <c r="M736" s="16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16"/>
      <c r="M737" s="16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16"/>
      <c r="M738" s="16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16"/>
      <c r="M739" s="16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16"/>
      <c r="M740" s="16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16"/>
      <c r="M741" s="16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16"/>
      <c r="M742" s="16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16"/>
      <c r="M743" s="16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16"/>
      <c r="M744" s="16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16"/>
      <c r="M745" s="16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16"/>
      <c r="M746" s="16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16"/>
      <c r="M747" s="16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16"/>
      <c r="M748" s="16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16"/>
      <c r="M749" s="16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16"/>
      <c r="M750" s="16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16"/>
      <c r="M751" s="16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16"/>
      <c r="M752" s="16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16"/>
      <c r="M753" s="16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16"/>
      <c r="M754" s="16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16"/>
      <c r="M755" s="16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16"/>
      <c r="M756" s="16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16"/>
      <c r="M757" s="16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16"/>
      <c r="M758" s="16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16"/>
      <c r="M759" s="16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16"/>
      <c r="M760" s="16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16"/>
      <c r="M761" s="16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16"/>
      <c r="M762" s="16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16"/>
      <c r="M763" s="16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16"/>
      <c r="M764" s="16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16"/>
      <c r="M765" s="16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16"/>
      <c r="M766" s="16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16"/>
      <c r="M767" s="16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16"/>
      <c r="M768" s="16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16"/>
      <c r="M769" s="16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16"/>
      <c r="M770" s="16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16"/>
      <c r="M771" s="16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16"/>
      <c r="M772" s="16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16"/>
      <c r="M773" s="16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16"/>
      <c r="M774" s="16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16"/>
      <c r="M775" s="16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16"/>
      <c r="M776" s="16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16"/>
      <c r="M777" s="16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16"/>
      <c r="M778" s="16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16"/>
      <c r="M779" s="16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16"/>
      <c r="M780" s="16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16"/>
      <c r="M781" s="16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16"/>
      <c r="M782" s="16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16"/>
      <c r="M783" s="16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16"/>
      <c r="M784" s="16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16"/>
      <c r="M785" s="16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16"/>
      <c r="M786" s="16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16"/>
      <c r="M787" s="16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16"/>
      <c r="M788" s="16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16"/>
      <c r="M789" s="16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16"/>
      <c r="M790" s="16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16"/>
      <c r="M791" s="16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16"/>
      <c r="M792" s="16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16"/>
      <c r="M793" s="16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16"/>
      <c r="M794" s="16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16"/>
      <c r="M795" s="16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16"/>
      <c r="M796" s="16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16"/>
      <c r="M797" s="16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16"/>
      <c r="M798" s="16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16"/>
      <c r="M799" s="16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16"/>
      <c r="M800" s="16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16"/>
      <c r="M801" s="16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16"/>
      <c r="M802" s="16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16"/>
      <c r="M803" s="16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16"/>
      <c r="M804" s="16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16"/>
      <c r="M805" s="16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16"/>
      <c r="M806" s="16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16"/>
      <c r="M807" s="16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16"/>
      <c r="M808" s="16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16"/>
      <c r="M809" s="16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16"/>
      <c r="M810" s="16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16"/>
      <c r="M811" s="16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16"/>
      <c r="M812" s="16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16"/>
      <c r="M813" s="16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16"/>
      <c r="M814" s="16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16"/>
      <c r="M815" s="16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16"/>
      <c r="M816" s="16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16"/>
      <c r="M817" s="16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16"/>
      <c r="M818" s="16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16"/>
      <c r="M819" s="16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16"/>
      <c r="M820" s="16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16"/>
      <c r="M821" s="16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16"/>
      <c r="M822" s="16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16"/>
      <c r="M823" s="16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16"/>
      <c r="M824" s="16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16"/>
      <c r="M825" s="16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16"/>
      <c r="M826" s="16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16"/>
      <c r="M827" s="16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16"/>
      <c r="M828" s="16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16"/>
      <c r="M829" s="16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16"/>
      <c r="M830" s="16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16"/>
      <c r="M831" s="16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16"/>
      <c r="M832" s="16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16"/>
      <c r="M833" s="16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16"/>
      <c r="M834" s="16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16"/>
      <c r="M835" s="16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16"/>
      <c r="M836" s="16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16"/>
      <c r="M837" s="16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16"/>
      <c r="M838" s="16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16"/>
      <c r="M839" s="16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16"/>
      <c r="M840" s="16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16"/>
      <c r="M841" s="16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16"/>
      <c r="M842" s="16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16"/>
      <c r="M843" s="16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16"/>
      <c r="M844" s="16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16"/>
      <c r="M845" s="16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16"/>
      <c r="M846" s="16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16"/>
      <c r="M847" s="16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16"/>
      <c r="M848" s="16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16"/>
      <c r="M849" s="16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16"/>
      <c r="M850" s="16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16"/>
      <c r="M851" s="16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16"/>
      <c r="M852" s="16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16"/>
      <c r="M853" s="16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16"/>
      <c r="M854" s="16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16"/>
      <c r="M855" s="16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16"/>
      <c r="M856" s="16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16"/>
      <c r="M857" s="16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16"/>
      <c r="M858" s="16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16"/>
      <c r="M859" s="16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16"/>
      <c r="M860" s="16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16"/>
      <c r="M861" s="16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16"/>
      <c r="M862" s="16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16"/>
      <c r="M863" s="16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16"/>
      <c r="M864" s="16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16"/>
      <c r="M865" s="16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16"/>
      <c r="M866" s="16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16"/>
      <c r="M867" s="16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16"/>
      <c r="M868" s="16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16"/>
      <c r="M869" s="16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16"/>
      <c r="M870" s="16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16"/>
      <c r="M871" s="16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16"/>
      <c r="M872" s="16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16"/>
      <c r="M873" s="16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16"/>
      <c r="M874" s="16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16"/>
      <c r="M875" s="16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16"/>
      <c r="M876" s="16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16"/>
      <c r="M877" s="16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16"/>
      <c r="M878" s="16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16"/>
      <c r="M879" s="16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16"/>
      <c r="M880" s="16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16"/>
      <c r="M881" s="16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16"/>
      <c r="M882" s="16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16"/>
      <c r="M883" s="16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16"/>
      <c r="M884" s="16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16"/>
      <c r="M885" s="16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16"/>
      <c r="M886" s="16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16"/>
      <c r="M887" s="16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16"/>
      <c r="M888" s="16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16"/>
      <c r="M889" s="16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16"/>
      <c r="M890" s="16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16"/>
      <c r="M891" s="16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16"/>
      <c r="M892" s="16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16"/>
      <c r="M893" s="16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16"/>
      <c r="M894" s="16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16"/>
      <c r="M895" s="16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16"/>
      <c r="M896" s="16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16"/>
      <c r="M897" s="16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16"/>
      <c r="M898" s="16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16"/>
      <c r="M899" s="16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16"/>
      <c r="M900" s="16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16"/>
      <c r="M901" s="16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16"/>
      <c r="M902" s="16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16"/>
      <c r="M903" s="16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16"/>
      <c r="M904" s="16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16"/>
      <c r="M905" s="16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16"/>
      <c r="M906" s="16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16"/>
      <c r="M907" s="16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16"/>
      <c r="M908" s="16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16"/>
      <c r="M909" s="16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16"/>
      <c r="M910" s="16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16"/>
      <c r="M911" s="16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16"/>
      <c r="M912" s="16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16"/>
      <c r="M913" s="16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16"/>
      <c r="M914" s="16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16"/>
      <c r="M915" s="16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16"/>
      <c r="M916" s="16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16"/>
      <c r="M917" s="16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16"/>
      <c r="M918" s="16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16"/>
      <c r="M919" s="16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16"/>
      <c r="M920" s="16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16"/>
      <c r="M921" s="16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16"/>
      <c r="M922" s="16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16"/>
      <c r="M923" s="16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16"/>
      <c r="M924" s="16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16"/>
      <c r="M925" s="16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16"/>
      <c r="M926" s="16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16"/>
      <c r="M927" s="16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16"/>
      <c r="M928" s="16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16"/>
      <c r="M929" s="16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16"/>
      <c r="M930" s="16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16"/>
      <c r="M931" s="16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16"/>
      <c r="M932" s="16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16"/>
      <c r="M933" s="16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16"/>
      <c r="M934" s="16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16"/>
      <c r="M935" s="16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16"/>
      <c r="M936" s="16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16"/>
      <c r="M937" s="16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16"/>
      <c r="M938" s="16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16"/>
      <c r="M939" s="16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16"/>
      <c r="M940" s="16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16"/>
      <c r="M941" s="16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16"/>
      <c r="M942" s="16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16"/>
      <c r="M943" s="16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16"/>
      <c r="M944" s="16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16"/>
      <c r="M945" s="16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16"/>
      <c r="M946" s="16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16"/>
      <c r="M947" s="16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16"/>
      <c r="M948" s="16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16"/>
      <c r="M949" s="16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16"/>
      <c r="M950" s="16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16"/>
      <c r="M951" s="16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16"/>
      <c r="M952" s="16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16"/>
      <c r="M953" s="16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16"/>
      <c r="M954" s="16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16"/>
      <c r="M955" s="16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16"/>
      <c r="M956" s="16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16"/>
      <c r="M957" s="16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16"/>
      <c r="M958" s="16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16"/>
      <c r="M959" s="16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16"/>
      <c r="M960" s="16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16"/>
      <c r="M961" s="16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16"/>
      <c r="M962" s="16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16"/>
      <c r="M963" s="16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16"/>
      <c r="M964" s="16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16"/>
      <c r="M965" s="16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16"/>
      <c r="M966" s="16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16"/>
      <c r="M967" s="16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16"/>
      <c r="M968" s="16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16"/>
      <c r="M969" s="16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16"/>
      <c r="M970" s="16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16"/>
      <c r="M971" s="16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16"/>
      <c r="M972" s="16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16"/>
      <c r="M973" s="16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16"/>
      <c r="M974" s="16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16"/>
      <c r="M975" s="16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16"/>
      <c r="M976" s="16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16"/>
      <c r="M977" s="16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16"/>
      <c r="M978" s="16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16"/>
      <c r="M979" s="16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16"/>
      <c r="M980" s="16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16"/>
      <c r="M981" s="16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16"/>
      <c r="M982" s="16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16"/>
      <c r="M983" s="16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16"/>
      <c r="M984" s="16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16"/>
      <c r="M985" s="16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16"/>
      <c r="M986" s="16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16"/>
      <c r="M987" s="16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16"/>
      <c r="M988" s="16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16"/>
      <c r="M989" s="16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16"/>
      <c r="M990" s="16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16"/>
      <c r="M991" s="16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16"/>
      <c r="M992" s="16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16"/>
      <c r="M993" s="16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16"/>
      <c r="M994" s="16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16"/>
      <c r="M995" s="16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16"/>
      <c r="M996" s="16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16"/>
      <c r="M997" s="16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16"/>
      <c r="M998" s="16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16"/>
      <c r="M999" s="16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16"/>
      <c r="M1000" s="16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16"/>
      <c r="M1" s="16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4" t="s">
        <v>15</v>
      </c>
      <c r="G2" s="4" t="s">
        <v>2</v>
      </c>
      <c r="H2" s="4" t="s">
        <v>16</v>
      </c>
      <c r="I2" s="4" t="s">
        <v>17</v>
      </c>
      <c r="J2" s="4" t="s">
        <v>18</v>
      </c>
      <c r="K2" s="4" t="s">
        <v>19</v>
      </c>
      <c r="L2" s="16" t="s">
        <v>26</v>
      </c>
      <c r="M2" s="36" t="s">
        <v>27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18</v>
      </c>
      <c r="B3" s="6">
        <v>750000.0</v>
      </c>
      <c r="C3" s="2"/>
      <c r="D3" s="2"/>
      <c r="E3" s="2"/>
      <c r="F3" s="8">
        <v>0.0</v>
      </c>
      <c r="G3" s="6">
        <v>0.0</v>
      </c>
      <c r="H3" s="3"/>
      <c r="I3" s="3"/>
      <c r="J3" s="3"/>
      <c r="K3" s="6">
        <f>B3</f>
        <v>750000</v>
      </c>
      <c r="L3" s="16"/>
      <c r="M3" s="1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3</v>
      </c>
      <c r="B4" s="31">
        <v>0.05</v>
      </c>
      <c r="C4" s="2"/>
      <c r="D4" s="2"/>
      <c r="E4" s="2"/>
      <c r="F4" s="8">
        <v>1.0</v>
      </c>
      <c r="G4" s="32">
        <f t="shared" ref="G4:G27" si="1">K3</f>
        <v>750000</v>
      </c>
      <c r="H4" s="32">
        <f t="shared" ref="H4:H27" si="2">-PMT($B$4/$C$7,$B$7,$B$3)</f>
        <v>32903.5423</v>
      </c>
      <c r="I4" s="32">
        <f t="shared" ref="I4:I27" si="3">-IPMT($B$4/$C$7,F4,$B$7,$B$3)</f>
        <v>3125</v>
      </c>
      <c r="J4" s="32">
        <f t="shared" ref="J4:J27" si="4">-PPMT($B$4/$C$7,F4,$B$7,$B$3)</f>
        <v>29778.5423</v>
      </c>
      <c r="K4" s="32">
        <f t="shared" ref="K4:K27" si="5">G4-J4</f>
        <v>720221.4577</v>
      </c>
      <c r="L4" s="10">
        <f t="shared" ref="L4:L27" si="6">-CUMIPMT($B$4/12,$B$7,$B$3,1,F4,0)</f>
        <v>3125</v>
      </c>
      <c r="M4" s="10">
        <f t="shared" ref="M4:M27" si="7">-CUMPRINC($B$4/12,$B$7,$B$3,1,F4,0)</f>
        <v>29778.5423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22</v>
      </c>
      <c r="B5" s="8">
        <v>2.0</v>
      </c>
      <c r="C5" s="2"/>
      <c r="D5" s="2"/>
      <c r="E5" s="2"/>
      <c r="F5" s="8">
        <v>2.0</v>
      </c>
      <c r="G5" s="32">
        <f t="shared" si="1"/>
        <v>720221.4577</v>
      </c>
      <c r="H5" s="32">
        <f t="shared" si="2"/>
        <v>32903.5423</v>
      </c>
      <c r="I5" s="32">
        <f t="shared" si="3"/>
        <v>3000.92274</v>
      </c>
      <c r="J5" s="32">
        <f t="shared" si="4"/>
        <v>29902.61956</v>
      </c>
      <c r="K5" s="32">
        <f t="shared" si="5"/>
        <v>690318.8381</v>
      </c>
      <c r="L5" s="10">
        <f t="shared" si="6"/>
        <v>6125.92274</v>
      </c>
      <c r="M5" s="10">
        <f t="shared" si="7"/>
        <v>59681.16186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5</v>
      </c>
      <c r="B6" s="8" t="s">
        <v>9</v>
      </c>
      <c r="C6" s="2"/>
      <c r="D6" s="2"/>
      <c r="E6" s="2"/>
      <c r="F6" s="8">
        <v>3.0</v>
      </c>
      <c r="G6" s="32">
        <f t="shared" si="1"/>
        <v>690318.8381</v>
      </c>
      <c r="H6" s="32">
        <f t="shared" si="2"/>
        <v>32903.5423</v>
      </c>
      <c r="I6" s="32">
        <f t="shared" si="3"/>
        <v>2876.328492</v>
      </c>
      <c r="J6" s="32">
        <f t="shared" si="4"/>
        <v>30027.21381</v>
      </c>
      <c r="K6" s="32">
        <f t="shared" si="5"/>
        <v>660291.6243</v>
      </c>
      <c r="L6" s="10">
        <f t="shared" si="6"/>
        <v>9002.251233</v>
      </c>
      <c r="M6" s="10">
        <f t="shared" si="7"/>
        <v>89708.37567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14</v>
      </c>
      <c r="B7" s="8">
        <f>C7*B5</f>
        <v>24</v>
      </c>
      <c r="C7" s="33">
        <f>SWITCH(B6,"Bi-Weekly",26,"Semi-Monthly",24,12)</f>
        <v>12</v>
      </c>
      <c r="D7" s="2"/>
      <c r="E7" s="2"/>
      <c r="F7" s="8">
        <v>4.0</v>
      </c>
      <c r="G7" s="32">
        <f t="shared" si="1"/>
        <v>660291.6243</v>
      </c>
      <c r="H7" s="32">
        <f t="shared" si="2"/>
        <v>32903.5423</v>
      </c>
      <c r="I7" s="32">
        <f t="shared" si="3"/>
        <v>2751.215101</v>
      </c>
      <c r="J7" s="32">
        <f t="shared" si="4"/>
        <v>30152.3272</v>
      </c>
      <c r="K7" s="32">
        <f t="shared" si="5"/>
        <v>630139.2971</v>
      </c>
      <c r="L7" s="10">
        <f t="shared" si="6"/>
        <v>11753.46633</v>
      </c>
      <c r="M7" s="10">
        <f t="shared" si="7"/>
        <v>119860.7029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34"/>
      <c r="C8" s="2"/>
      <c r="D8" s="2"/>
      <c r="E8" s="2"/>
      <c r="F8" s="8">
        <v>5.0</v>
      </c>
      <c r="G8" s="32">
        <f t="shared" si="1"/>
        <v>630139.2971</v>
      </c>
      <c r="H8" s="32">
        <f t="shared" si="2"/>
        <v>32903.5423</v>
      </c>
      <c r="I8" s="32">
        <f t="shared" si="3"/>
        <v>2625.580405</v>
      </c>
      <c r="J8" s="32">
        <f t="shared" si="4"/>
        <v>30277.9619</v>
      </c>
      <c r="K8" s="32">
        <f t="shared" si="5"/>
        <v>599861.3352</v>
      </c>
      <c r="L8" s="10">
        <f t="shared" si="6"/>
        <v>14379.04674</v>
      </c>
      <c r="M8" s="10">
        <f t="shared" si="7"/>
        <v>150138.6648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2"/>
      <c r="C9" s="2"/>
      <c r="D9" s="2"/>
      <c r="E9" s="2"/>
      <c r="F9" s="8">
        <v>6.0</v>
      </c>
      <c r="G9" s="32">
        <f t="shared" si="1"/>
        <v>599861.3352</v>
      </c>
      <c r="H9" s="32">
        <f t="shared" si="2"/>
        <v>32903.5423</v>
      </c>
      <c r="I9" s="32">
        <f t="shared" si="3"/>
        <v>2499.42223</v>
      </c>
      <c r="J9" s="32">
        <f t="shared" si="4"/>
        <v>30404.12007</v>
      </c>
      <c r="K9" s="32">
        <f t="shared" si="5"/>
        <v>569457.2152</v>
      </c>
      <c r="L9" s="10">
        <f t="shared" si="6"/>
        <v>16878.46897</v>
      </c>
      <c r="M9" s="10">
        <f t="shared" si="7"/>
        <v>180542.7848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/>
      <c r="B10" s="16"/>
      <c r="C10" s="2"/>
      <c r="D10" s="2"/>
      <c r="E10" s="2"/>
      <c r="F10" s="8">
        <v>7.0</v>
      </c>
      <c r="G10" s="32">
        <f t="shared" si="1"/>
        <v>569457.2152</v>
      </c>
      <c r="H10" s="32">
        <f t="shared" si="2"/>
        <v>32903.5423</v>
      </c>
      <c r="I10" s="32">
        <f t="shared" si="3"/>
        <v>2372.738397</v>
      </c>
      <c r="J10" s="32">
        <f t="shared" si="4"/>
        <v>30530.8039</v>
      </c>
      <c r="K10" s="32">
        <f t="shared" si="5"/>
        <v>538926.4113</v>
      </c>
      <c r="L10" s="10">
        <f t="shared" si="6"/>
        <v>19251.20737</v>
      </c>
      <c r="M10" s="10">
        <f t="shared" si="7"/>
        <v>211073.5887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/>
      <c r="B11" s="16"/>
      <c r="C11" s="2"/>
      <c r="D11" s="2"/>
      <c r="E11" s="2"/>
      <c r="F11" s="8">
        <v>8.0</v>
      </c>
      <c r="G11" s="32">
        <f t="shared" si="1"/>
        <v>538926.4113</v>
      </c>
      <c r="H11" s="32">
        <f t="shared" si="2"/>
        <v>32903.5423</v>
      </c>
      <c r="I11" s="32">
        <f t="shared" si="3"/>
        <v>2245.526714</v>
      </c>
      <c r="J11" s="32">
        <f t="shared" si="4"/>
        <v>30658.01559</v>
      </c>
      <c r="K11" s="32">
        <f t="shared" si="5"/>
        <v>508268.3957</v>
      </c>
      <c r="L11" s="10">
        <f t="shared" si="6"/>
        <v>21496.73408</v>
      </c>
      <c r="M11" s="10">
        <f t="shared" si="7"/>
        <v>241731.6043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8">
        <v>9.0</v>
      </c>
      <c r="G12" s="32">
        <f t="shared" si="1"/>
        <v>508268.3957</v>
      </c>
      <c r="H12" s="32">
        <f t="shared" si="2"/>
        <v>32903.5423</v>
      </c>
      <c r="I12" s="32">
        <f t="shared" si="3"/>
        <v>2117.784982</v>
      </c>
      <c r="J12" s="32">
        <f t="shared" si="4"/>
        <v>30785.75732</v>
      </c>
      <c r="K12" s="32">
        <f t="shared" si="5"/>
        <v>477482.6384</v>
      </c>
      <c r="L12" s="10">
        <f t="shared" si="6"/>
        <v>23614.51906</v>
      </c>
      <c r="M12" s="10">
        <f t="shared" si="7"/>
        <v>272517.3616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8">
        <v>10.0</v>
      </c>
      <c r="G13" s="32">
        <f t="shared" si="1"/>
        <v>477482.6384</v>
      </c>
      <c r="H13" s="32">
        <f t="shared" si="2"/>
        <v>32903.5423</v>
      </c>
      <c r="I13" s="32">
        <f t="shared" si="3"/>
        <v>1989.510993</v>
      </c>
      <c r="J13" s="32">
        <f t="shared" si="4"/>
        <v>30914.03131</v>
      </c>
      <c r="K13" s="32">
        <f t="shared" si="5"/>
        <v>446568.607</v>
      </c>
      <c r="L13" s="10">
        <f t="shared" si="6"/>
        <v>25604.03005</v>
      </c>
      <c r="M13" s="10">
        <f t="shared" si="7"/>
        <v>303431.393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8">
        <v>11.0</v>
      </c>
      <c r="G14" s="32">
        <f t="shared" si="1"/>
        <v>446568.607</v>
      </c>
      <c r="H14" s="32">
        <f t="shared" si="2"/>
        <v>32903.5423</v>
      </c>
      <c r="I14" s="32">
        <f t="shared" si="3"/>
        <v>1860.702529</v>
      </c>
      <c r="J14" s="32">
        <f t="shared" si="4"/>
        <v>31042.83977</v>
      </c>
      <c r="K14" s="32">
        <f t="shared" si="5"/>
        <v>415525.7673</v>
      </c>
      <c r="L14" s="10">
        <f t="shared" si="6"/>
        <v>27464.73258</v>
      </c>
      <c r="M14" s="10">
        <f t="shared" si="7"/>
        <v>334474.2327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8">
        <v>12.0</v>
      </c>
      <c r="G15" s="32">
        <f t="shared" si="1"/>
        <v>415525.7673</v>
      </c>
      <c r="H15" s="32">
        <f t="shared" si="2"/>
        <v>32903.5423</v>
      </c>
      <c r="I15" s="32">
        <f t="shared" si="3"/>
        <v>1731.357364</v>
      </c>
      <c r="J15" s="32">
        <f t="shared" si="4"/>
        <v>31172.18494</v>
      </c>
      <c r="K15" s="32">
        <f t="shared" si="5"/>
        <v>384353.5823</v>
      </c>
      <c r="L15" s="10">
        <f t="shared" si="6"/>
        <v>29196.08995</v>
      </c>
      <c r="M15" s="10">
        <f t="shared" si="7"/>
        <v>365646.4177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8">
        <v>13.0</v>
      </c>
      <c r="G16" s="32">
        <f t="shared" si="1"/>
        <v>384353.5823</v>
      </c>
      <c r="H16" s="32">
        <f t="shared" si="2"/>
        <v>32903.5423</v>
      </c>
      <c r="I16" s="32">
        <f t="shared" si="3"/>
        <v>1601.47326</v>
      </c>
      <c r="J16" s="32">
        <f t="shared" si="4"/>
        <v>31302.06904</v>
      </c>
      <c r="K16" s="32">
        <f t="shared" si="5"/>
        <v>353051.5133</v>
      </c>
      <c r="L16" s="10">
        <f t="shared" si="6"/>
        <v>30797.56321</v>
      </c>
      <c r="M16" s="10">
        <f t="shared" si="7"/>
        <v>396948.4867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8">
        <v>14.0</v>
      </c>
      <c r="G17" s="32">
        <f t="shared" si="1"/>
        <v>353051.5133</v>
      </c>
      <c r="H17" s="32">
        <f t="shared" si="2"/>
        <v>32903.5423</v>
      </c>
      <c r="I17" s="32">
        <f t="shared" si="3"/>
        <v>1471.047972</v>
      </c>
      <c r="J17" s="32">
        <f t="shared" si="4"/>
        <v>31432.49433</v>
      </c>
      <c r="K17" s="32">
        <f t="shared" si="5"/>
        <v>321619.019</v>
      </c>
      <c r="L17" s="10">
        <f t="shared" si="6"/>
        <v>32268.61118</v>
      </c>
      <c r="M17" s="10">
        <f t="shared" si="7"/>
        <v>428380.981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8">
        <v>15.0</v>
      </c>
      <c r="G18" s="32">
        <f t="shared" si="1"/>
        <v>321619.019</v>
      </c>
      <c r="H18" s="32">
        <f t="shared" si="2"/>
        <v>32903.5423</v>
      </c>
      <c r="I18" s="32">
        <f t="shared" si="3"/>
        <v>1340.079246</v>
      </c>
      <c r="J18" s="32">
        <f t="shared" si="4"/>
        <v>31563.46305</v>
      </c>
      <c r="K18" s="32">
        <f t="shared" si="5"/>
        <v>290055.5559</v>
      </c>
      <c r="L18" s="10">
        <f t="shared" si="6"/>
        <v>33608.69042</v>
      </c>
      <c r="M18" s="10">
        <f t="shared" si="7"/>
        <v>459944.4441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8">
        <v>16.0</v>
      </c>
      <c r="G19" s="32">
        <f t="shared" si="1"/>
        <v>290055.5559</v>
      </c>
      <c r="H19" s="32">
        <f t="shared" si="2"/>
        <v>32903.5423</v>
      </c>
      <c r="I19" s="32">
        <f t="shared" si="3"/>
        <v>1208.564816</v>
      </c>
      <c r="J19" s="32">
        <f t="shared" si="4"/>
        <v>31694.97748</v>
      </c>
      <c r="K19" s="32">
        <f t="shared" si="5"/>
        <v>258360.5784</v>
      </c>
      <c r="L19" s="10">
        <f t="shared" si="6"/>
        <v>34817.25524</v>
      </c>
      <c r="M19" s="10">
        <f t="shared" si="7"/>
        <v>491639.4216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8">
        <v>17.0</v>
      </c>
      <c r="G20" s="32">
        <f t="shared" si="1"/>
        <v>258360.5784</v>
      </c>
      <c r="H20" s="32">
        <f t="shared" si="2"/>
        <v>32903.5423</v>
      </c>
      <c r="I20" s="32">
        <f t="shared" si="3"/>
        <v>1076.50241</v>
      </c>
      <c r="J20" s="32">
        <f t="shared" si="4"/>
        <v>31827.03989</v>
      </c>
      <c r="K20" s="32">
        <f t="shared" si="5"/>
        <v>226533.5385</v>
      </c>
      <c r="L20" s="10">
        <f t="shared" si="6"/>
        <v>35893.75765</v>
      </c>
      <c r="M20" s="10">
        <f t="shared" si="7"/>
        <v>523466.4615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8">
        <v>18.0</v>
      </c>
      <c r="G21" s="32">
        <f t="shared" si="1"/>
        <v>226533.5385</v>
      </c>
      <c r="H21" s="32">
        <f t="shared" si="2"/>
        <v>32903.5423</v>
      </c>
      <c r="I21" s="32">
        <f t="shared" si="3"/>
        <v>943.8897439</v>
      </c>
      <c r="J21" s="32">
        <f t="shared" si="4"/>
        <v>31959.65256</v>
      </c>
      <c r="K21" s="32">
        <f t="shared" si="5"/>
        <v>194573.886</v>
      </c>
      <c r="L21" s="10">
        <f t="shared" si="6"/>
        <v>36837.6474</v>
      </c>
      <c r="M21" s="10">
        <f t="shared" si="7"/>
        <v>555426.114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8">
        <v>19.0</v>
      </c>
      <c r="G22" s="32">
        <f t="shared" si="1"/>
        <v>194573.886</v>
      </c>
      <c r="H22" s="32">
        <f t="shared" si="2"/>
        <v>32903.5423</v>
      </c>
      <c r="I22" s="32">
        <f t="shared" si="3"/>
        <v>810.7245249</v>
      </c>
      <c r="J22" s="32">
        <f t="shared" si="4"/>
        <v>32092.81778</v>
      </c>
      <c r="K22" s="32">
        <f t="shared" si="5"/>
        <v>162481.0682</v>
      </c>
      <c r="L22" s="10">
        <f t="shared" si="6"/>
        <v>37648.37192</v>
      </c>
      <c r="M22" s="10">
        <f t="shared" si="7"/>
        <v>587518.9318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8">
        <v>20.0</v>
      </c>
      <c r="G23" s="32">
        <f t="shared" si="1"/>
        <v>162481.0682</v>
      </c>
      <c r="H23" s="32">
        <f t="shared" si="2"/>
        <v>32903.5423</v>
      </c>
      <c r="I23" s="32">
        <f t="shared" si="3"/>
        <v>677.0044509</v>
      </c>
      <c r="J23" s="32">
        <f t="shared" si="4"/>
        <v>32226.53785</v>
      </c>
      <c r="K23" s="32">
        <f t="shared" si="5"/>
        <v>130254.5304</v>
      </c>
      <c r="L23" s="10">
        <f t="shared" si="6"/>
        <v>38325.37637</v>
      </c>
      <c r="M23" s="10">
        <f t="shared" si="7"/>
        <v>619745.4696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8">
        <v>21.0</v>
      </c>
      <c r="G24" s="32">
        <f t="shared" si="1"/>
        <v>130254.5304</v>
      </c>
      <c r="H24" s="32">
        <f t="shared" si="2"/>
        <v>32903.5423</v>
      </c>
      <c r="I24" s="32">
        <f t="shared" si="3"/>
        <v>542.7272098</v>
      </c>
      <c r="J24" s="32">
        <f t="shared" si="4"/>
        <v>32360.81509</v>
      </c>
      <c r="K24" s="32">
        <f t="shared" si="5"/>
        <v>97893.71527</v>
      </c>
      <c r="L24" s="10">
        <f t="shared" si="6"/>
        <v>38868.10358</v>
      </c>
      <c r="M24" s="10">
        <f t="shared" si="7"/>
        <v>652106.2847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8">
        <v>22.0</v>
      </c>
      <c r="G25" s="32">
        <f t="shared" si="1"/>
        <v>97893.71527</v>
      </c>
      <c r="H25" s="32">
        <f t="shared" si="2"/>
        <v>32903.5423</v>
      </c>
      <c r="I25" s="32">
        <f t="shared" si="3"/>
        <v>407.8904803</v>
      </c>
      <c r="J25" s="32">
        <f t="shared" si="4"/>
        <v>32495.65182</v>
      </c>
      <c r="K25" s="32">
        <f t="shared" si="5"/>
        <v>65398.06345</v>
      </c>
      <c r="L25" s="10">
        <f t="shared" si="6"/>
        <v>39275.99406</v>
      </c>
      <c r="M25" s="10">
        <f t="shared" si="7"/>
        <v>684601.9366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8">
        <v>23.0</v>
      </c>
      <c r="G26" s="32">
        <f t="shared" si="1"/>
        <v>65398.06345</v>
      </c>
      <c r="H26" s="32">
        <f t="shared" si="2"/>
        <v>32903.5423</v>
      </c>
      <c r="I26" s="32">
        <f t="shared" si="3"/>
        <v>272.491931</v>
      </c>
      <c r="J26" s="32">
        <f t="shared" si="4"/>
        <v>32631.05037</v>
      </c>
      <c r="K26" s="32">
        <f t="shared" si="5"/>
        <v>32767.01308</v>
      </c>
      <c r="L26" s="10">
        <f t="shared" si="6"/>
        <v>39548.48599</v>
      </c>
      <c r="M26" s="10">
        <f t="shared" si="7"/>
        <v>717232.9869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8">
        <v>24.0</v>
      </c>
      <c r="G27" s="32">
        <f t="shared" si="1"/>
        <v>32767.01308</v>
      </c>
      <c r="H27" s="32">
        <f t="shared" si="2"/>
        <v>32903.5423</v>
      </c>
      <c r="I27" s="32">
        <f t="shared" si="3"/>
        <v>136.5292212</v>
      </c>
      <c r="J27" s="32">
        <f t="shared" si="4"/>
        <v>32767.01308</v>
      </c>
      <c r="K27" s="32">
        <f t="shared" si="5"/>
        <v>-0.000000002819433575</v>
      </c>
      <c r="L27" s="10">
        <f t="shared" si="6"/>
        <v>39685.01521</v>
      </c>
      <c r="M27" s="10">
        <f t="shared" si="7"/>
        <v>750000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8"/>
      <c r="G28" s="32"/>
      <c r="H28" s="32"/>
      <c r="I28" s="32"/>
      <c r="J28" s="32"/>
      <c r="K28" s="32"/>
      <c r="L28" s="16"/>
      <c r="M28" s="1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8"/>
      <c r="G29" s="32"/>
      <c r="H29" s="32"/>
      <c r="I29" s="32"/>
      <c r="J29" s="32"/>
      <c r="K29" s="32"/>
      <c r="L29" s="16"/>
      <c r="M29" s="1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8"/>
      <c r="G30" s="32"/>
      <c r="H30" s="32"/>
      <c r="I30" s="32"/>
      <c r="J30" s="32"/>
      <c r="K30" s="32"/>
      <c r="L30" s="16"/>
      <c r="M30" s="1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8"/>
      <c r="G31" s="32"/>
      <c r="H31" s="32"/>
      <c r="I31" s="32"/>
      <c r="J31" s="32"/>
      <c r="K31" s="32"/>
      <c r="L31" s="16"/>
      <c r="M31" s="1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8"/>
      <c r="G32" s="32"/>
      <c r="H32" s="32"/>
      <c r="I32" s="32"/>
      <c r="J32" s="32"/>
      <c r="K32" s="32"/>
      <c r="L32" s="16"/>
      <c r="M32" s="1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8"/>
      <c r="G33" s="32"/>
      <c r="H33" s="32"/>
      <c r="I33" s="32"/>
      <c r="J33" s="32"/>
      <c r="K33" s="32"/>
      <c r="L33" s="16"/>
      <c r="M33" s="16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8"/>
      <c r="G34" s="32"/>
      <c r="H34" s="32"/>
      <c r="I34" s="32"/>
      <c r="J34" s="32"/>
      <c r="K34" s="32"/>
      <c r="L34" s="16"/>
      <c r="M34" s="1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8"/>
      <c r="G35" s="32"/>
      <c r="H35" s="32"/>
      <c r="I35" s="32"/>
      <c r="J35" s="32"/>
      <c r="K35" s="32"/>
      <c r="L35" s="16"/>
      <c r="M35" s="16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8"/>
      <c r="G36" s="32"/>
      <c r="H36" s="32"/>
      <c r="I36" s="32"/>
      <c r="J36" s="32"/>
      <c r="K36" s="32"/>
      <c r="L36" s="16"/>
      <c r="M36" s="1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8"/>
      <c r="G37" s="32"/>
      <c r="H37" s="32"/>
      <c r="I37" s="32"/>
      <c r="J37" s="32"/>
      <c r="K37" s="32"/>
      <c r="L37" s="16"/>
      <c r="M37" s="16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8">
        <v>35.0</v>
      </c>
      <c r="G38" s="32" t="str">
        <f t="shared" ref="G38:G243" si="8">K37</f>
        <v/>
      </c>
      <c r="H38" s="32">
        <f t="shared" ref="H38:H243" si="9">-PMT($B$4/$C$7,$B$7,$B$3)</f>
        <v>32903.5423</v>
      </c>
      <c r="I38" s="32" t="str">
        <f t="shared" ref="I38:I243" si="10">-IPMT($B$4/$C$7,F38,$B$7,$B$3)</f>
        <v>#NUM!</v>
      </c>
      <c r="J38" s="32" t="str">
        <f t="shared" ref="J38:J243" si="11">-PPMT($B$4/$C$7,F38,$B$7,$B$3)</f>
        <v>#NUM!</v>
      </c>
      <c r="K38" s="32" t="str">
        <f t="shared" ref="K38:K243" si="12">G38-J38</f>
        <v>#NUM!</v>
      </c>
      <c r="L38" s="16"/>
      <c r="M38" s="16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8">
        <v>36.0</v>
      </c>
      <c r="G39" s="32" t="str">
        <f t="shared" si="8"/>
        <v>#NUM!</v>
      </c>
      <c r="H39" s="32">
        <f t="shared" si="9"/>
        <v>32903.5423</v>
      </c>
      <c r="I39" s="32" t="str">
        <f t="shared" si="10"/>
        <v>#NUM!</v>
      </c>
      <c r="J39" s="32" t="str">
        <f t="shared" si="11"/>
        <v>#NUM!</v>
      </c>
      <c r="K39" s="32" t="str">
        <f t="shared" si="12"/>
        <v>#NUM!</v>
      </c>
      <c r="L39" s="16"/>
      <c r="M39" s="16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8">
        <v>37.0</v>
      </c>
      <c r="G40" s="32" t="str">
        <f t="shared" si="8"/>
        <v>#NUM!</v>
      </c>
      <c r="H40" s="32">
        <f t="shared" si="9"/>
        <v>32903.5423</v>
      </c>
      <c r="I40" s="32" t="str">
        <f t="shared" si="10"/>
        <v>#NUM!</v>
      </c>
      <c r="J40" s="32" t="str">
        <f t="shared" si="11"/>
        <v>#NUM!</v>
      </c>
      <c r="K40" s="32" t="str">
        <f t="shared" si="12"/>
        <v>#NUM!</v>
      </c>
      <c r="L40" s="16"/>
      <c r="M40" s="16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8">
        <v>38.0</v>
      </c>
      <c r="G41" s="32" t="str">
        <f t="shared" si="8"/>
        <v>#NUM!</v>
      </c>
      <c r="H41" s="32">
        <f t="shared" si="9"/>
        <v>32903.5423</v>
      </c>
      <c r="I41" s="32" t="str">
        <f t="shared" si="10"/>
        <v>#NUM!</v>
      </c>
      <c r="J41" s="32" t="str">
        <f t="shared" si="11"/>
        <v>#NUM!</v>
      </c>
      <c r="K41" s="32" t="str">
        <f t="shared" si="12"/>
        <v>#NUM!</v>
      </c>
      <c r="L41" s="16"/>
      <c r="M41" s="1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8">
        <v>39.0</v>
      </c>
      <c r="G42" s="32" t="str">
        <f t="shared" si="8"/>
        <v>#NUM!</v>
      </c>
      <c r="H42" s="32">
        <f t="shared" si="9"/>
        <v>32903.5423</v>
      </c>
      <c r="I42" s="32" t="str">
        <f t="shared" si="10"/>
        <v>#NUM!</v>
      </c>
      <c r="J42" s="32" t="str">
        <f t="shared" si="11"/>
        <v>#NUM!</v>
      </c>
      <c r="K42" s="32" t="str">
        <f t="shared" si="12"/>
        <v>#NUM!</v>
      </c>
      <c r="L42" s="16"/>
      <c r="M42" s="1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8">
        <v>40.0</v>
      </c>
      <c r="G43" s="32" t="str">
        <f t="shared" si="8"/>
        <v>#NUM!</v>
      </c>
      <c r="H43" s="32">
        <f t="shared" si="9"/>
        <v>32903.5423</v>
      </c>
      <c r="I43" s="32" t="str">
        <f t="shared" si="10"/>
        <v>#NUM!</v>
      </c>
      <c r="J43" s="32" t="str">
        <f t="shared" si="11"/>
        <v>#NUM!</v>
      </c>
      <c r="K43" s="32" t="str">
        <f t="shared" si="12"/>
        <v>#NUM!</v>
      </c>
      <c r="L43" s="16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8">
        <v>41.0</v>
      </c>
      <c r="G44" s="32" t="str">
        <f t="shared" si="8"/>
        <v>#NUM!</v>
      </c>
      <c r="H44" s="32">
        <f t="shared" si="9"/>
        <v>32903.5423</v>
      </c>
      <c r="I44" s="32" t="str">
        <f t="shared" si="10"/>
        <v>#NUM!</v>
      </c>
      <c r="J44" s="32" t="str">
        <f t="shared" si="11"/>
        <v>#NUM!</v>
      </c>
      <c r="K44" s="32" t="str">
        <f t="shared" si="12"/>
        <v>#NUM!</v>
      </c>
      <c r="L44" s="16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8">
        <v>42.0</v>
      </c>
      <c r="G45" s="32" t="str">
        <f t="shared" si="8"/>
        <v>#NUM!</v>
      </c>
      <c r="H45" s="32">
        <f t="shared" si="9"/>
        <v>32903.5423</v>
      </c>
      <c r="I45" s="32" t="str">
        <f t="shared" si="10"/>
        <v>#NUM!</v>
      </c>
      <c r="J45" s="32" t="str">
        <f t="shared" si="11"/>
        <v>#NUM!</v>
      </c>
      <c r="K45" s="32" t="str">
        <f t="shared" si="12"/>
        <v>#NUM!</v>
      </c>
      <c r="L45" s="16"/>
      <c r="M45" s="1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8">
        <v>43.0</v>
      </c>
      <c r="G46" s="32" t="str">
        <f t="shared" si="8"/>
        <v>#NUM!</v>
      </c>
      <c r="H46" s="32">
        <f t="shared" si="9"/>
        <v>32903.5423</v>
      </c>
      <c r="I46" s="32" t="str">
        <f t="shared" si="10"/>
        <v>#NUM!</v>
      </c>
      <c r="J46" s="32" t="str">
        <f t="shared" si="11"/>
        <v>#NUM!</v>
      </c>
      <c r="K46" s="32" t="str">
        <f t="shared" si="12"/>
        <v>#NUM!</v>
      </c>
      <c r="L46" s="16"/>
      <c r="M46" s="1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8">
        <v>44.0</v>
      </c>
      <c r="G47" s="32" t="str">
        <f t="shared" si="8"/>
        <v>#NUM!</v>
      </c>
      <c r="H47" s="32">
        <f t="shared" si="9"/>
        <v>32903.5423</v>
      </c>
      <c r="I47" s="32" t="str">
        <f t="shared" si="10"/>
        <v>#NUM!</v>
      </c>
      <c r="J47" s="32" t="str">
        <f t="shared" si="11"/>
        <v>#NUM!</v>
      </c>
      <c r="K47" s="32" t="str">
        <f t="shared" si="12"/>
        <v>#NUM!</v>
      </c>
      <c r="L47" s="16"/>
      <c r="M47" s="1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8">
        <v>45.0</v>
      </c>
      <c r="G48" s="32" t="str">
        <f t="shared" si="8"/>
        <v>#NUM!</v>
      </c>
      <c r="H48" s="32">
        <f t="shared" si="9"/>
        <v>32903.5423</v>
      </c>
      <c r="I48" s="32" t="str">
        <f t="shared" si="10"/>
        <v>#NUM!</v>
      </c>
      <c r="J48" s="32" t="str">
        <f t="shared" si="11"/>
        <v>#NUM!</v>
      </c>
      <c r="K48" s="32" t="str">
        <f t="shared" si="12"/>
        <v>#NUM!</v>
      </c>
      <c r="L48" s="16"/>
      <c r="M48" s="1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8">
        <v>46.0</v>
      </c>
      <c r="G49" s="32" t="str">
        <f t="shared" si="8"/>
        <v>#NUM!</v>
      </c>
      <c r="H49" s="32">
        <f t="shared" si="9"/>
        <v>32903.5423</v>
      </c>
      <c r="I49" s="32" t="str">
        <f t="shared" si="10"/>
        <v>#NUM!</v>
      </c>
      <c r="J49" s="32" t="str">
        <f t="shared" si="11"/>
        <v>#NUM!</v>
      </c>
      <c r="K49" s="32" t="str">
        <f t="shared" si="12"/>
        <v>#NUM!</v>
      </c>
      <c r="L49" s="16"/>
      <c r="M49" s="1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8">
        <v>47.0</v>
      </c>
      <c r="G50" s="32" t="str">
        <f t="shared" si="8"/>
        <v>#NUM!</v>
      </c>
      <c r="H50" s="32">
        <f t="shared" si="9"/>
        <v>32903.5423</v>
      </c>
      <c r="I50" s="32" t="str">
        <f t="shared" si="10"/>
        <v>#NUM!</v>
      </c>
      <c r="J50" s="32" t="str">
        <f t="shared" si="11"/>
        <v>#NUM!</v>
      </c>
      <c r="K50" s="32" t="str">
        <f t="shared" si="12"/>
        <v>#NUM!</v>
      </c>
      <c r="L50" s="16"/>
      <c r="M50" s="1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8">
        <v>48.0</v>
      </c>
      <c r="G51" s="32" t="str">
        <f t="shared" si="8"/>
        <v>#NUM!</v>
      </c>
      <c r="H51" s="32">
        <f t="shared" si="9"/>
        <v>32903.5423</v>
      </c>
      <c r="I51" s="32" t="str">
        <f t="shared" si="10"/>
        <v>#NUM!</v>
      </c>
      <c r="J51" s="32" t="str">
        <f t="shared" si="11"/>
        <v>#NUM!</v>
      </c>
      <c r="K51" s="32" t="str">
        <f t="shared" si="12"/>
        <v>#NUM!</v>
      </c>
      <c r="L51" s="16"/>
      <c r="M51" s="1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8">
        <v>49.0</v>
      </c>
      <c r="G52" s="32" t="str">
        <f t="shared" si="8"/>
        <v>#NUM!</v>
      </c>
      <c r="H52" s="32">
        <f t="shared" si="9"/>
        <v>32903.5423</v>
      </c>
      <c r="I52" s="32" t="str">
        <f t="shared" si="10"/>
        <v>#NUM!</v>
      </c>
      <c r="J52" s="32" t="str">
        <f t="shared" si="11"/>
        <v>#NUM!</v>
      </c>
      <c r="K52" s="32" t="str">
        <f t="shared" si="12"/>
        <v>#NUM!</v>
      </c>
      <c r="L52" s="16"/>
      <c r="M52" s="1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8">
        <v>50.0</v>
      </c>
      <c r="G53" s="32" t="str">
        <f t="shared" si="8"/>
        <v>#NUM!</v>
      </c>
      <c r="H53" s="32">
        <f t="shared" si="9"/>
        <v>32903.5423</v>
      </c>
      <c r="I53" s="32" t="str">
        <f t="shared" si="10"/>
        <v>#NUM!</v>
      </c>
      <c r="J53" s="32" t="str">
        <f t="shared" si="11"/>
        <v>#NUM!</v>
      </c>
      <c r="K53" s="32" t="str">
        <f t="shared" si="12"/>
        <v>#NUM!</v>
      </c>
      <c r="L53" s="16"/>
      <c r="M53" s="1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8">
        <v>51.0</v>
      </c>
      <c r="G54" s="32" t="str">
        <f t="shared" si="8"/>
        <v>#NUM!</v>
      </c>
      <c r="H54" s="32">
        <f t="shared" si="9"/>
        <v>32903.5423</v>
      </c>
      <c r="I54" s="32" t="str">
        <f t="shared" si="10"/>
        <v>#NUM!</v>
      </c>
      <c r="J54" s="32" t="str">
        <f t="shared" si="11"/>
        <v>#NUM!</v>
      </c>
      <c r="K54" s="32" t="str">
        <f t="shared" si="12"/>
        <v>#NUM!</v>
      </c>
      <c r="L54" s="16"/>
      <c r="M54" s="1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8">
        <v>52.0</v>
      </c>
      <c r="G55" s="32" t="str">
        <f t="shared" si="8"/>
        <v>#NUM!</v>
      </c>
      <c r="H55" s="32">
        <f t="shared" si="9"/>
        <v>32903.5423</v>
      </c>
      <c r="I55" s="32" t="str">
        <f t="shared" si="10"/>
        <v>#NUM!</v>
      </c>
      <c r="J55" s="32" t="str">
        <f t="shared" si="11"/>
        <v>#NUM!</v>
      </c>
      <c r="K55" s="32" t="str">
        <f t="shared" si="12"/>
        <v>#NUM!</v>
      </c>
      <c r="L55" s="16"/>
      <c r="M55" s="1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8">
        <v>53.0</v>
      </c>
      <c r="G56" s="32" t="str">
        <f t="shared" si="8"/>
        <v>#NUM!</v>
      </c>
      <c r="H56" s="32">
        <f t="shared" si="9"/>
        <v>32903.5423</v>
      </c>
      <c r="I56" s="32" t="str">
        <f t="shared" si="10"/>
        <v>#NUM!</v>
      </c>
      <c r="J56" s="32" t="str">
        <f t="shared" si="11"/>
        <v>#NUM!</v>
      </c>
      <c r="K56" s="32" t="str">
        <f t="shared" si="12"/>
        <v>#NUM!</v>
      </c>
      <c r="L56" s="16"/>
      <c r="M56" s="1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8">
        <v>54.0</v>
      </c>
      <c r="G57" s="32" t="str">
        <f t="shared" si="8"/>
        <v>#NUM!</v>
      </c>
      <c r="H57" s="32">
        <f t="shared" si="9"/>
        <v>32903.5423</v>
      </c>
      <c r="I57" s="32" t="str">
        <f t="shared" si="10"/>
        <v>#NUM!</v>
      </c>
      <c r="J57" s="32" t="str">
        <f t="shared" si="11"/>
        <v>#NUM!</v>
      </c>
      <c r="K57" s="32" t="str">
        <f t="shared" si="12"/>
        <v>#NUM!</v>
      </c>
      <c r="L57" s="16"/>
      <c r="M57" s="1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8">
        <v>55.0</v>
      </c>
      <c r="G58" s="32" t="str">
        <f t="shared" si="8"/>
        <v>#NUM!</v>
      </c>
      <c r="H58" s="32">
        <f t="shared" si="9"/>
        <v>32903.5423</v>
      </c>
      <c r="I58" s="32" t="str">
        <f t="shared" si="10"/>
        <v>#NUM!</v>
      </c>
      <c r="J58" s="32" t="str">
        <f t="shared" si="11"/>
        <v>#NUM!</v>
      </c>
      <c r="K58" s="32" t="str">
        <f t="shared" si="12"/>
        <v>#NUM!</v>
      </c>
      <c r="L58" s="16"/>
      <c r="M58" s="1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8">
        <v>56.0</v>
      </c>
      <c r="G59" s="32" t="str">
        <f t="shared" si="8"/>
        <v>#NUM!</v>
      </c>
      <c r="H59" s="32">
        <f t="shared" si="9"/>
        <v>32903.5423</v>
      </c>
      <c r="I59" s="32" t="str">
        <f t="shared" si="10"/>
        <v>#NUM!</v>
      </c>
      <c r="J59" s="32" t="str">
        <f t="shared" si="11"/>
        <v>#NUM!</v>
      </c>
      <c r="K59" s="32" t="str">
        <f t="shared" si="12"/>
        <v>#NUM!</v>
      </c>
      <c r="L59" s="16"/>
      <c r="M59" s="1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8">
        <v>57.0</v>
      </c>
      <c r="G60" s="32" t="str">
        <f t="shared" si="8"/>
        <v>#NUM!</v>
      </c>
      <c r="H60" s="32">
        <f t="shared" si="9"/>
        <v>32903.5423</v>
      </c>
      <c r="I60" s="32" t="str">
        <f t="shared" si="10"/>
        <v>#NUM!</v>
      </c>
      <c r="J60" s="32" t="str">
        <f t="shared" si="11"/>
        <v>#NUM!</v>
      </c>
      <c r="K60" s="32" t="str">
        <f t="shared" si="12"/>
        <v>#NUM!</v>
      </c>
      <c r="L60" s="16"/>
      <c r="M60" s="1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8">
        <v>58.0</v>
      </c>
      <c r="G61" s="32" t="str">
        <f t="shared" si="8"/>
        <v>#NUM!</v>
      </c>
      <c r="H61" s="32">
        <f t="shared" si="9"/>
        <v>32903.5423</v>
      </c>
      <c r="I61" s="32" t="str">
        <f t="shared" si="10"/>
        <v>#NUM!</v>
      </c>
      <c r="J61" s="32" t="str">
        <f t="shared" si="11"/>
        <v>#NUM!</v>
      </c>
      <c r="K61" s="32" t="str">
        <f t="shared" si="12"/>
        <v>#NUM!</v>
      </c>
      <c r="L61" s="16"/>
      <c r="M61" s="1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8">
        <v>59.0</v>
      </c>
      <c r="G62" s="32" t="str">
        <f t="shared" si="8"/>
        <v>#NUM!</v>
      </c>
      <c r="H62" s="32">
        <f t="shared" si="9"/>
        <v>32903.5423</v>
      </c>
      <c r="I62" s="32" t="str">
        <f t="shared" si="10"/>
        <v>#NUM!</v>
      </c>
      <c r="J62" s="32" t="str">
        <f t="shared" si="11"/>
        <v>#NUM!</v>
      </c>
      <c r="K62" s="32" t="str">
        <f t="shared" si="12"/>
        <v>#NUM!</v>
      </c>
      <c r="L62" s="16"/>
      <c r="M62" s="1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8">
        <v>60.0</v>
      </c>
      <c r="G63" s="32" t="str">
        <f t="shared" si="8"/>
        <v>#NUM!</v>
      </c>
      <c r="H63" s="32">
        <f t="shared" si="9"/>
        <v>32903.5423</v>
      </c>
      <c r="I63" s="32" t="str">
        <f t="shared" si="10"/>
        <v>#NUM!</v>
      </c>
      <c r="J63" s="32" t="str">
        <f t="shared" si="11"/>
        <v>#NUM!</v>
      </c>
      <c r="K63" s="32" t="str">
        <f t="shared" si="12"/>
        <v>#NUM!</v>
      </c>
      <c r="L63" s="16"/>
      <c r="M63" s="1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8">
        <v>61.0</v>
      </c>
      <c r="G64" s="32" t="str">
        <f t="shared" si="8"/>
        <v>#NUM!</v>
      </c>
      <c r="H64" s="32">
        <f t="shared" si="9"/>
        <v>32903.5423</v>
      </c>
      <c r="I64" s="32" t="str">
        <f t="shared" si="10"/>
        <v>#NUM!</v>
      </c>
      <c r="J64" s="32" t="str">
        <f t="shared" si="11"/>
        <v>#NUM!</v>
      </c>
      <c r="K64" s="32" t="str">
        <f t="shared" si="12"/>
        <v>#NUM!</v>
      </c>
      <c r="L64" s="16"/>
      <c r="M64" s="1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8">
        <v>62.0</v>
      </c>
      <c r="G65" s="32" t="str">
        <f t="shared" si="8"/>
        <v>#NUM!</v>
      </c>
      <c r="H65" s="32">
        <f t="shared" si="9"/>
        <v>32903.5423</v>
      </c>
      <c r="I65" s="32" t="str">
        <f t="shared" si="10"/>
        <v>#NUM!</v>
      </c>
      <c r="J65" s="32" t="str">
        <f t="shared" si="11"/>
        <v>#NUM!</v>
      </c>
      <c r="K65" s="32" t="str">
        <f t="shared" si="12"/>
        <v>#NUM!</v>
      </c>
      <c r="L65" s="16"/>
      <c r="M65" s="1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8">
        <v>63.0</v>
      </c>
      <c r="G66" s="32" t="str">
        <f t="shared" si="8"/>
        <v>#NUM!</v>
      </c>
      <c r="H66" s="32">
        <f t="shared" si="9"/>
        <v>32903.5423</v>
      </c>
      <c r="I66" s="32" t="str">
        <f t="shared" si="10"/>
        <v>#NUM!</v>
      </c>
      <c r="J66" s="32" t="str">
        <f t="shared" si="11"/>
        <v>#NUM!</v>
      </c>
      <c r="K66" s="32" t="str">
        <f t="shared" si="12"/>
        <v>#NUM!</v>
      </c>
      <c r="L66" s="16"/>
      <c r="M66" s="1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8">
        <v>64.0</v>
      </c>
      <c r="G67" s="32" t="str">
        <f t="shared" si="8"/>
        <v>#NUM!</v>
      </c>
      <c r="H67" s="32">
        <f t="shared" si="9"/>
        <v>32903.5423</v>
      </c>
      <c r="I67" s="32" t="str">
        <f t="shared" si="10"/>
        <v>#NUM!</v>
      </c>
      <c r="J67" s="32" t="str">
        <f t="shared" si="11"/>
        <v>#NUM!</v>
      </c>
      <c r="K67" s="32" t="str">
        <f t="shared" si="12"/>
        <v>#NUM!</v>
      </c>
      <c r="L67" s="16"/>
      <c r="M67" s="1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8">
        <v>65.0</v>
      </c>
      <c r="G68" s="32" t="str">
        <f t="shared" si="8"/>
        <v>#NUM!</v>
      </c>
      <c r="H68" s="32">
        <f t="shared" si="9"/>
        <v>32903.5423</v>
      </c>
      <c r="I68" s="32" t="str">
        <f t="shared" si="10"/>
        <v>#NUM!</v>
      </c>
      <c r="J68" s="32" t="str">
        <f t="shared" si="11"/>
        <v>#NUM!</v>
      </c>
      <c r="K68" s="32" t="str">
        <f t="shared" si="12"/>
        <v>#NUM!</v>
      </c>
      <c r="L68" s="16"/>
      <c r="M68" s="1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8">
        <v>66.0</v>
      </c>
      <c r="G69" s="32" t="str">
        <f t="shared" si="8"/>
        <v>#NUM!</v>
      </c>
      <c r="H69" s="32">
        <f t="shared" si="9"/>
        <v>32903.5423</v>
      </c>
      <c r="I69" s="32" t="str">
        <f t="shared" si="10"/>
        <v>#NUM!</v>
      </c>
      <c r="J69" s="32" t="str">
        <f t="shared" si="11"/>
        <v>#NUM!</v>
      </c>
      <c r="K69" s="32" t="str">
        <f t="shared" si="12"/>
        <v>#NUM!</v>
      </c>
      <c r="L69" s="16"/>
      <c r="M69" s="1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8">
        <v>67.0</v>
      </c>
      <c r="G70" s="32" t="str">
        <f t="shared" si="8"/>
        <v>#NUM!</v>
      </c>
      <c r="H70" s="32">
        <f t="shared" si="9"/>
        <v>32903.5423</v>
      </c>
      <c r="I70" s="32" t="str">
        <f t="shared" si="10"/>
        <v>#NUM!</v>
      </c>
      <c r="J70" s="32" t="str">
        <f t="shared" si="11"/>
        <v>#NUM!</v>
      </c>
      <c r="K70" s="32" t="str">
        <f t="shared" si="12"/>
        <v>#NUM!</v>
      </c>
      <c r="L70" s="16"/>
      <c r="M70" s="1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8">
        <v>68.0</v>
      </c>
      <c r="G71" s="32" t="str">
        <f t="shared" si="8"/>
        <v>#NUM!</v>
      </c>
      <c r="H71" s="32">
        <f t="shared" si="9"/>
        <v>32903.5423</v>
      </c>
      <c r="I71" s="32" t="str">
        <f t="shared" si="10"/>
        <v>#NUM!</v>
      </c>
      <c r="J71" s="32" t="str">
        <f t="shared" si="11"/>
        <v>#NUM!</v>
      </c>
      <c r="K71" s="32" t="str">
        <f t="shared" si="12"/>
        <v>#NUM!</v>
      </c>
      <c r="L71" s="16"/>
      <c r="M71" s="1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8">
        <v>69.0</v>
      </c>
      <c r="G72" s="32" t="str">
        <f t="shared" si="8"/>
        <v>#NUM!</v>
      </c>
      <c r="H72" s="32">
        <f t="shared" si="9"/>
        <v>32903.5423</v>
      </c>
      <c r="I72" s="32" t="str">
        <f t="shared" si="10"/>
        <v>#NUM!</v>
      </c>
      <c r="J72" s="32" t="str">
        <f t="shared" si="11"/>
        <v>#NUM!</v>
      </c>
      <c r="K72" s="32" t="str">
        <f t="shared" si="12"/>
        <v>#NUM!</v>
      </c>
      <c r="L72" s="16"/>
      <c r="M72" s="1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8">
        <v>70.0</v>
      </c>
      <c r="G73" s="32" t="str">
        <f t="shared" si="8"/>
        <v>#NUM!</v>
      </c>
      <c r="H73" s="32">
        <f t="shared" si="9"/>
        <v>32903.5423</v>
      </c>
      <c r="I73" s="32" t="str">
        <f t="shared" si="10"/>
        <v>#NUM!</v>
      </c>
      <c r="J73" s="32" t="str">
        <f t="shared" si="11"/>
        <v>#NUM!</v>
      </c>
      <c r="K73" s="32" t="str">
        <f t="shared" si="12"/>
        <v>#NUM!</v>
      </c>
      <c r="L73" s="16"/>
      <c r="M73" s="1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8">
        <v>71.0</v>
      </c>
      <c r="G74" s="32" t="str">
        <f t="shared" si="8"/>
        <v>#NUM!</v>
      </c>
      <c r="H74" s="32">
        <f t="shared" si="9"/>
        <v>32903.5423</v>
      </c>
      <c r="I74" s="32" t="str">
        <f t="shared" si="10"/>
        <v>#NUM!</v>
      </c>
      <c r="J74" s="32" t="str">
        <f t="shared" si="11"/>
        <v>#NUM!</v>
      </c>
      <c r="K74" s="32" t="str">
        <f t="shared" si="12"/>
        <v>#NUM!</v>
      </c>
      <c r="L74" s="16"/>
      <c r="M74" s="1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8">
        <v>72.0</v>
      </c>
      <c r="G75" s="32" t="str">
        <f t="shared" si="8"/>
        <v>#NUM!</v>
      </c>
      <c r="H75" s="32">
        <f t="shared" si="9"/>
        <v>32903.5423</v>
      </c>
      <c r="I75" s="32" t="str">
        <f t="shared" si="10"/>
        <v>#NUM!</v>
      </c>
      <c r="J75" s="32" t="str">
        <f t="shared" si="11"/>
        <v>#NUM!</v>
      </c>
      <c r="K75" s="32" t="str">
        <f t="shared" si="12"/>
        <v>#NUM!</v>
      </c>
      <c r="L75" s="16"/>
      <c r="M75" s="1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8">
        <v>73.0</v>
      </c>
      <c r="G76" s="32" t="str">
        <f t="shared" si="8"/>
        <v>#NUM!</v>
      </c>
      <c r="H76" s="32">
        <f t="shared" si="9"/>
        <v>32903.5423</v>
      </c>
      <c r="I76" s="32" t="str">
        <f t="shared" si="10"/>
        <v>#NUM!</v>
      </c>
      <c r="J76" s="32" t="str">
        <f t="shared" si="11"/>
        <v>#NUM!</v>
      </c>
      <c r="K76" s="32" t="str">
        <f t="shared" si="12"/>
        <v>#NUM!</v>
      </c>
      <c r="L76" s="16"/>
      <c r="M76" s="1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8">
        <v>74.0</v>
      </c>
      <c r="G77" s="32" t="str">
        <f t="shared" si="8"/>
        <v>#NUM!</v>
      </c>
      <c r="H77" s="32">
        <f t="shared" si="9"/>
        <v>32903.5423</v>
      </c>
      <c r="I77" s="32" t="str">
        <f t="shared" si="10"/>
        <v>#NUM!</v>
      </c>
      <c r="J77" s="32" t="str">
        <f t="shared" si="11"/>
        <v>#NUM!</v>
      </c>
      <c r="K77" s="32" t="str">
        <f t="shared" si="12"/>
        <v>#NUM!</v>
      </c>
      <c r="L77" s="16"/>
      <c r="M77" s="1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8">
        <v>75.0</v>
      </c>
      <c r="G78" s="32" t="str">
        <f t="shared" si="8"/>
        <v>#NUM!</v>
      </c>
      <c r="H78" s="32">
        <f t="shared" si="9"/>
        <v>32903.5423</v>
      </c>
      <c r="I78" s="32" t="str">
        <f t="shared" si="10"/>
        <v>#NUM!</v>
      </c>
      <c r="J78" s="32" t="str">
        <f t="shared" si="11"/>
        <v>#NUM!</v>
      </c>
      <c r="K78" s="32" t="str">
        <f t="shared" si="12"/>
        <v>#NUM!</v>
      </c>
      <c r="L78" s="16"/>
      <c r="M78" s="1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8">
        <v>76.0</v>
      </c>
      <c r="G79" s="32" t="str">
        <f t="shared" si="8"/>
        <v>#NUM!</v>
      </c>
      <c r="H79" s="32">
        <f t="shared" si="9"/>
        <v>32903.5423</v>
      </c>
      <c r="I79" s="32" t="str">
        <f t="shared" si="10"/>
        <v>#NUM!</v>
      </c>
      <c r="J79" s="32" t="str">
        <f t="shared" si="11"/>
        <v>#NUM!</v>
      </c>
      <c r="K79" s="32" t="str">
        <f t="shared" si="12"/>
        <v>#NUM!</v>
      </c>
      <c r="L79" s="16"/>
      <c r="M79" s="1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8">
        <v>77.0</v>
      </c>
      <c r="G80" s="32" t="str">
        <f t="shared" si="8"/>
        <v>#NUM!</v>
      </c>
      <c r="H80" s="32">
        <f t="shared" si="9"/>
        <v>32903.5423</v>
      </c>
      <c r="I80" s="32" t="str">
        <f t="shared" si="10"/>
        <v>#NUM!</v>
      </c>
      <c r="J80" s="32" t="str">
        <f t="shared" si="11"/>
        <v>#NUM!</v>
      </c>
      <c r="K80" s="32" t="str">
        <f t="shared" si="12"/>
        <v>#NUM!</v>
      </c>
      <c r="L80" s="16"/>
      <c r="M80" s="1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8">
        <v>78.0</v>
      </c>
      <c r="G81" s="32" t="str">
        <f t="shared" si="8"/>
        <v>#NUM!</v>
      </c>
      <c r="H81" s="32">
        <f t="shared" si="9"/>
        <v>32903.5423</v>
      </c>
      <c r="I81" s="32" t="str">
        <f t="shared" si="10"/>
        <v>#NUM!</v>
      </c>
      <c r="J81" s="32" t="str">
        <f t="shared" si="11"/>
        <v>#NUM!</v>
      </c>
      <c r="K81" s="32" t="str">
        <f t="shared" si="12"/>
        <v>#NUM!</v>
      </c>
      <c r="L81" s="16"/>
      <c r="M81" s="1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8">
        <v>79.0</v>
      </c>
      <c r="G82" s="32" t="str">
        <f t="shared" si="8"/>
        <v>#NUM!</v>
      </c>
      <c r="H82" s="32">
        <f t="shared" si="9"/>
        <v>32903.5423</v>
      </c>
      <c r="I82" s="32" t="str">
        <f t="shared" si="10"/>
        <v>#NUM!</v>
      </c>
      <c r="J82" s="32" t="str">
        <f t="shared" si="11"/>
        <v>#NUM!</v>
      </c>
      <c r="K82" s="32" t="str">
        <f t="shared" si="12"/>
        <v>#NUM!</v>
      </c>
      <c r="L82" s="16"/>
      <c r="M82" s="1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8">
        <v>80.0</v>
      </c>
      <c r="G83" s="32" t="str">
        <f t="shared" si="8"/>
        <v>#NUM!</v>
      </c>
      <c r="H83" s="32">
        <f t="shared" si="9"/>
        <v>32903.5423</v>
      </c>
      <c r="I83" s="32" t="str">
        <f t="shared" si="10"/>
        <v>#NUM!</v>
      </c>
      <c r="J83" s="32" t="str">
        <f t="shared" si="11"/>
        <v>#NUM!</v>
      </c>
      <c r="K83" s="32" t="str">
        <f t="shared" si="12"/>
        <v>#NUM!</v>
      </c>
      <c r="L83" s="16"/>
      <c r="M83" s="1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8">
        <v>81.0</v>
      </c>
      <c r="G84" s="32" t="str">
        <f t="shared" si="8"/>
        <v>#NUM!</v>
      </c>
      <c r="H84" s="32">
        <f t="shared" si="9"/>
        <v>32903.5423</v>
      </c>
      <c r="I84" s="32" t="str">
        <f t="shared" si="10"/>
        <v>#NUM!</v>
      </c>
      <c r="J84" s="32" t="str">
        <f t="shared" si="11"/>
        <v>#NUM!</v>
      </c>
      <c r="K84" s="32" t="str">
        <f t="shared" si="12"/>
        <v>#NUM!</v>
      </c>
      <c r="L84" s="16"/>
      <c r="M84" s="1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8">
        <v>82.0</v>
      </c>
      <c r="G85" s="32" t="str">
        <f t="shared" si="8"/>
        <v>#NUM!</v>
      </c>
      <c r="H85" s="32">
        <f t="shared" si="9"/>
        <v>32903.5423</v>
      </c>
      <c r="I85" s="32" t="str">
        <f t="shared" si="10"/>
        <v>#NUM!</v>
      </c>
      <c r="J85" s="32" t="str">
        <f t="shared" si="11"/>
        <v>#NUM!</v>
      </c>
      <c r="K85" s="32" t="str">
        <f t="shared" si="12"/>
        <v>#NUM!</v>
      </c>
      <c r="L85" s="16"/>
      <c r="M85" s="1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8">
        <v>83.0</v>
      </c>
      <c r="G86" s="32" t="str">
        <f t="shared" si="8"/>
        <v>#NUM!</v>
      </c>
      <c r="H86" s="32">
        <f t="shared" si="9"/>
        <v>32903.5423</v>
      </c>
      <c r="I86" s="32" t="str">
        <f t="shared" si="10"/>
        <v>#NUM!</v>
      </c>
      <c r="J86" s="32" t="str">
        <f t="shared" si="11"/>
        <v>#NUM!</v>
      </c>
      <c r="K86" s="32" t="str">
        <f t="shared" si="12"/>
        <v>#NUM!</v>
      </c>
      <c r="L86" s="16"/>
      <c r="M86" s="1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8">
        <v>84.0</v>
      </c>
      <c r="G87" s="32" t="str">
        <f t="shared" si="8"/>
        <v>#NUM!</v>
      </c>
      <c r="H87" s="32">
        <f t="shared" si="9"/>
        <v>32903.5423</v>
      </c>
      <c r="I87" s="32" t="str">
        <f t="shared" si="10"/>
        <v>#NUM!</v>
      </c>
      <c r="J87" s="32" t="str">
        <f t="shared" si="11"/>
        <v>#NUM!</v>
      </c>
      <c r="K87" s="32" t="str">
        <f t="shared" si="12"/>
        <v>#NUM!</v>
      </c>
      <c r="L87" s="16"/>
      <c r="M87" s="1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8">
        <v>85.0</v>
      </c>
      <c r="G88" s="32" t="str">
        <f t="shared" si="8"/>
        <v>#NUM!</v>
      </c>
      <c r="H88" s="32">
        <f t="shared" si="9"/>
        <v>32903.5423</v>
      </c>
      <c r="I88" s="32" t="str">
        <f t="shared" si="10"/>
        <v>#NUM!</v>
      </c>
      <c r="J88" s="32" t="str">
        <f t="shared" si="11"/>
        <v>#NUM!</v>
      </c>
      <c r="K88" s="32" t="str">
        <f t="shared" si="12"/>
        <v>#NUM!</v>
      </c>
      <c r="L88" s="16"/>
      <c r="M88" s="1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8">
        <v>86.0</v>
      </c>
      <c r="G89" s="32" t="str">
        <f t="shared" si="8"/>
        <v>#NUM!</v>
      </c>
      <c r="H89" s="32">
        <f t="shared" si="9"/>
        <v>32903.5423</v>
      </c>
      <c r="I89" s="32" t="str">
        <f t="shared" si="10"/>
        <v>#NUM!</v>
      </c>
      <c r="J89" s="32" t="str">
        <f t="shared" si="11"/>
        <v>#NUM!</v>
      </c>
      <c r="K89" s="32" t="str">
        <f t="shared" si="12"/>
        <v>#NUM!</v>
      </c>
      <c r="L89" s="16"/>
      <c r="M89" s="1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8">
        <v>87.0</v>
      </c>
      <c r="G90" s="32" t="str">
        <f t="shared" si="8"/>
        <v>#NUM!</v>
      </c>
      <c r="H90" s="32">
        <f t="shared" si="9"/>
        <v>32903.5423</v>
      </c>
      <c r="I90" s="32" t="str">
        <f t="shared" si="10"/>
        <v>#NUM!</v>
      </c>
      <c r="J90" s="32" t="str">
        <f t="shared" si="11"/>
        <v>#NUM!</v>
      </c>
      <c r="K90" s="32" t="str">
        <f t="shared" si="12"/>
        <v>#NUM!</v>
      </c>
      <c r="L90" s="16"/>
      <c r="M90" s="1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8">
        <v>88.0</v>
      </c>
      <c r="G91" s="32" t="str">
        <f t="shared" si="8"/>
        <v>#NUM!</v>
      </c>
      <c r="H91" s="32">
        <f t="shared" si="9"/>
        <v>32903.5423</v>
      </c>
      <c r="I91" s="32" t="str">
        <f t="shared" si="10"/>
        <v>#NUM!</v>
      </c>
      <c r="J91" s="32" t="str">
        <f t="shared" si="11"/>
        <v>#NUM!</v>
      </c>
      <c r="K91" s="32" t="str">
        <f t="shared" si="12"/>
        <v>#NUM!</v>
      </c>
      <c r="L91" s="16"/>
      <c r="M91" s="1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8">
        <v>89.0</v>
      </c>
      <c r="G92" s="32" t="str">
        <f t="shared" si="8"/>
        <v>#NUM!</v>
      </c>
      <c r="H92" s="32">
        <f t="shared" si="9"/>
        <v>32903.5423</v>
      </c>
      <c r="I92" s="32" t="str">
        <f t="shared" si="10"/>
        <v>#NUM!</v>
      </c>
      <c r="J92" s="32" t="str">
        <f t="shared" si="11"/>
        <v>#NUM!</v>
      </c>
      <c r="K92" s="32" t="str">
        <f t="shared" si="12"/>
        <v>#NUM!</v>
      </c>
      <c r="L92" s="16"/>
      <c r="M92" s="1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8">
        <v>90.0</v>
      </c>
      <c r="G93" s="32" t="str">
        <f t="shared" si="8"/>
        <v>#NUM!</v>
      </c>
      <c r="H93" s="32">
        <f t="shared" si="9"/>
        <v>32903.5423</v>
      </c>
      <c r="I93" s="32" t="str">
        <f t="shared" si="10"/>
        <v>#NUM!</v>
      </c>
      <c r="J93" s="32" t="str">
        <f t="shared" si="11"/>
        <v>#NUM!</v>
      </c>
      <c r="K93" s="32" t="str">
        <f t="shared" si="12"/>
        <v>#NUM!</v>
      </c>
      <c r="L93" s="16"/>
      <c r="M93" s="1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8">
        <v>91.0</v>
      </c>
      <c r="G94" s="32" t="str">
        <f t="shared" si="8"/>
        <v>#NUM!</v>
      </c>
      <c r="H94" s="32">
        <f t="shared" si="9"/>
        <v>32903.5423</v>
      </c>
      <c r="I94" s="32" t="str">
        <f t="shared" si="10"/>
        <v>#NUM!</v>
      </c>
      <c r="J94" s="32" t="str">
        <f t="shared" si="11"/>
        <v>#NUM!</v>
      </c>
      <c r="K94" s="32" t="str">
        <f t="shared" si="12"/>
        <v>#NUM!</v>
      </c>
      <c r="L94" s="16"/>
      <c r="M94" s="1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8">
        <v>92.0</v>
      </c>
      <c r="G95" s="32" t="str">
        <f t="shared" si="8"/>
        <v>#NUM!</v>
      </c>
      <c r="H95" s="32">
        <f t="shared" si="9"/>
        <v>32903.5423</v>
      </c>
      <c r="I95" s="32" t="str">
        <f t="shared" si="10"/>
        <v>#NUM!</v>
      </c>
      <c r="J95" s="32" t="str">
        <f t="shared" si="11"/>
        <v>#NUM!</v>
      </c>
      <c r="K95" s="32" t="str">
        <f t="shared" si="12"/>
        <v>#NUM!</v>
      </c>
      <c r="L95" s="16"/>
      <c r="M95" s="1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8">
        <v>93.0</v>
      </c>
      <c r="G96" s="32" t="str">
        <f t="shared" si="8"/>
        <v>#NUM!</v>
      </c>
      <c r="H96" s="32">
        <f t="shared" si="9"/>
        <v>32903.5423</v>
      </c>
      <c r="I96" s="32" t="str">
        <f t="shared" si="10"/>
        <v>#NUM!</v>
      </c>
      <c r="J96" s="32" t="str">
        <f t="shared" si="11"/>
        <v>#NUM!</v>
      </c>
      <c r="K96" s="32" t="str">
        <f t="shared" si="12"/>
        <v>#NUM!</v>
      </c>
      <c r="L96" s="16"/>
      <c r="M96" s="1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8">
        <v>94.0</v>
      </c>
      <c r="G97" s="32" t="str">
        <f t="shared" si="8"/>
        <v>#NUM!</v>
      </c>
      <c r="H97" s="32">
        <f t="shared" si="9"/>
        <v>32903.5423</v>
      </c>
      <c r="I97" s="32" t="str">
        <f t="shared" si="10"/>
        <v>#NUM!</v>
      </c>
      <c r="J97" s="32" t="str">
        <f t="shared" si="11"/>
        <v>#NUM!</v>
      </c>
      <c r="K97" s="32" t="str">
        <f t="shared" si="12"/>
        <v>#NUM!</v>
      </c>
      <c r="L97" s="16"/>
      <c r="M97" s="1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8">
        <v>95.0</v>
      </c>
      <c r="G98" s="32" t="str">
        <f t="shared" si="8"/>
        <v>#NUM!</v>
      </c>
      <c r="H98" s="32">
        <f t="shared" si="9"/>
        <v>32903.5423</v>
      </c>
      <c r="I98" s="32" t="str">
        <f t="shared" si="10"/>
        <v>#NUM!</v>
      </c>
      <c r="J98" s="32" t="str">
        <f t="shared" si="11"/>
        <v>#NUM!</v>
      </c>
      <c r="K98" s="32" t="str">
        <f t="shared" si="12"/>
        <v>#NUM!</v>
      </c>
      <c r="L98" s="16"/>
      <c r="M98" s="1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8">
        <v>96.0</v>
      </c>
      <c r="G99" s="32" t="str">
        <f t="shared" si="8"/>
        <v>#NUM!</v>
      </c>
      <c r="H99" s="32">
        <f t="shared" si="9"/>
        <v>32903.5423</v>
      </c>
      <c r="I99" s="32" t="str">
        <f t="shared" si="10"/>
        <v>#NUM!</v>
      </c>
      <c r="J99" s="32" t="str">
        <f t="shared" si="11"/>
        <v>#NUM!</v>
      </c>
      <c r="K99" s="32" t="str">
        <f t="shared" si="12"/>
        <v>#NUM!</v>
      </c>
      <c r="L99" s="16"/>
      <c r="M99" s="1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8">
        <v>97.0</v>
      </c>
      <c r="G100" s="32" t="str">
        <f t="shared" si="8"/>
        <v>#NUM!</v>
      </c>
      <c r="H100" s="32">
        <f t="shared" si="9"/>
        <v>32903.5423</v>
      </c>
      <c r="I100" s="32" t="str">
        <f t="shared" si="10"/>
        <v>#NUM!</v>
      </c>
      <c r="J100" s="32" t="str">
        <f t="shared" si="11"/>
        <v>#NUM!</v>
      </c>
      <c r="K100" s="32" t="str">
        <f t="shared" si="12"/>
        <v>#NUM!</v>
      </c>
      <c r="L100" s="16"/>
      <c r="M100" s="1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8">
        <v>98.0</v>
      </c>
      <c r="G101" s="32" t="str">
        <f t="shared" si="8"/>
        <v>#NUM!</v>
      </c>
      <c r="H101" s="32">
        <f t="shared" si="9"/>
        <v>32903.5423</v>
      </c>
      <c r="I101" s="32" t="str">
        <f t="shared" si="10"/>
        <v>#NUM!</v>
      </c>
      <c r="J101" s="32" t="str">
        <f t="shared" si="11"/>
        <v>#NUM!</v>
      </c>
      <c r="K101" s="32" t="str">
        <f t="shared" si="12"/>
        <v>#NUM!</v>
      </c>
      <c r="L101" s="16"/>
      <c r="M101" s="1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8">
        <v>99.0</v>
      </c>
      <c r="G102" s="32" t="str">
        <f t="shared" si="8"/>
        <v>#NUM!</v>
      </c>
      <c r="H102" s="32">
        <f t="shared" si="9"/>
        <v>32903.5423</v>
      </c>
      <c r="I102" s="32" t="str">
        <f t="shared" si="10"/>
        <v>#NUM!</v>
      </c>
      <c r="J102" s="32" t="str">
        <f t="shared" si="11"/>
        <v>#NUM!</v>
      </c>
      <c r="K102" s="32" t="str">
        <f t="shared" si="12"/>
        <v>#NUM!</v>
      </c>
      <c r="L102" s="16"/>
      <c r="M102" s="16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8">
        <v>100.0</v>
      </c>
      <c r="G103" s="32" t="str">
        <f t="shared" si="8"/>
        <v>#NUM!</v>
      </c>
      <c r="H103" s="32">
        <f t="shared" si="9"/>
        <v>32903.5423</v>
      </c>
      <c r="I103" s="32" t="str">
        <f t="shared" si="10"/>
        <v>#NUM!</v>
      </c>
      <c r="J103" s="32" t="str">
        <f t="shared" si="11"/>
        <v>#NUM!</v>
      </c>
      <c r="K103" s="32" t="str">
        <f t="shared" si="12"/>
        <v>#NUM!</v>
      </c>
      <c r="L103" s="16"/>
      <c r="M103" s="16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8">
        <v>101.0</v>
      </c>
      <c r="G104" s="32" t="str">
        <f t="shared" si="8"/>
        <v>#NUM!</v>
      </c>
      <c r="H104" s="32">
        <f t="shared" si="9"/>
        <v>32903.5423</v>
      </c>
      <c r="I104" s="32" t="str">
        <f t="shared" si="10"/>
        <v>#NUM!</v>
      </c>
      <c r="J104" s="32" t="str">
        <f t="shared" si="11"/>
        <v>#NUM!</v>
      </c>
      <c r="K104" s="32" t="str">
        <f t="shared" si="12"/>
        <v>#NUM!</v>
      </c>
      <c r="L104" s="16"/>
      <c r="M104" s="16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8">
        <v>102.0</v>
      </c>
      <c r="G105" s="32" t="str">
        <f t="shared" si="8"/>
        <v>#NUM!</v>
      </c>
      <c r="H105" s="32">
        <f t="shared" si="9"/>
        <v>32903.5423</v>
      </c>
      <c r="I105" s="32" t="str">
        <f t="shared" si="10"/>
        <v>#NUM!</v>
      </c>
      <c r="J105" s="32" t="str">
        <f t="shared" si="11"/>
        <v>#NUM!</v>
      </c>
      <c r="K105" s="32" t="str">
        <f t="shared" si="12"/>
        <v>#NUM!</v>
      </c>
      <c r="L105" s="16"/>
      <c r="M105" s="16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8">
        <v>103.0</v>
      </c>
      <c r="G106" s="32" t="str">
        <f t="shared" si="8"/>
        <v>#NUM!</v>
      </c>
      <c r="H106" s="32">
        <f t="shared" si="9"/>
        <v>32903.5423</v>
      </c>
      <c r="I106" s="32" t="str">
        <f t="shared" si="10"/>
        <v>#NUM!</v>
      </c>
      <c r="J106" s="32" t="str">
        <f t="shared" si="11"/>
        <v>#NUM!</v>
      </c>
      <c r="K106" s="32" t="str">
        <f t="shared" si="12"/>
        <v>#NUM!</v>
      </c>
      <c r="L106" s="16"/>
      <c r="M106" s="16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8">
        <v>104.0</v>
      </c>
      <c r="G107" s="32" t="str">
        <f t="shared" si="8"/>
        <v>#NUM!</v>
      </c>
      <c r="H107" s="32">
        <f t="shared" si="9"/>
        <v>32903.5423</v>
      </c>
      <c r="I107" s="32" t="str">
        <f t="shared" si="10"/>
        <v>#NUM!</v>
      </c>
      <c r="J107" s="32" t="str">
        <f t="shared" si="11"/>
        <v>#NUM!</v>
      </c>
      <c r="K107" s="32" t="str">
        <f t="shared" si="12"/>
        <v>#NUM!</v>
      </c>
      <c r="L107" s="16"/>
      <c r="M107" s="16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8">
        <v>105.0</v>
      </c>
      <c r="G108" s="32" t="str">
        <f t="shared" si="8"/>
        <v>#NUM!</v>
      </c>
      <c r="H108" s="32">
        <f t="shared" si="9"/>
        <v>32903.5423</v>
      </c>
      <c r="I108" s="32" t="str">
        <f t="shared" si="10"/>
        <v>#NUM!</v>
      </c>
      <c r="J108" s="32" t="str">
        <f t="shared" si="11"/>
        <v>#NUM!</v>
      </c>
      <c r="K108" s="32" t="str">
        <f t="shared" si="12"/>
        <v>#NUM!</v>
      </c>
      <c r="L108" s="16"/>
      <c r="M108" s="16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8">
        <v>106.0</v>
      </c>
      <c r="G109" s="32" t="str">
        <f t="shared" si="8"/>
        <v>#NUM!</v>
      </c>
      <c r="H109" s="32">
        <f t="shared" si="9"/>
        <v>32903.5423</v>
      </c>
      <c r="I109" s="32" t="str">
        <f t="shared" si="10"/>
        <v>#NUM!</v>
      </c>
      <c r="J109" s="32" t="str">
        <f t="shared" si="11"/>
        <v>#NUM!</v>
      </c>
      <c r="K109" s="32" t="str">
        <f t="shared" si="12"/>
        <v>#NUM!</v>
      </c>
      <c r="L109" s="16"/>
      <c r="M109" s="16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8">
        <v>107.0</v>
      </c>
      <c r="G110" s="32" t="str">
        <f t="shared" si="8"/>
        <v>#NUM!</v>
      </c>
      <c r="H110" s="32">
        <f t="shared" si="9"/>
        <v>32903.5423</v>
      </c>
      <c r="I110" s="32" t="str">
        <f t="shared" si="10"/>
        <v>#NUM!</v>
      </c>
      <c r="J110" s="32" t="str">
        <f t="shared" si="11"/>
        <v>#NUM!</v>
      </c>
      <c r="K110" s="32" t="str">
        <f t="shared" si="12"/>
        <v>#NUM!</v>
      </c>
      <c r="L110" s="16"/>
      <c r="M110" s="16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8">
        <v>108.0</v>
      </c>
      <c r="G111" s="32" t="str">
        <f t="shared" si="8"/>
        <v>#NUM!</v>
      </c>
      <c r="H111" s="32">
        <f t="shared" si="9"/>
        <v>32903.5423</v>
      </c>
      <c r="I111" s="32" t="str">
        <f t="shared" si="10"/>
        <v>#NUM!</v>
      </c>
      <c r="J111" s="32" t="str">
        <f t="shared" si="11"/>
        <v>#NUM!</v>
      </c>
      <c r="K111" s="32" t="str">
        <f t="shared" si="12"/>
        <v>#NUM!</v>
      </c>
      <c r="L111" s="16"/>
      <c r="M111" s="16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8">
        <v>109.0</v>
      </c>
      <c r="G112" s="32" t="str">
        <f t="shared" si="8"/>
        <v>#NUM!</v>
      </c>
      <c r="H112" s="32">
        <f t="shared" si="9"/>
        <v>32903.5423</v>
      </c>
      <c r="I112" s="32" t="str">
        <f t="shared" si="10"/>
        <v>#NUM!</v>
      </c>
      <c r="J112" s="32" t="str">
        <f t="shared" si="11"/>
        <v>#NUM!</v>
      </c>
      <c r="K112" s="32" t="str">
        <f t="shared" si="12"/>
        <v>#NUM!</v>
      </c>
      <c r="L112" s="16"/>
      <c r="M112" s="16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8">
        <v>110.0</v>
      </c>
      <c r="G113" s="32" t="str">
        <f t="shared" si="8"/>
        <v>#NUM!</v>
      </c>
      <c r="H113" s="32">
        <f t="shared" si="9"/>
        <v>32903.5423</v>
      </c>
      <c r="I113" s="32" t="str">
        <f t="shared" si="10"/>
        <v>#NUM!</v>
      </c>
      <c r="J113" s="32" t="str">
        <f t="shared" si="11"/>
        <v>#NUM!</v>
      </c>
      <c r="K113" s="32" t="str">
        <f t="shared" si="12"/>
        <v>#NUM!</v>
      </c>
      <c r="L113" s="16"/>
      <c r="M113" s="16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8">
        <v>111.0</v>
      </c>
      <c r="G114" s="32" t="str">
        <f t="shared" si="8"/>
        <v>#NUM!</v>
      </c>
      <c r="H114" s="32">
        <f t="shared" si="9"/>
        <v>32903.5423</v>
      </c>
      <c r="I114" s="32" t="str">
        <f t="shared" si="10"/>
        <v>#NUM!</v>
      </c>
      <c r="J114" s="32" t="str">
        <f t="shared" si="11"/>
        <v>#NUM!</v>
      </c>
      <c r="K114" s="32" t="str">
        <f t="shared" si="12"/>
        <v>#NUM!</v>
      </c>
      <c r="L114" s="16"/>
      <c r="M114" s="16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8">
        <v>112.0</v>
      </c>
      <c r="G115" s="32" t="str">
        <f t="shared" si="8"/>
        <v>#NUM!</v>
      </c>
      <c r="H115" s="32">
        <f t="shared" si="9"/>
        <v>32903.5423</v>
      </c>
      <c r="I115" s="32" t="str">
        <f t="shared" si="10"/>
        <v>#NUM!</v>
      </c>
      <c r="J115" s="32" t="str">
        <f t="shared" si="11"/>
        <v>#NUM!</v>
      </c>
      <c r="K115" s="32" t="str">
        <f t="shared" si="12"/>
        <v>#NUM!</v>
      </c>
      <c r="L115" s="16"/>
      <c r="M115" s="16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8">
        <v>113.0</v>
      </c>
      <c r="G116" s="32" t="str">
        <f t="shared" si="8"/>
        <v>#NUM!</v>
      </c>
      <c r="H116" s="32">
        <f t="shared" si="9"/>
        <v>32903.5423</v>
      </c>
      <c r="I116" s="32" t="str">
        <f t="shared" si="10"/>
        <v>#NUM!</v>
      </c>
      <c r="J116" s="32" t="str">
        <f t="shared" si="11"/>
        <v>#NUM!</v>
      </c>
      <c r="K116" s="32" t="str">
        <f t="shared" si="12"/>
        <v>#NUM!</v>
      </c>
      <c r="L116" s="16"/>
      <c r="M116" s="16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8">
        <v>114.0</v>
      </c>
      <c r="G117" s="32" t="str">
        <f t="shared" si="8"/>
        <v>#NUM!</v>
      </c>
      <c r="H117" s="32">
        <f t="shared" si="9"/>
        <v>32903.5423</v>
      </c>
      <c r="I117" s="32" t="str">
        <f t="shared" si="10"/>
        <v>#NUM!</v>
      </c>
      <c r="J117" s="32" t="str">
        <f t="shared" si="11"/>
        <v>#NUM!</v>
      </c>
      <c r="K117" s="32" t="str">
        <f t="shared" si="12"/>
        <v>#NUM!</v>
      </c>
      <c r="L117" s="16"/>
      <c r="M117" s="16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8">
        <v>115.0</v>
      </c>
      <c r="G118" s="32" t="str">
        <f t="shared" si="8"/>
        <v>#NUM!</v>
      </c>
      <c r="H118" s="32">
        <f t="shared" si="9"/>
        <v>32903.5423</v>
      </c>
      <c r="I118" s="32" t="str">
        <f t="shared" si="10"/>
        <v>#NUM!</v>
      </c>
      <c r="J118" s="32" t="str">
        <f t="shared" si="11"/>
        <v>#NUM!</v>
      </c>
      <c r="K118" s="32" t="str">
        <f t="shared" si="12"/>
        <v>#NUM!</v>
      </c>
      <c r="L118" s="16"/>
      <c r="M118" s="16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8">
        <v>116.0</v>
      </c>
      <c r="G119" s="32" t="str">
        <f t="shared" si="8"/>
        <v>#NUM!</v>
      </c>
      <c r="H119" s="32">
        <f t="shared" si="9"/>
        <v>32903.5423</v>
      </c>
      <c r="I119" s="32" t="str">
        <f t="shared" si="10"/>
        <v>#NUM!</v>
      </c>
      <c r="J119" s="32" t="str">
        <f t="shared" si="11"/>
        <v>#NUM!</v>
      </c>
      <c r="K119" s="32" t="str">
        <f t="shared" si="12"/>
        <v>#NUM!</v>
      </c>
      <c r="L119" s="16"/>
      <c r="M119" s="16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8">
        <v>117.0</v>
      </c>
      <c r="G120" s="32" t="str">
        <f t="shared" si="8"/>
        <v>#NUM!</v>
      </c>
      <c r="H120" s="32">
        <f t="shared" si="9"/>
        <v>32903.5423</v>
      </c>
      <c r="I120" s="32" t="str">
        <f t="shared" si="10"/>
        <v>#NUM!</v>
      </c>
      <c r="J120" s="32" t="str">
        <f t="shared" si="11"/>
        <v>#NUM!</v>
      </c>
      <c r="K120" s="32" t="str">
        <f t="shared" si="12"/>
        <v>#NUM!</v>
      </c>
      <c r="L120" s="16"/>
      <c r="M120" s="16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8">
        <v>118.0</v>
      </c>
      <c r="G121" s="32" t="str">
        <f t="shared" si="8"/>
        <v>#NUM!</v>
      </c>
      <c r="H121" s="32">
        <f t="shared" si="9"/>
        <v>32903.5423</v>
      </c>
      <c r="I121" s="32" t="str">
        <f t="shared" si="10"/>
        <v>#NUM!</v>
      </c>
      <c r="J121" s="32" t="str">
        <f t="shared" si="11"/>
        <v>#NUM!</v>
      </c>
      <c r="K121" s="32" t="str">
        <f t="shared" si="12"/>
        <v>#NUM!</v>
      </c>
      <c r="L121" s="16"/>
      <c r="M121" s="16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8">
        <v>119.0</v>
      </c>
      <c r="G122" s="32" t="str">
        <f t="shared" si="8"/>
        <v>#NUM!</v>
      </c>
      <c r="H122" s="32">
        <f t="shared" si="9"/>
        <v>32903.5423</v>
      </c>
      <c r="I122" s="32" t="str">
        <f t="shared" si="10"/>
        <v>#NUM!</v>
      </c>
      <c r="J122" s="32" t="str">
        <f t="shared" si="11"/>
        <v>#NUM!</v>
      </c>
      <c r="K122" s="32" t="str">
        <f t="shared" si="12"/>
        <v>#NUM!</v>
      </c>
      <c r="L122" s="16"/>
      <c r="M122" s="16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8">
        <v>120.0</v>
      </c>
      <c r="G123" s="32" t="str">
        <f t="shared" si="8"/>
        <v>#NUM!</v>
      </c>
      <c r="H123" s="32">
        <f t="shared" si="9"/>
        <v>32903.5423</v>
      </c>
      <c r="I123" s="32" t="str">
        <f t="shared" si="10"/>
        <v>#NUM!</v>
      </c>
      <c r="J123" s="32" t="str">
        <f t="shared" si="11"/>
        <v>#NUM!</v>
      </c>
      <c r="K123" s="32" t="str">
        <f t="shared" si="12"/>
        <v>#NUM!</v>
      </c>
      <c r="L123" s="16"/>
      <c r="M123" s="16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8">
        <v>121.0</v>
      </c>
      <c r="G124" s="32" t="str">
        <f t="shared" si="8"/>
        <v>#NUM!</v>
      </c>
      <c r="H124" s="32">
        <f t="shared" si="9"/>
        <v>32903.5423</v>
      </c>
      <c r="I124" s="32" t="str">
        <f t="shared" si="10"/>
        <v>#NUM!</v>
      </c>
      <c r="J124" s="32" t="str">
        <f t="shared" si="11"/>
        <v>#NUM!</v>
      </c>
      <c r="K124" s="32" t="str">
        <f t="shared" si="12"/>
        <v>#NUM!</v>
      </c>
      <c r="L124" s="16"/>
      <c r="M124" s="16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8">
        <v>122.0</v>
      </c>
      <c r="G125" s="32" t="str">
        <f t="shared" si="8"/>
        <v>#NUM!</v>
      </c>
      <c r="H125" s="32">
        <f t="shared" si="9"/>
        <v>32903.5423</v>
      </c>
      <c r="I125" s="32" t="str">
        <f t="shared" si="10"/>
        <v>#NUM!</v>
      </c>
      <c r="J125" s="32" t="str">
        <f t="shared" si="11"/>
        <v>#NUM!</v>
      </c>
      <c r="K125" s="32" t="str">
        <f t="shared" si="12"/>
        <v>#NUM!</v>
      </c>
      <c r="L125" s="16"/>
      <c r="M125" s="16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8">
        <v>123.0</v>
      </c>
      <c r="G126" s="32" t="str">
        <f t="shared" si="8"/>
        <v>#NUM!</v>
      </c>
      <c r="H126" s="32">
        <f t="shared" si="9"/>
        <v>32903.5423</v>
      </c>
      <c r="I126" s="32" t="str">
        <f t="shared" si="10"/>
        <v>#NUM!</v>
      </c>
      <c r="J126" s="32" t="str">
        <f t="shared" si="11"/>
        <v>#NUM!</v>
      </c>
      <c r="K126" s="32" t="str">
        <f t="shared" si="12"/>
        <v>#NUM!</v>
      </c>
      <c r="L126" s="16"/>
      <c r="M126" s="16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8">
        <v>124.0</v>
      </c>
      <c r="G127" s="32" t="str">
        <f t="shared" si="8"/>
        <v>#NUM!</v>
      </c>
      <c r="H127" s="32">
        <f t="shared" si="9"/>
        <v>32903.5423</v>
      </c>
      <c r="I127" s="32" t="str">
        <f t="shared" si="10"/>
        <v>#NUM!</v>
      </c>
      <c r="J127" s="32" t="str">
        <f t="shared" si="11"/>
        <v>#NUM!</v>
      </c>
      <c r="K127" s="32" t="str">
        <f t="shared" si="12"/>
        <v>#NUM!</v>
      </c>
      <c r="L127" s="16"/>
      <c r="M127" s="16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8">
        <v>125.0</v>
      </c>
      <c r="G128" s="32" t="str">
        <f t="shared" si="8"/>
        <v>#NUM!</v>
      </c>
      <c r="H128" s="32">
        <f t="shared" si="9"/>
        <v>32903.5423</v>
      </c>
      <c r="I128" s="32" t="str">
        <f t="shared" si="10"/>
        <v>#NUM!</v>
      </c>
      <c r="J128" s="32" t="str">
        <f t="shared" si="11"/>
        <v>#NUM!</v>
      </c>
      <c r="K128" s="32" t="str">
        <f t="shared" si="12"/>
        <v>#NUM!</v>
      </c>
      <c r="L128" s="16"/>
      <c r="M128" s="16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8">
        <v>126.0</v>
      </c>
      <c r="G129" s="32" t="str">
        <f t="shared" si="8"/>
        <v>#NUM!</v>
      </c>
      <c r="H129" s="32">
        <f t="shared" si="9"/>
        <v>32903.5423</v>
      </c>
      <c r="I129" s="32" t="str">
        <f t="shared" si="10"/>
        <v>#NUM!</v>
      </c>
      <c r="J129" s="32" t="str">
        <f t="shared" si="11"/>
        <v>#NUM!</v>
      </c>
      <c r="K129" s="32" t="str">
        <f t="shared" si="12"/>
        <v>#NUM!</v>
      </c>
      <c r="L129" s="16"/>
      <c r="M129" s="16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8">
        <v>127.0</v>
      </c>
      <c r="G130" s="32" t="str">
        <f t="shared" si="8"/>
        <v>#NUM!</v>
      </c>
      <c r="H130" s="32">
        <f t="shared" si="9"/>
        <v>32903.5423</v>
      </c>
      <c r="I130" s="32" t="str">
        <f t="shared" si="10"/>
        <v>#NUM!</v>
      </c>
      <c r="J130" s="32" t="str">
        <f t="shared" si="11"/>
        <v>#NUM!</v>
      </c>
      <c r="K130" s="32" t="str">
        <f t="shared" si="12"/>
        <v>#NUM!</v>
      </c>
      <c r="L130" s="16"/>
      <c r="M130" s="16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8">
        <v>128.0</v>
      </c>
      <c r="G131" s="32" t="str">
        <f t="shared" si="8"/>
        <v>#NUM!</v>
      </c>
      <c r="H131" s="32">
        <f t="shared" si="9"/>
        <v>32903.5423</v>
      </c>
      <c r="I131" s="32" t="str">
        <f t="shared" si="10"/>
        <v>#NUM!</v>
      </c>
      <c r="J131" s="32" t="str">
        <f t="shared" si="11"/>
        <v>#NUM!</v>
      </c>
      <c r="K131" s="32" t="str">
        <f t="shared" si="12"/>
        <v>#NUM!</v>
      </c>
      <c r="L131" s="16"/>
      <c r="M131" s="16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8">
        <v>129.0</v>
      </c>
      <c r="G132" s="32" t="str">
        <f t="shared" si="8"/>
        <v>#NUM!</v>
      </c>
      <c r="H132" s="32">
        <f t="shared" si="9"/>
        <v>32903.5423</v>
      </c>
      <c r="I132" s="32" t="str">
        <f t="shared" si="10"/>
        <v>#NUM!</v>
      </c>
      <c r="J132" s="32" t="str">
        <f t="shared" si="11"/>
        <v>#NUM!</v>
      </c>
      <c r="K132" s="32" t="str">
        <f t="shared" si="12"/>
        <v>#NUM!</v>
      </c>
      <c r="L132" s="16"/>
      <c r="M132" s="16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8">
        <v>130.0</v>
      </c>
      <c r="G133" s="32" t="str">
        <f t="shared" si="8"/>
        <v>#NUM!</v>
      </c>
      <c r="H133" s="32">
        <f t="shared" si="9"/>
        <v>32903.5423</v>
      </c>
      <c r="I133" s="32" t="str">
        <f t="shared" si="10"/>
        <v>#NUM!</v>
      </c>
      <c r="J133" s="32" t="str">
        <f t="shared" si="11"/>
        <v>#NUM!</v>
      </c>
      <c r="K133" s="32" t="str">
        <f t="shared" si="12"/>
        <v>#NUM!</v>
      </c>
      <c r="L133" s="16"/>
      <c r="M133" s="16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8">
        <v>131.0</v>
      </c>
      <c r="G134" s="32" t="str">
        <f t="shared" si="8"/>
        <v>#NUM!</v>
      </c>
      <c r="H134" s="32">
        <f t="shared" si="9"/>
        <v>32903.5423</v>
      </c>
      <c r="I134" s="32" t="str">
        <f t="shared" si="10"/>
        <v>#NUM!</v>
      </c>
      <c r="J134" s="32" t="str">
        <f t="shared" si="11"/>
        <v>#NUM!</v>
      </c>
      <c r="K134" s="32" t="str">
        <f t="shared" si="12"/>
        <v>#NUM!</v>
      </c>
      <c r="L134" s="16"/>
      <c r="M134" s="16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8">
        <v>132.0</v>
      </c>
      <c r="G135" s="32" t="str">
        <f t="shared" si="8"/>
        <v>#NUM!</v>
      </c>
      <c r="H135" s="32">
        <f t="shared" si="9"/>
        <v>32903.5423</v>
      </c>
      <c r="I135" s="32" t="str">
        <f t="shared" si="10"/>
        <v>#NUM!</v>
      </c>
      <c r="J135" s="32" t="str">
        <f t="shared" si="11"/>
        <v>#NUM!</v>
      </c>
      <c r="K135" s="32" t="str">
        <f t="shared" si="12"/>
        <v>#NUM!</v>
      </c>
      <c r="L135" s="16"/>
      <c r="M135" s="16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8">
        <v>133.0</v>
      </c>
      <c r="G136" s="32" t="str">
        <f t="shared" si="8"/>
        <v>#NUM!</v>
      </c>
      <c r="H136" s="32">
        <f t="shared" si="9"/>
        <v>32903.5423</v>
      </c>
      <c r="I136" s="32" t="str">
        <f t="shared" si="10"/>
        <v>#NUM!</v>
      </c>
      <c r="J136" s="32" t="str">
        <f t="shared" si="11"/>
        <v>#NUM!</v>
      </c>
      <c r="K136" s="32" t="str">
        <f t="shared" si="12"/>
        <v>#NUM!</v>
      </c>
      <c r="L136" s="16"/>
      <c r="M136" s="16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8">
        <v>134.0</v>
      </c>
      <c r="G137" s="32" t="str">
        <f t="shared" si="8"/>
        <v>#NUM!</v>
      </c>
      <c r="H137" s="32">
        <f t="shared" si="9"/>
        <v>32903.5423</v>
      </c>
      <c r="I137" s="32" t="str">
        <f t="shared" si="10"/>
        <v>#NUM!</v>
      </c>
      <c r="J137" s="32" t="str">
        <f t="shared" si="11"/>
        <v>#NUM!</v>
      </c>
      <c r="K137" s="32" t="str">
        <f t="shared" si="12"/>
        <v>#NUM!</v>
      </c>
      <c r="L137" s="16"/>
      <c r="M137" s="16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8">
        <v>135.0</v>
      </c>
      <c r="G138" s="32" t="str">
        <f t="shared" si="8"/>
        <v>#NUM!</v>
      </c>
      <c r="H138" s="32">
        <f t="shared" si="9"/>
        <v>32903.5423</v>
      </c>
      <c r="I138" s="32" t="str">
        <f t="shared" si="10"/>
        <v>#NUM!</v>
      </c>
      <c r="J138" s="32" t="str">
        <f t="shared" si="11"/>
        <v>#NUM!</v>
      </c>
      <c r="K138" s="32" t="str">
        <f t="shared" si="12"/>
        <v>#NUM!</v>
      </c>
      <c r="L138" s="16"/>
      <c r="M138" s="16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8">
        <v>136.0</v>
      </c>
      <c r="G139" s="32" t="str">
        <f t="shared" si="8"/>
        <v>#NUM!</v>
      </c>
      <c r="H139" s="32">
        <f t="shared" si="9"/>
        <v>32903.5423</v>
      </c>
      <c r="I139" s="32" t="str">
        <f t="shared" si="10"/>
        <v>#NUM!</v>
      </c>
      <c r="J139" s="32" t="str">
        <f t="shared" si="11"/>
        <v>#NUM!</v>
      </c>
      <c r="K139" s="32" t="str">
        <f t="shared" si="12"/>
        <v>#NUM!</v>
      </c>
      <c r="L139" s="16"/>
      <c r="M139" s="16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8">
        <v>137.0</v>
      </c>
      <c r="G140" s="32" t="str">
        <f t="shared" si="8"/>
        <v>#NUM!</v>
      </c>
      <c r="H140" s="32">
        <f t="shared" si="9"/>
        <v>32903.5423</v>
      </c>
      <c r="I140" s="32" t="str">
        <f t="shared" si="10"/>
        <v>#NUM!</v>
      </c>
      <c r="J140" s="32" t="str">
        <f t="shared" si="11"/>
        <v>#NUM!</v>
      </c>
      <c r="K140" s="32" t="str">
        <f t="shared" si="12"/>
        <v>#NUM!</v>
      </c>
      <c r="L140" s="16"/>
      <c r="M140" s="16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8">
        <v>138.0</v>
      </c>
      <c r="G141" s="32" t="str">
        <f t="shared" si="8"/>
        <v>#NUM!</v>
      </c>
      <c r="H141" s="32">
        <f t="shared" si="9"/>
        <v>32903.5423</v>
      </c>
      <c r="I141" s="32" t="str">
        <f t="shared" si="10"/>
        <v>#NUM!</v>
      </c>
      <c r="J141" s="32" t="str">
        <f t="shared" si="11"/>
        <v>#NUM!</v>
      </c>
      <c r="K141" s="32" t="str">
        <f t="shared" si="12"/>
        <v>#NUM!</v>
      </c>
      <c r="L141" s="16"/>
      <c r="M141" s="16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8">
        <v>139.0</v>
      </c>
      <c r="G142" s="32" t="str">
        <f t="shared" si="8"/>
        <v>#NUM!</v>
      </c>
      <c r="H142" s="32">
        <f t="shared" si="9"/>
        <v>32903.5423</v>
      </c>
      <c r="I142" s="32" t="str">
        <f t="shared" si="10"/>
        <v>#NUM!</v>
      </c>
      <c r="J142" s="32" t="str">
        <f t="shared" si="11"/>
        <v>#NUM!</v>
      </c>
      <c r="K142" s="32" t="str">
        <f t="shared" si="12"/>
        <v>#NUM!</v>
      </c>
      <c r="L142" s="16"/>
      <c r="M142" s="16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8">
        <v>140.0</v>
      </c>
      <c r="G143" s="32" t="str">
        <f t="shared" si="8"/>
        <v>#NUM!</v>
      </c>
      <c r="H143" s="32">
        <f t="shared" si="9"/>
        <v>32903.5423</v>
      </c>
      <c r="I143" s="32" t="str">
        <f t="shared" si="10"/>
        <v>#NUM!</v>
      </c>
      <c r="J143" s="32" t="str">
        <f t="shared" si="11"/>
        <v>#NUM!</v>
      </c>
      <c r="K143" s="32" t="str">
        <f t="shared" si="12"/>
        <v>#NUM!</v>
      </c>
      <c r="L143" s="16"/>
      <c r="M143" s="16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8">
        <v>141.0</v>
      </c>
      <c r="G144" s="32" t="str">
        <f t="shared" si="8"/>
        <v>#NUM!</v>
      </c>
      <c r="H144" s="32">
        <f t="shared" si="9"/>
        <v>32903.5423</v>
      </c>
      <c r="I144" s="32" t="str">
        <f t="shared" si="10"/>
        <v>#NUM!</v>
      </c>
      <c r="J144" s="32" t="str">
        <f t="shared" si="11"/>
        <v>#NUM!</v>
      </c>
      <c r="K144" s="32" t="str">
        <f t="shared" si="12"/>
        <v>#NUM!</v>
      </c>
      <c r="L144" s="16"/>
      <c r="M144" s="16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8">
        <v>142.0</v>
      </c>
      <c r="G145" s="32" t="str">
        <f t="shared" si="8"/>
        <v>#NUM!</v>
      </c>
      <c r="H145" s="32">
        <f t="shared" si="9"/>
        <v>32903.5423</v>
      </c>
      <c r="I145" s="32" t="str">
        <f t="shared" si="10"/>
        <v>#NUM!</v>
      </c>
      <c r="J145" s="32" t="str">
        <f t="shared" si="11"/>
        <v>#NUM!</v>
      </c>
      <c r="K145" s="32" t="str">
        <f t="shared" si="12"/>
        <v>#NUM!</v>
      </c>
      <c r="L145" s="16"/>
      <c r="M145" s="16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8">
        <v>143.0</v>
      </c>
      <c r="G146" s="32" t="str">
        <f t="shared" si="8"/>
        <v>#NUM!</v>
      </c>
      <c r="H146" s="32">
        <f t="shared" si="9"/>
        <v>32903.5423</v>
      </c>
      <c r="I146" s="32" t="str">
        <f t="shared" si="10"/>
        <v>#NUM!</v>
      </c>
      <c r="J146" s="32" t="str">
        <f t="shared" si="11"/>
        <v>#NUM!</v>
      </c>
      <c r="K146" s="32" t="str">
        <f t="shared" si="12"/>
        <v>#NUM!</v>
      </c>
      <c r="L146" s="16"/>
      <c r="M146" s="16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8">
        <v>144.0</v>
      </c>
      <c r="G147" s="32" t="str">
        <f t="shared" si="8"/>
        <v>#NUM!</v>
      </c>
      <c r="H147" s="32">
        <f t="shared" si="9"/>
        <v>32903.5423</v>
      </c>
      <c r="I147" s="32" t="str">
        <f t="shared" si="10"/>
        <v>#NUM!</v>
      </c>
      <c r="J147" s="32" t="str">
        <f t="shared" si="11"/>
        <v>#NUM!</v>
      </c>
      <c r="K147" s="32" t="str">
        <f t="shared" si="12"/>
        <v>#NUM!</v>
      </c>
      <c r="L147" s="16"/>
      <c r="M147" s="16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8">
        <v>145.0</v>
      </c>
      <c r="G148" s="32" t="str">
        <f t="shared" si="8"/>
        <v>#NUM!</v>
      </c>
      <c r="H148" s="32">
        <f t="shared" si="9"/>
        <v>32903.5423</v>
      </c>
      <c r="I148" s="32" t="str">
        <f t="shared" si="10"/>
        <v>#NUM!</v>
      </c>
      <c r="J148" s="32" t="str">
        <f t="shared" si="11"/>
        <v>#NUM!</v>
      </c>
      <c r="K148" s="32" t="str">
        <f t="shared" si="12"/>
        <v>#NUM!</v>
      </c>
      <c r="L148" s="16"/>
      <c r="M148" s="16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8">
        <v>146.0</v>
      </c>
      <c r="G149" s="32" t="str">
        <f t="shared" si="8"/>
        <v>#NUM!</v>
      </c>
      <c r="H149" s="32">
        <f t="shared" si="9"/>
        <v>32903.5423</v>
      </c>
      <c r="I149" s="32" t="str">
        <f t="shared" si="10"/>
        <v>#NUM!</v>
      </c>
      <c r="J149" s="32" t="str">
        <f t="shared" si="11"/>
        <v>#NUM!</v>
      </c>
      <c r="K149" s="32" t="str">
        <f t="shared" si="12"/>
        <v>#NUM!</v>
      </c>
      <c r="L149" s="16"/>
      <c r="M149" s="16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8">
        <v>147.0</v>
      </c>
      <c r="G150" s="32" t="str">
        <f t="shared" si="8"/>
        <v>#NUM!</v>
      </c>
      <c r="H150" s="32">
        <f t="shared" si="9"/>
        <v>32903.5423</v>
      </c>
      <c r="I150" s="32" t="str">
        <f t="shared" si="10"/>
        <v>#NUM!</v>
      </c>
      <c r="J150" s="32" t="str">
        <f t="shared" si="11"/>
        <v>#NUM!</v>
      </c>
      <c r="K150" s="32" t="str">
        <f t="shared" si="12"/>
        <v>#NUM!</v>
      </c>
      <c r="L150" s="16"/>
      <c r="M150" s="16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8">
        <v>148.0</v>
      </c>
      <c r="G151" s="32" t="str">
        <f t="shared" si="8"/>
        <v>#NUM!</v>
      </c>
      <c r="H151" s="32">
        <f t="shared" si="9"/>
        <v>32903.5423</v>
      </c>
      <c r="I151" s="32" t="str">
        <f t="shared" si="10"/>
        <v>#NUM!</v>
      </c>
      <c r="J151" s="32" t="str">
        <f t="shared" si="11"/>
        <v>#NUM!</v>
      </c>
      <c r="K151" s="32" t="str">
        <f t="shared" si="12"/>
        <v>#NUM!</v>
      </c>
      <c r="L151" s="16"/>
      <c r="M151" s="16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8">
        <v>149.0</v>
      </c>
      <c r="G152" s="32" t="str">
        <f t="shared" si="8"/>
        <v>#NUM!</v>
      </c>
      <c r="H152" s="32">
        <f t="shared" si="9"/>
        <v>32903.5423</v>
      </c>
      <c r="I152" s="32" t="str">
        <f t="shared" si="10"/>
        <v>#NUM!</v>
      </c>
      <c r="J152" s="32" t="str">
        <f t="shared" si="11"/>
        <v>#NUM!</v>
      </c>
      <c r="K152" s="32" t="str">
        <f t="shared" si="12"/>
        <v>#NUM!</v>
      </c>
      <c r="L152" s="16"/>
      <c r="M152" s="16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8">
        <v>150.0</v>
      </c>
      <c r="G153" s="32" t="str">
        <f t="shared" si="8"/>
        <v>#NUM!</v>
      </c>
      <c r="H153" s="32">
        <f t="shared" si="9"/>
        <v>32903.5423</v>
      </c>
      <c r="I153" s="32" t="str">
        <f t="shared" si="10"/>
        <v>#NUM!</v>
      </c>
      <c r="J153" s="32" t="str">
        <f t="shared" si="11"/>
        <v>#NUM!</v>
      </c>
      <c r="K153" s="32" t="str">
        <f t="shared" si="12"/>
        <v>#NUM!</v>
      </c>
      <c r="L153" s="16"/>
      <c r="M153" s="16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8">
        <v>151.0</v>
      </c>
      <c r="G154" s="32" t="str">
        <f t="shared" si="8"/>
        <v>#NUM!</v>
      </c>
      <c r="H154" s="32">
        <f t="shared" si="9"/>
        <v>32903.5423</v>
      </c>
      <c r="I154" s="32" t="str">
        <f t="shared" si="10"/>
        <v>#NUM!</v>
      </c>
      <c r="J154" s="32" t="str">
        <f t="shared" si="11"/>
        <v>#NUM!</v>
      </c>
      <c r="K154" s="32" t="str">
        <f t="shared" si="12"/>
        <v>#NUM!</v>
      </c>
      <c r="L154" s="16"/>
      <c r="M154" s="16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8">
        <v>152.0</v>
      </c>
      <c r="G155" s="32" t="str">
        <f t="shared" si="8"/>
        <v>#NUM!</v>
      </c>
      <c r="H155" s="32">
        <f t="shared" si="9"/>
        <v>32903.5423</v>
      </c>
      <c r="I155" s="32" t="str">
        <f t="shared" si="10"/>
        <v>#NUM!</v>
      </c>
      <c r="J155" s="32" t="str">
        <f t="shared" si="11"/>
        <v>#NUM!</v>
      </c>
      <c r="K155" s="32" t="str">
        <f t="shared" si="12"/>
        <v>#NUM!</v>
      </c>
      <c r="L155" s="16"/>
      <c r="M155" s="16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8">
        <v>153.0</v>
      </c>
      <c r="G156" s="32" t="str">
        <f t="shared" si="8"/>
        <v>#NUM!</v>
      </c>
      <c r="H156" s="32">
        <f t="shared" si="9"/>
        <v>32903.5423</v>
      </c>
      <c r="I156" s="32" t="str">
        <f t="shared" si="10"/>
        <v>#NUM!</v>
      </c>
      <c r="J156" s="32" t="str">
        <f t="shared" si="11"/>
        <v>#NUM!</v>
      </c>
      <c r="K156" s="32" t="str">
        <f t="shared" si="12"/>
        <v>#NUM!</v>
      </c>
      <c r="L156" s="16"/>
      <c r="M156" s="16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8">
        <v>154.0</v>
      </c>
      <c r="G157" s="32" t="str">
        <f t="shared" si="8"/>
        <v>#NUM!</v>
      </c>
      <c r="H157" s="32">
        <f t="shared" si="9"/>
        <v>32903.5423</v>
      </c>
      <c r="I157" s="32" t="str">
        <f t="shared" si="10"/>
        <v>#NUM!</v>
      </c>
      <c r="J157" s="32" t="str">
        <f t="shared" si="11"/>
        <v>#NUM!</v>
      </c>
      <c r="K157" s="32" t="str">
        <f t="shared" si="12"/>
        <v>#NUM!</v>
      </c>
      <c r="L157" s="16"/>
      <c r="M157" s="16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8">
        <v>155.0</v>
      </c>
      <c r="G158" s="32" t="str">
        <f t="shared" si="8"/>
        <v>#NUM!</v>
      </c>
      <c r="H158" s="32">
        <f t="shared" si="9"/>
        <v>32903.5423</v>
      </c>
      <c r="I158" s="32" t="str">
        <f t="shared" si="10"/>
        <v>#NUM!</v>
      </c>
      <c r="J158" s="32" t="str">
        <f t="shared" si="11"/>
        <v>#NUM!</v>
      </c>
      <c r="K158" s="32" t="str">
        <f t="shared" si="12"/>
        <v>#NUM!</v>
      </c>
      <c r="L158" s="16"/>
      <c r="M158" s="16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8">
        <v>156.0</v>
      </c>
      <c r="G159" s="32" t="str">
        <f t="shared" si="8"/>
        <v>#NUM!</v>
      </c>
      <c r="H159" s="32">
        <f t="shared" si="9"/>
        <v>32903.5423</v>
      </c>
      <c r="I159" s="32" t="str">
        <f t="shared" si="10"/>
        <v>#NUM!</v>
      </c>
      <c r="J159" s="32" t="str">
        <f t="shared" si="11"/>
        <v>#NUM!</v>
      </c>
      <c r="K159" s="32" t="str">
        <f t="shared" si="12"/>
        <v>#NUM!</v>
      </c>
      <c r="L159" s="16"/>
      <c r="M159" s="16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8">
        <v>157.0</v>
      </c>
      <c r="G160" s="32" t="str">
        <f t="shared" si="8"/>
        <v>#NUM!</v>
      </c>
      <c r="H160" s="32">
        <f t="shared" si="9"/>
        <v>32903.5423</v>
      </c>
      <c r="I160" s="32" t="str">
        <f t="shared" si="10"/>
        <v>#NUM!</v>
      </c>
      <c r="J160" s="32" t="str">
        <f t="shared" si="11"/>
        <v>#NUM!</v>
      </c>
      <c r="K160" s="32" t="str">
        <f t="shared" si="12"/>
        <v>#NUM!</v>
      </c>
      <c r="L160" s="16"/>
      <c r="M160" s="16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8">
        <v>158.0</v>
      </c>
      <c r="G161" s="32" t="str">
        <f t="shared" si="8"/>
        <v>#NUM!</v>
      </c>
      <c r="H161" s="32">
        <f t="shared" si="9"/>
        <v>32903.5423</v>
      </c>
      <c r="I161" s="32" t="str">
        <f t="shared" si="10"/>
        <v>#NUM!</v>
      </c>
      <c r="J161" s="32" t="str">
        <f t="shared" si="11"/>
        <v>#NUM!</v>
      </c>
      <c r="K161" s="32" t="str">
        <f t="shared" si="12"/>
        <v>#NUM!</v>
      </c>
      <c r="L161" s="16"/>
      <c r="M161" s="16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8">
        <v>159.0</v>
      </c>
      <c r="G162" s="32" t="str">
        <f t="shared" si="8"/>
        <v>#NUM!</v>
      </c>
      <c r="H162" s="32">
        <f t="shared" si="9"/>
        <v>32903.5423</v>
      </c>
      <c r="I162" s="32" t="str">
        <f t="shared" si="10"/>
        <v>#NUM!</v>
      </c>
      <c r="J162" s="32" t="str">
        <f t="shared" si="11"/>
        <v>#NUM!</v>
      </c>
      <c r="K162" s="32" t="str">
        <f t="shared" si="12"/>
        <v>#NUM!</v>
      </c>
      <c r="L162" s="16"/>
      <c r="M162" s="16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8">
        <v>160.0</v>
      </c>
      <c r="G163" s="32" t="str">
        <f t="shared" si="8"/>
        <v>#NUM!</v>
      </c>
      <c r="H163" s="32">
        <f t="shared" si="9"/>
        <v>32903.5423</v>
      </c>
      <c r="I163" s="32" t="str">
        <f t="shared" si="10"/>
        <v>#NUM!</v>
      </c>
      <c r="J163" s="32" t="str">
        <f t="shared" si="11"/>
        <v>#NUM!</v>
      </c>
      <c r="K163" s="32" t="str">
        <f t="shared" si="12"/>
        <v>#NUM!</v>
      </c>
      <c r="L163" s="16"/>
      <c r="M163" s="16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8">
        <v>161.0</v>
      </c>
      <c r="G164" s="32" t="str">
        <f t="shared" si="8"/>
        <v>#NUM!</v>
      </c>
      <c r="H164" s="32">
        <f t="shared" si="9"/>
        <v>32903.5423</v>
      </c>
      <c r="I164" s="32" t="str">
        <f t="shared" si="10"/>
        <v>#NUM!</v>
      </c>
      <c r="J164" s="32" t="str">
        <f t="shared" si="11"/>
        <v>#NUM!</v>
      </c>
      <c r="K164" s="32" t="str">
        <f t="shared" si="12"/>
        <v>#NUM!</v>
      </c>
      <c r="L164" s="16"/>
      <c r="M164" s="16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8">
        <v>162.0</v>
      </c>
      <c r="G165" s="32" t="str">
        <f t="shared" si="8"/>
        <v>#NUM!</v>
      </c>
      <c r="H165" s="32">
        <f t="shared" si="9"/>
        <v>32903.5423</v>
      </c>
      <c r="I165" s="32" t="str">
        <f t="shared" si="10"/>
        <v>#NUM!</v>
      </c>
      <c r="J165" s="32" t="str">
        <f t="shared" si="11"/>
        <v>#NUM!</v>
      </c>
      <c r="K165" s="32" t="str">
        <f t="shared" si="12"/>
        <v>#NUM!</v>
      </c>
      <c r="L165" s="16"/>
      <c r="M165" s="16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8">
        <v>163.0</v>
      </c>
      <c r="G166" s="32" t="str">
        <f t="shared" si="8"/>
        <v>#NUM!</v>
      </c>
      <c r="H166" s="32">
        <f t="shared" si="9"/>
        <v>32903.5423</v>
      </c>
      <c r="I166" s="32" t="str">
        <f t="shared" si="10"/>
        <v>#NUM!</v>
      </c>
      <c r="J166" s="32" t="str">
        <f t="shared" si="11"/>
        <v>#NUM!</v>
      </c>
      <c r="K166" s="32" t="str">
        <f t="shared" si="12"/>
        <v>#NUM!</v>
      </c>
      <c r="L166" s="16"/>
      <c r="M166" s="16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8">
        <v>164.0</v>
      </c>
      <c r="G167" s="32" t="str">
        <f t="shared" si="8"/>
        <v>#NUM!</v>
      </c>
      <c r="H167" s="32">
        <f t="shared" si="9"/>
        <v>32903.5423</v>
      </c>
      <c r="I167" s="32" t="str">
        <f t="shared" si="10"/>
        <v>#NUM!</v>
      </c>
      <c r="J167" s="32" t="str">
        <f t="shared" si="11"/>
        <v>#NUM!</v>
      </c>
      <c r="K167" s="32" t="str">
        <f t="shared" si="12"/>
        <v>#NUM!</v>
      </c>
      <c r="L167" s="16"/>
      <c r="M167" s="16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8">
        <v>165.0</v>
      </c>
      <c r="G168" s="32" t="str">
        <f t="shared" si="8"/>
        <v>#NUM!</v>
      </c>
      <c r="H168" s="32">
        <f t="shared" si="9"/>
        <v>32903.5423</v>
      </c>
      <c r="I168" s="32" t="str">
        <f t="shared" si="10"/>
        <v>#NUM!</v>
      </c>
      <c r="J168" s="32" t="str">
        <f t="shared" si="11"/>
        <v>#NUM!</v>
      </c>
      <c r="K168" s="32" t="str">
        <f t="shared" si="12"/>
        <v>#NUM!</v>
      </c>
      <c r="L168" s="16"/>
      <c r="M168" s="16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8">
        <v>166.0</v>
      </c>
      <c r="G169" s="32" t="str">
        <f t="shared" si="8"/>
        <v>#NUM!</v>
      </c>
      <c r="H169" s="32">
        <f t="shared" si="9"/>
        <v>32903.5423</v>
      </c>
      <c r="I169" s="32" t="str">
        <f t="shared" si="10"/>
        <v>#NUM!</v>
      </c>
      <c r="J169" s="32" t="str">
        <f t="shared" si="11"/>
        <v>#NUM!</v>
      </c>
      <c r="K169" s="32" t="str">
        <f t="shared" si="12"/>
        <v>#NUM!</v>
      </c>
      <c r="L169" s="16"/>
      <c r="M169" s="16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8">
        <v>167.0</v>
      </c>
      <c r="G170" s="32" t="str">
        <f t="shared" si="8"/>
        <v>#NUM!</v>
      </c>
      <c r="H170" s="32">
        <f t="shared" si="9"/>
        <v>32903.5423</v>
      </c>
      <c r="I170" s="32" t="str">
        <f t="shared" si="10"/>
        <v>#NUM!</v>
      </c>
      <c r="J170" s="32" t="str">
        <f t="shared" si="11"/>
        <v>#NUM!</v>
      </c>
      <c r="K170" s="32" t="str">
        <f t="shared" si="12"/>
        <v>#NUM!</v>
      </c>
      <c r="L170" s="16"/>
      <c r="M170" s="16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8">
        <v>168.0</v>
      </c>
      <c r="G171" s="32" t="str">
        <f t="shared" si="8"/>
        <v>#NUM!</v>
      </c>
      <c r="H171" s="32">
        <f t="shared" si="9"/>
        <v>32903.5423</v>
      </c>
      <c r="I171" s="32" t="str">
        <f t="shared" si="10"/>
        <v>#NUM!</v>
      </c>
      <c r="J171" s="32" t="str">
        <f t="shared" si="11"/>
        <v>#NUM!</v>
      </c>
      <c r="K171" s="32" t="str">
        <f t="shared" si="12"/>
        <v>#NUM!</v>
      </c>
      <c r="L171" s="16"/>
      <c r="M171" s="16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8">
        <v>169.0</v>
      </c>
      <c r="G172" s="32" t="str">
        <f t="shared" si="8"/>
        <v>#NUM!</v>
      </c>
      <c r="H172" s="32">
        <f t="shared" si="9"/>
        <v>32903.5423</v>
      </c>
      <c r="I172" s="32" t="str">
        <f t="shared" si="10"/>
        <v>#NUM!</v>
      </c>
      <c r="J172" s="32" t="str">
        <f t="shared" si="11"/>
        <v>#NUM!</v>
      </c>
      <c r="K172" s="32" t="str">
        <f t="shared" si="12"/>
        <v>#NUM!</v>
      </c>
      <c r="L172" s="16"/>
      <c r="M172" s="16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8">
        <v>170.0</v>
      </c>
      <c r="G173" s="32" t="str">
        <f t="shared" si="8"/>
        <v>#NUM!</v>
      </c>
      <c r="H173" s="32">
        <f t="shared" si="9"/>
        <v>32903.5423</v>
      </c>
      <c r="I173" s="32" t="str">
        <f t="shared" si="10"/>
        <v>#NUM!</v>
      </c>
      <c r="J173" s="32" t="str">
        <f t="shared" si="11"/>
        <v>#NUM!</v>
      </c>
      <c r="K173" s="32" t="str">
        <f t="shared" si="12"/>
        <v>#NUM!</v>
      </c>
      <c r="L173" s="16"/>
      <c r="M173" s="16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8">
        <v>171.0</v>
      </c>
      <c r="G174" s="32" t="str">
        <f t="shared" si="8"/>
        <v>#NUM!</v>
      </c>
      <c r="H174" s="32">
        <f t="shared" si="9"/>
        <v>32903.5423</v>
      </c>
      <c r="I174" s="32" t="str">
        <f t="shared" si="10"/>
        <v>#NUM!</v>
      </c>
      <c r="J174" s="32" t="str">
        <f t="shared" si="11"/>
        <v>#NUM!</v>
      </c>
      <c r="K174" s="32" t="str">
        <f t="shared" si="12"/>
        <v>#NUM!</v>
      </c>
      <c r="L174" s="16"/>
      <c r="M174" s="16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8">
        <v>172.0</v>
      </c>
      <c r="G175" s="32" t="str">
        <f t="shared" si="8"/>
        <v>#NUM!</v>
      </c>
      <c r="H175" s="32">
        <f t="shared" si="9"/>
        <v>32903.5423</v>
      </c>
      <c r="I175" s="32" t="str">
        <f t="shared" si="10"/>
        <v>#NUM!</v>
      </c>
      <c r="J175" s="32" t="str">
        <f t="shared" si="11"/>
        <v>#NUM!</v>
      </c>
      <c r="K175" s="32" t="str">
        <f t="shared" si="12"/>
        <v>#NUM!</v>
      </c>
      <c r="L175" s="16"/>
      <c r="M175" s="16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8">
        <v>173.0</v>
      </c>
      <c r="G176" s="32" t="str">
        <f t="shared" si="8"/>
        <v>#NUM!</v>
      </c>
      <c r="H176" s="32">
        <f t="shared" si="9"/>
        <v>32903.5423</v>
      </c>
      <c r="I176" s="32" t="str">
        <f t="shared" si="10"/>
        <v>#NUM!</v>
      </c>
      <c r="J176" s="32" t="str">
        <f t="shared" si="11"/>
        <v>#NUM!</v>
      </c>
      <c r="K176" s="32" t="str">
        <f t="shared" si="12"/>
        <v>#NUM!</v>
      </c>
      <c r="L176" s="16"/>
      <c r="M176" s="16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8">
        <v>174.0</v>
      </c>
      <c r="G177" s="32" t="str">
        <f t="shared" si="8"/>
        <v>#NUM!</v>
      </c>
      <c r="H177" s="32">
        <f t="shared" si="9"/>
        <v>32903.5423</v>
      </c>
      <c r="I177" s="32" t="str">
        <f t="shared" si="10"/>
        <v>#NUM!</v>
      </c>
      <c r="J177" s="32" t="str">
        <f t="shared" si="11"/>
        <v>#NUM!</v>
      </c>
      <c r="K177" s="32" t="str">
        <f t="shared" si="12"/>
        <v>#NUM!</v>
      </c>
      <c r="L177" s="16"/>
      <c r="M177" s="16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8">
        <v>175.0</v>
      </c>
      <c r="G178" s="32" t="str">
        <f t="shared" si="8"/>
        <v>#NUM!</v>
      </c>
      <c r="H178" s="32">
        <f t="shared" si="9"/>
        <v>32903.5423</v>
      </c>
      <c r="I178" s="32" t="str">
        <f t="shared" si="10"/>
        <v>#NUM!</v>
      </c>
      <c r="J178" s="32" t="str">
        <f t="shared" si="11"/>
        <v>#NUM!</v>
      </c>
      <c r="K178" s="32" t="str">
        <f t="shared" si="12"/>
        <v>#NUM!</v>
      </c>
      <c r="L178" s="16"/>
      <c r="M178" s="16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8">
        <v>176.0</v>
      </c>
      <c r="G179" s="32" t="str">
        <f t="shared" si="8"/>
        <v>#NUM!</v>
      </c>
      <c r="H179" s="32">
        <f t="shared" si="9"/>
        <v>32903.5423</v>
      </c>
      <c r="I179" s="32" t="str">
        <f t="shared" si="10"/>
        <v>#NUM!</v>
      </c>
      <c r="J179" s="32" t="str">
        <f t="shared" si="11"/>
        <v>#NUM!</v>
      </c>
      <c r="K179" s="32" t="str">
        <f t="shared" si="12"/>
        <v>#NUM!</v>
      </c>
      <c r="L179" s="16"/>
      <c r="M179" s="16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8">
        <v>177.0</v>
      </c>
      <c r="G180" s="32" t="str">
        <f t="shared" si="8"/>
        <v>#NUM!</v>
      </c>
      <c r="H180" s="32">
        <f t="shared" si="9"/>
        <v>32903.5423</v>
      </c>
      <c r="I180" s="32" t="str">
        <f t="shared" si="10"/>
        <v>#NUM!</v>
      </c>
      <c r="J180" s="32" t="str">
        <f t="shared" si="11"/>
        <v>#NUM!</v>
      </c>
      <c r="K180" s="32" t="str">
        <f t="shared" si="12"/>
        <v>#NUM!</v>
      </c>
      <c r="L180" s="16"/>
      <c r="M180" s="16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8">
        <v>178.0</v>
      </c>
      <c r="G181" s="32" t="str">
        <f t="shared" si="8"/>
        <v>#NUM!</v>
      </c>
      <c r="H181" s="32">
        <f t="shared" si="9"/>
        <v>32903.5423</v>
      </c>
      <c r="I181" s="32" t="str">
        <f t="shared" si="10"/>
        <v>#NUM!</v>
      </c>
      <c r="J181" s="32" t="str">
        <f t="shared" si="11"/>
        <v>#NUM!</v>
      </c>
      <c r="K181" s="32" t="str">
        <f t="shared" si="12"/>
        <v>#NUM!</v>
      </c>
      <c r="L181" s="16"/>
      <c r="M181" s="16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8">
        <v>179.0</v>
      </c>
      <c r="G182" s="32" t="str">
        <f t="shared" si="8"/>
        <v>#NUM!</v>
      </c>
      <c r="H182" s="32">
        <f t="shared" si="9"/>
        <v>32903.5423</v>
      </c>
      <c r="I182" s="32" t="str">
        <f t="shared" si="10"/>
        <v>#NUM!</v>
      </c>
      <c r="J182" s="32" t="str">
        <f t="shared" si="11"/>
        <v>#NUM!</v>
      </c>
      <c r="K182" s="32" t="str">
        <f t="shared" si="12"/>
        <v>#NUM!</v>
      </c>
      <c r="L182" s="16"/>
      <c r="M182" s="16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8">
        <v>180.0</v>
      </c>
      <c r="G183" s="32" t="str">
        <f t="shared" si="8"/>
        <v>#NUM!</v>
      </c>
      <c r="H183" s="32">
        <f t="shared" si="9"/>
        <v>32903.5423</v>
      </c>
      <c r="I183" s="32" t="str">
        <f t="shared" si="10"/>
        <v>#NUM!</v>
      </c>
      <c r="J183" s="32" t="str">
        <f t="shared" si="11"/>
        <v>#NUM!</v>
      </c>
      <c r="K183" s="32" t="str">
        <f t="shared" si="12"/>
        <v>#NUM!</v>
      </c>
      <c r="L183" s="16"/>
      <c r="M183" s="16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8">
        <v>181.0</v>
      </c>
      <c r="G184" s="32" t="str">
        <f t="shared" si="8"/>
        <v>#NUM!</v>
      </c>
      <c r="H184" s="32">
        <f t="shared" si="9"/>
        <v>32903.5423</v>
      </c>
      <c r="I184" s="32" t="str">
        <f t="shared" si="10"/>
        <v>#NUM!</v>
      </c>
      <c r="J184" s="32" t="str">
        <f t="shared" si="11"/>
        <v>#NUM!</v>
      </c>
      <c r="K184" s="32" t="str">
        <f t="shared" si="12"/>
        <v>#NUM!</v>
      </c>
      <c r="L184" s="16"/>
      <c r="M184" s="16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8">
        <v>182.0</v>
      </c>
      <c r="G185" s="32" t="str">
        <f t="shared" si="8"/>
        <v>#NUM!</v>
      </c>
      <c r="H185" s="32">
        <f t="shared" si="9"/>
        <v>32903.5423</v>
      </c>
      <c r="I185" s="32" t="str">
        <f t="shared" si="10"/>
        <v>#NUM!</v>
      </c>
      <c r="J185" s="32" t="str">
        <f t="shared" si="11"/>
        <v>#NUM!</v>
      </c>
      <c r="K185" s="32" t="str">
        <f t="shared" si="12"/>
        <v>#NUM!</v>
      </c>
      <c r="L185" s="16"/>
      <c r="M185" s="16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8">
        <v>183.0</v>
      </c>
      <c r="G186" s="32" t="str">
        <f t="shared" si="8"/>
        <v>#NUM!</v>
      </c>
      <c r="H186" s="32">
        <f t="shared" si="9"/>
        <v>32903.5423</v>
      </c>
      <c r="I186" s="32" t="str">
        <f t="shared" si="10"/>
        <v>#NUM!</v>
      </c>
      <c r="J186" s="32" t="str">
        <f t="shared" si="11"/>
        <v>#NUM!</v>
      </c>
      <c r="K186" s="32" t="str">
        <f t="shared" si="12"/>
        <v>#NUM!</v>
      </c>
      <c r="L186" s="16"/>
      <c r="M186" s="16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8">
        <v>184.0</v>
      </c>
      <c r="G187" s="32" t="str">
        <f t="shared" si="8"/>
        <v>#NUM!</v>
      </c>
      <c r="H187" s="32">
        <f t="shared" si="9"/>
        <v>32903.5423</v>
      </c>
      <c r="I187" s="32" t="str">
        <f t="shared" si="10"/>
        <v>#NUM!</v>
      </c>
      <c r="J187" s="32" t="str">
        <f t="shared" si="11"/>
        <v>#NUM!</v>
      </c>
      <c r="K187" s="32" t="str">
        <f t="shared" si="12"/>
        <v>#NUM!</v>
      </c>
      <c r="L187" s="16"/>
      <c r="M187" s="16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8">
        <v>185.0</v>
      </c>
      <c r="G188" s="32" t="str">
        <f t="shared" si="8"/>
        <v>#NUM!</v>
      </c>
      <c r="H188" s="32">
        <f t="shared" si="9"/>
        <v>32903.5423</v>
      </c>
      <c r="I188" s="32" t="str">
        <f t="shared" si="10"/>
        <v>#NUM!</v>
      </c>
      <c r="J188" s="32" t="str">
        <f t="shared" si="11"/>
        <v>#NUM!</v>
      </c>
      <c r="K188" s="32" t="str">
        <f t="shared" si="12"/>
        <v>#NUM!</v>
      </c>
      <c r="L188" s="16"/>
      <c r="M188" s="16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8">
        <v>186.0</v>
      </c>
      <c r="G189" s="32" t="str">
        <f t="shared" si="8"/>
        <v>#NUM!</v>
      </c>
      <c r="H189" s="32">
        <f t="shared" si="9"/>
        <v>32903.5423</v>
      </c>
      <c r="I189" s="32" t="str">
        <f t="shared" si="10"/>
        <v>#NUM!</v>
      </c>
      <c r="J189" s="32" t="str">
        <f t="shared" si="11"/>
        <v>#NUM!</v>
      </c>
      <c r="K189" s="32" t="str">
        <f t="shared" si="12"/>
        <v>#NUM!</v>
      </c>
      <c r="L189" s="16"/>
      <c r="M189" s="16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8">
        <v>187.0</v>
      </c>
      <c r="G190" s="32" t="str">
        <f t="shared" si="8"/>
        <v>#NUM!</v>
      </c>
      <c r="H190" s="32">
        <f t="shared" si="9"/>
        <v>32903.5423</v>
      </c>
      <c r="I190" s="32" t="str">
        <f t="shared" si="10"/>
        <v>#NUM!</v>
      </c>
      <c r="J190" s="32" t="str">
        <f t="shared" si="11"/>
        <v>#NUM!</v>
      </c>
      <c r="K190" s="32" t="str">
        <f t="shared" si="12"/>
        <v>#NUM!</v>
      </c>
      <c r="L190" s="16"/>
      <c r="M190" s="16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8">
        <v>188.0</v>
      </c>
      <c r="G191" s="32" t="str">
        <f t="shared" si="8"/>
        <v>#NUM!</v>
      </c>
      <c r="H191" s="32">
        <f t="shared" si="9"/>
        <v>32903.5423</v>
      </c>
      <c r="I191" s="32" t="str">
        <f t="shared" si="10"/>
        <v>#NUM!</v>
      </c>
      <c r="J191" s="32" t="str">
        <f t="shared" si="11"/>
        <v>#NUM!</v>
      </c>
      <c r="K191" s="32" t="str">
        <f t="shared" si="12"/>
        <v>#NUM!</v>
      </c>
      <c r="L191" s="16"/>
      <c r="M191" s="16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8">
        <v>189.0</v>
      </c>
      <c r="G192" s="32" t="str">
        <f t="shared" si="8"/>
        <v>#NUM!</v>
      </c>
      <c r="H192" s="32">
        <f t="shared" si="9"/>
        <v>32903.5423</v>
      </c>
      <c r="I192" s="32" t="str">
        <f t="shared" si="10"/>
        <v>#NUM!</v>
      </c>
      <c r="J192" s="32" t="str">
        <f t="shared" si="11"/>
        <v>#NUM!</v>
      </c>
      <c r="K192" s="32" t="str">
        <f t="shared" si="12"/>
        <v>#NUM!</v>
      </c>
      <c r="L192" s="16"/>
      <c r="M192" s="16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8">
        <v>190.0</v>
      </c>
      <c r="G193" s="32" t="str">
        <f t="shared" si="8"/>
        <v>#NUM!</v>
      </c>
      <c r="H193" s="32">
        <f t="shared" si="9"/>
        <v>32903.5423</v>
      </c>
      <c r="I193" s="32" t="str">
        <f t="shared" si="10"/>
        <v>#NUM!</v>
      </c>
      <c r="J193" s="32" t="str">
        <f t="shared" si="11"/>
        <v>#NUM!</v>
      </c>
      <c r="K193" s="32" t="str">
        <f t="shared" si="12"/>
        <v>#NUM!</v>
      </c>
      <c r="L193" s="16"/>
      <c r="M193" s="16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8">
        <v>191.0</v>
      </c>
      <c r="G194" s="32" t="str">
        <f t="shared" si="8"/>
        <v>#NUM!</v>
      </c>
      <c r="H194" s="32">
        <f t="shared" si="9"/>
        <v>32903.5423</v>
      </c>
      <c r="I194" s="32" t="str">
        <f t="shared" si="10"/>
        <v>#NUM!</v>
      </c>
      <c r="J194" s="32" t="str">
        <f t="shared" si="11"/>
        <v>#NUM!</v>
      </c>
      <c r="K194" s="32" t="str">
        <f t="shared" si="12"/>
        <v>#NUM!</v>
      </c>
      <c r="L194" s="16"/>
      <c r="M194" s="16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8">
        <v>192.0</v>
      </c>
      <c r="G195" s="32" t="str">
        <f t="shared" si="8"/>
        <v>#NUM!</v>
      </c>
      <c r="H195" s="32">
        <f t="shared" si="9"/>
        <v>32903.5423</v>
      </c>
      <c r="I195" s="32" t="str">
        <f t="shared" si="10"/>
        <v>#NUM!</v>
      </c>
      <c r="J195" s="32" t="str">
        <f t="shared" si="11"/>
        <v>#NUM!</v>
      </c>
      <c r="K195" s="32" t="str">
        <f t="shared" si="12"/>
        <v>#NUM!</v>
      </c>
      <c r="L195" s="16"/>
      <c r="M195" s="16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8">
        <v>193.0</v>
      </c>
      <c r="G196" s="32" t="str">
        <f t="shared" si="8"/>
        <v>#NUM!</v>
      </c>
      <c r="H196" s="32">
        <f t="shared" si="9"/>
        <v>32903.5423</v>
      </c>
      <c r="I196" s="32" t="str">
        <f t="shared" si="10"/>
        <v>#NUM!</v>
      </c>
      <c r="J196" s="32" t="str">
        <f t="shared" si="11"/>
        <v>#NUM!</v>
      </c>
      <c r="K196" s="32" t="str">
        <f t="shared" si="12"/>
        <v>#NUM!</v>
      </c>
      <c r="L196" s="16"/>
      <c r="M196" s="16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8">
        <v>194.0</v>
      </c>
      <c r="G197" s="32" t="str">
        <f t="shared" si="8"/>
        <v>#NUM!</v>
      </c>
      <c r="H197" s="32">
        <f t="shared" si="9"/>
        <v>32903.5423</v>
      </c>
      <c r="I197" s="32" t="str">
        <f t="shared" si="10"/>
        <v>#NUM!</v>
      </c>
      <c r="J197" s="32" t="str">
        <f t="shared" si="11"/>
        <v>#NUM!</v>
      </c>
      <c r="K197" s="32" t="str">
        <f t="shared" si="12"/>
        <v>#NUM!</v>
      </c>
      <c r="L197" s="16"/>
      <c r="M197" s="16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8">
        <v>195.0</v>
      </c>
      <c r="G198" s="32" t="str">
        <f t="shared" si="8"/>
        <v>#NUM!</v>
      </c>
      <c r="H198" s="32">
        <f t="shared" si="9"/>
        <v>32903.5423</v>
      </c>
      <c r="I198" s="32" t="str">
        <f t="shared" si="10"/>
        <v>#NUM!</v>
      </c>
      <c r="J198" s="32" t="str">
        <f t="shared" si="11"/>
        <v>#NUM!</v>
      </c>
      <c r="K198" s="32" t="str">
        <f t="shared" si="12"/>
        <v>#NUM!</v>
      </c>
      <c r="L198" s="16"/>
      <c r="M198" s="16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8">
        <v>196.0</v>
      </c>
      <c r="G199" s="32" t="str">
        <f t="shared" si="8"/>
        <v>#NUM!</v>
      </c>
      <c r="H199" s="32">
        <f t="shared" si="9"/>
        <v>32903.5423</v>
      </c>
      <c r="I199" s="32" t="str">
        <f t="shared" si="10"/>
        <v>#NUM!</v>
      </c>
      <c r="J199" s="32" t="str">
        <f t="shared" si="11"/>
        <v>#NUM!</v>
      </c>
      <c r="K199" s="32" t="str">
        <f t="shared" si="12"/>
        <v>#NUM!</v>
      </c>
      <c r="L199" s="16"/>
      <c r="M199" s="16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8">
        <v>197.0</v>
      </c>
      <c r="G200" s="32" t="str">
        <f t="shared" si="8"/>
        <v>#NUM!</v>
      </c>
      <c r="H200" s="32">
        <f t="shared" si="9"/>
        <v>32903.5423</v>
      </c>
      <c r="I200" s="32" t="str">
        <f t="shared" si="10"/>
        <v>#NUM!</v>
      </c>
      <c r="J200" s="32" t="str">
        <f t="shared" si="11"/>
        <v>#NUM!</v>
      </c>
      <c r="K200" s="32" t="str">
        <f t="shared" si="12"/>
        <v>#NUM!</v>
      </c>
      <c r="L200" s="16"/>
      <c r="M200" s="16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8">
        <v>198.0</v>
      </c>
      <c r="G201" s="32" t="str">
        <f t="shared" si="8"/>
        <v>#NUM!</v>
      </c>
      <c r="H201" s="32">
        <f t="shared" si="9"/>
        <v>32903.5423</v>
      </c>
      <c r="I201" s="32" t="str">
        <f t="shared" si="10"/>
        <v>#NUM!</v>
      </c>
      <c r="J201" s="32" t="str">
        <f t="shared" si="11"/>
        <v>#NUM!</v>
      </c>
      <c r="K201" s="32" t="str">
        <f t="shared" si="12"/>
        <v>#NUM!</v>
      </c>
      <c r="L201" s="16"/>
      <c r="M201" s="16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8">
        <v>199.0</v>
      </c>
      <c r="G202" s="32" t="str">
        <f t="shared" si="8"/>
        <v>#NUM!</v>
      </c>
      <c r="H202" s="32">
        <f t="shared" si="9"/>
        <v>32903.5423</v>
      </c>
      <c r="I202" s="32" t="str">
        <f t="shared" si="10"/>
        <v>#NUM!</v>
      </c>
      <c r="J202" s="32" t="str">
        <f t="shared" si="11"/>
        <v>#NUM!</v>
      </c>
      <c r="K202" s="32" t="str">
        <f t="shared" si="12"/>
        <v>#NUM!</v>
      </c>
      <c r="L202" s="16"/>
      <c r="M202" s="16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8">
        <v>200.0</v>
      </c>
      <c r="G203" s="32" t="str">
        <f t="shared" si="8"/>
        <v>#NUM!</v>
      </c>
      <c r="H203" s="32">
        <f t="shared" si="9"/>
        <v>32903.5423</v>
      </c>
      <c r="I203" s="32" t="str">
        <f t="shared" si="10"/>
        <v>#NUM!</v>
      </c>
      <c r="J203" s="32" t="str">
        <f t="shared" si="11"/>
        <v>#NUM!</v>
      </c>
      <c r="K203" s="32" t="str">
        <f t="shared" si="12"/>
        <v>#NUM!</v>
      </c>
      <c r="L203" s="16"/>
      <c r="M203" s="16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8">
        <v>201.0</v>
      </c>
      <c r="G204" s="32" t="str">
        <f t="shared" si="8"/>
        <v>#NUM!</v>
      </c>
      <c r="H204" s="32">
        <f t="shared" si="9"/>
        <v>32903.5423</v>
      </c>
      <c r="I204" s="32" t="str">
        <f t="shared" si="10"/>
        <v>#NUM!</v>
      </c>
      <c r="J204" s="32" t="str">
        <f t="shared" si="11"/>
        <v>#NUM!</v>
      </c>
      <c r="K204" s="32" t="str">
        <f t="shared" si="12"/>
        <v>#NUM!</v>
      </c>
      <c r="L204" s="16"/>
      <c r="M204" s="16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8">
        <v>202.0</v>
      </c>
      <c r="G205" s="32" t="str">
        <f t="shared" si="8"/>
        <v>#NUM!</v>
      </c>
      <c r="H205" s="32">
        <f t="shared" si="9"/>
        <v>32903.5423</v>
      </c>
      <c r="I205" s="32" t="str">
        <f t="shared" si="10"/>
        <v>#NUM!</v>
      </c>
      <c r="J205" s="32" t="str">
        <f t="shared" si="11"/>
        <v>#NUM!</v>
      </c>
      <c r="K205" s="32" t="str">
        <f t="shared" si="12"/>
        <v>#NUM!</v>
      </c>
      <c r="L205" s="16"/>
      <c r="M205" s="16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8">
        <v>203.0</v>
      </c>
      <c r="G206" s="32" t="str">
        <f t="shared" si="8"/>
        <v>#NUM!</v>
      </c>
      <c r="H206" s="32">
        <f t="shared" si="9"/>
        <v>32903.5423</v>
      </c>
      <c r="I206" s="32" t="str">
        <f t="shared" si="10"/>
        <v>#NUM!</v>
      </c>
      <c r="J206" s="32" t="str">
        <f t="shared" si="11"/>
        <v>#NUM!</v>
      </c>
      <c r="K206" s="32" t="str">
        <f t="shared" si="12"/>
        <v>#NUM!</v>
      </c>
      <c r="L206" s="16"/>
      <c r="M206" s="16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8">
        <v>204.0</v>
      </c>
      <c r="G207" s="32" t="str">
        <f t="shared" si="8"/>
        <v>#NUM!</v>
      </c>
      <c r="H207" s="32">
        <f t="shared" si="9"/>
        <v>32903.5423</v>
      </c>
      <c r="I207" s="32" t="str">
        <f t="shared" si="10"/>
        <v>#NUM!</v>
      </c>
      <c r="J207" s="32" t="str">
        <f t="shared" si="11"/>
        <v>#NUM!</v>
      </c>
      <c r="K207" s="32" t="str">
        <f t="shared" si="12"/>
        <v>#NUM!</v>
      </c>
      <c r="L207" s="16"/>
      <c r="M207" s="16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8">
        <v>205.0</v>
      </c>
      <c r="G208" s="32" t="str">
        <f t="shared" si="8"/>
        <v>#NUM!</v>
      </c>
      <c r="H208" s="32">
        <f t="shared" si="9"/>
        <v>32903.5423</v>
      </c>
      <c r="I208" s="32" t="str">
        <f t="shared" si="10"/>
        <v>#NUM!</v>
      </c>
      <c r="J208" s="32" t="str">
        <f t="shared" si="11"/>
        <v>#NUM!</v>
      </c>
      <c r="K208" s="32" t="str">
        <f t="shared" si="12"/>
        <v>#NUM!</v>
      </c>
      <c r="L208" s="16"/>
      <c r="M208" s="16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8">
        <v>206.0</v>
      </c>
      <c r="G209" s="32" t="str">
        <f t="shared" si="8"/>
        <v>#NUM!</v>
      </c>
      <c r="H209" s="32">
        <f t="shared" si="9"/>
        <v>32903.5423</v>
      </c>
      <c r="I209" s="32" t="str">
        <f t="shared" si="10"/>
        <v>#NUM!</v>
      </c>
      <c r="J209" s="32" t="str">
        <f t="shared" si="11"/>
        <v>#NUM!</v>
      </c>
      <c r="K209" s="32" t="str">
        <f t="shared" si="12"/>
        <v>#NUM!</v>
      </c>
      <c r="L209" s="16"/>
      <c r="M209" s="16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8">
        <v>207.0</v>
      </c>
      <c r="G210" s="32" t="str">
        <f t="shared" si="8"/>
        <v>#NUM!</v>
      </c>
      <c r="H210" s="32">
        <f t="shared" si="9"/>
        <v>32903.5423</v>
      </c>
      <c r="I210" s="32" t="str">
        <f t="shared" si="10"/>
        <v>#NUM!</v>
      </c>
      <c r="J210" s="32" t="str">
        <f t="shared" si="11"/>
        <v>#NUM!</v>
      </c>
      <c r="K210" s="32" t="str">
        <f t="shared" si="12"/>
        <v>#NUM!</v>
      </c>
      <c r="L210" s="16"/>
      <c r="M210" s="16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8">
        <v>208.0</v>
      </c>
      <c r="G211" s="32" t="str">
        <f t="shared" si="8"/>
        <v>#NUM!</v>
      </c>
      <c r="H211" s="32">
        <f t="shared" si="9"/>
        <v>32903.5423</v>
      </c>
      <c r="I211" s="32" t="str">
        <f t="shared" si="10"/>
        <v>#NUM!</v>
      </c>
      <c r="J211" s="32" t="str">
        <f t="shared" si="11"/>
        <v>#NUM!</v>
      </c>
      <c r="K211" s="32" t="str">
        <f t="shared" si="12"/>
        <v>#NUM!</v>
      </c>
      <c r="L211" s="16"/>
      <c r="M211" s="16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8">
        <v>209.0</v>
      </c>
      <c r="G212" s="32" t="str">
        <f t="shared" si="8"/>
        <v>#NUM!</v>
      </c>
      <c r="H212" s="32">
        <f t="shared" si="9"/>
        <v>32903.5423</v>
      </c>
      <c r="I212" s="32" t="str">
        <f t="shared" si="10"/>
        <v>#NUM!</v>
      </c>
      <c r="J212" s="32" t="str">
        <f t="shared" si="11"/>
        <v>#NUM!</v>
      </c>
      <c r="K212" s="32" t="str">
        <f t="shared" si="12"/>
        <v>#NUM!</v>
      </c>
      <c r="L212" s="16"/>
      <c r="M212" s="16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8">
        <v>210.0</v>
      </c>
      <c r="G213" s="32" t="str">
        <f t="shared" si="8"/>
        <v>#NUM!</v>
      </c>
      <c r="H213" s="32">
        <f t="shared" si="9"/>
        <v>32903.5423</v>
      </c>
      <c r="I213" s="32" t="str">
        <f t="shared" si="10"/>
        <v>#NUM!</v>
      </c>
      <c r="J213" s="32" t="str">
        <f t="shared" si="11"/>
        <v>#NUM!</v>
      </c>
      <c r="K213" s="32" t="str">
        <f t="shared" si="12"/>
        <v>#NUM!</v>
      </c>
      <c r="L213" s="16"/>
      <c r="M213" s="16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8">
        <v>211.0</v>
      </c>
      <c r="G214" s="32" t="str">
        <f t="shared" si="8"/>
        <v>#NUM!</v>
      </c>
      <c r="H214" s="32">
        <f t="shared" si="9"/>
        <v>32903.5423</v>
      </c>
      <c r="I214" s="32" t="str">
        <f t="shared" si="10"/>
        <v>#NUM!</v>
      </c>
      <c r="J214" s="32" t="str">
        <f t="shared" si="11"/>
        <v>#NUM!</v>
      </c>
      <c r="K214" s="32" t="str">
        <f t="shared" si="12"/>
        <v>#NUM!</v>
      </c>
      <c r="L214" s="16"/>
      <c r="M214" s="16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8">
        <v>212.0</v>
      </c>
      <c r="G215" s="32" t="str">
        <f t="shared" si="8"/>
        <v>#NUM!</v>
      </c>
      <c r="H215" s="32">
        <f t="shared" si="9"/>
        <v>32903.5423</v>
      </c>
      <c r="I215" s="32" t="str">
        <f t="shared" si="10"/>
        <v>#NUM!</v>
      </c>
      <c r="J215" s="32" t="str">
        <f t="shared" si="11"/>
        <v>#NUM!</v>
      </c>
      <c r="K215" s="32" t="str">
        <f t="shared" si="12"/>
        <v>#NUM!</v>
      </c>
      <c r="L215" s="16"/>
      <c r="M215" s="16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8">
        <v>213.0</v>
      </c>
      <c r="G216" s="32" t="str">
        <f t="shared" si="8"/>
        <v>#NUM!</v>
      </c>
      <c r="H216" s="32">
        <f t="shared" si="9"/>
        <v>32903.5423</v>
      </c>
      <c r="I216" s="32" t="str">
        <f t="shared" si="10"/>
        <v>#NUM!</v>
      </c>
      <c r="J216" s="32" t="str">
        <f t="shared" si="11"/>
        <v>#NUM!</v>
      </c>
      <c r="K216" s="32" t="str">
        <f t="shared" si="12"/>
        <v>#NUM!</v>
      </c>
      <c r="L216" s="16"/>
      <c r="M216" s="16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8">
        <v>214.0</v>
      </c>
      <c r="G217" s="32" t="str">
        <f t="shared" si="8"/>
        <v>#NUM!</v>
      </c>
      <c r="H217" s="32">
        <f t="shared" si="9"/>
        <v>32903.5423</v>
      </c>
      <c r="I217" s="32" t="str">
        <f t="shared" si="10"/>
        <v>#NUM!</v>
      </c>
      <c r="J217" s="32" t="str">
        <f t="shared" si="11"/>
        <v>#NUM!</v>
      </c>
      <c r="K217" s="32" t="str">
        <f t="shared" si="12"/>
        <v>#NUM!</v>
      </c>
      <c r="L217" s="16"/>
      <c r="M217" s="16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8">
        <v>215.0</v>
      </c>
      <c r="G218" s="32" t="str">
        <f t="shared" si="8"/>
        <v>#NUM!</v>
      </c>
      <c r="H218" s="32">
        <f t="shared" si="9"/>
        <v>32903.5423</v>
      </c>
      <c r="I218" s="32" t="str">
        <f t="shared" si="10"/>
        <v>#NUM!</v>
      </c>
      <c r="J218" s="32" t="str">
        <f t="shared" si="11"/>
        <v>#NUM!</v>
      </c>
      <c r="K218" s="32" t="str">
        <f t="shared" si="12"/>
        <v>#NUM!</v>
      </c>
      <c r="L218" s="16"/>
      <c r="M218" s="16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8">
        <v>216.0</v>
      </c>
      <c r="G219" s="32" t="str">
        <f t="shared" si="8"/>
        <v>#NUM!</v>
      </c>
      <c r="H219" s="32">
        <f t="shared" si="9"/>
        <v>32903.5423</v>
      </c>
      <c r="I219" s="32" t="str">
        <f t="shared" si="10"/>
        <v>#NUM!</v>
      </c>
      <c r="J219" s="32" t="str">
        <f t="shared" si="11"/>
        <v>#NUM!</v>
      </c>
      <c r="K219" s="32" t="str">
        <f t="shared" si="12"/>
        <v>#NUM!</v>
      </c>
      <c r="L219" s="16"/>
      <c r="M219" s="16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8">
        <v>217.0</v>
      </c>
      <c r="G220" s="32" t="str">
        <f t="shared" si="8"/>
        <v>#NUM!</v>
      </c>
      <c r="H220" s="32">
        <f t="shared" si="9"/>
        <v>32903.5423</v>
      </c>
      <c r="I220" s="32" t="str">
        <f t="shared" si="10"/>
        <v>#NUM!</v>
      </c>
      <c r="J220" s="32" t="str">
        <f t="shared" si="11"/>
        <v>#NUM!</v>
      </c>
      <c r="K220" s="32" t="str">
        <f t="shared" si="12"/>
        <v>#NUM!</v>
      </c>
      <c r="L220" s="16"/>
      <c r="M220" s="16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8">
        <v>218.0</v>
      </c>
      <c r="G221" s="32" t="str">
        <f t="shared" si="8"/>
        <v>#NUM!</v>
      </c>
      <c r="H221" s="32">
        <f t="shared" si="9"/>
        <v>32903.5423</v>
      </c>
      <c r="I221" s="32" t="str">
        <f t="shared" si="10"/>
        <v>#NUM!</v>
      </c>
      <c r="J221" s="32" t="str">
        <f t="shared" si="11"/>
        <v>#NUM!</v>
      </c>
      <c r="K221" s="32" t="str">
        <f t="shared" si="12"/>
        <v>#NUM!</v>
      </c>
      <c r="L221" s="16"/>
      <c r="M221" s="16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8">
        <v>219.0</v>
      </c>
      <c r="G222" s="32" t="str">
        <f t="shared" si="8"/>
        <v>#NUM!</v>
      </c>
      <c r="H222" s="32">
        <f t="shared" si="9"/>
        <v>32903.5423</v>
      </c>
      <c r="I222" s="32" t="str">
        <f t="shared" si="10"/>
        <v>#NUM!</v>
      </c>
      <c r="J222" s="32" t="str">
        <f t="shared" si="11"/>
        <v>#NUM!</v>
      </c>
      <c r="K222" s="32" t="str">
        <f t="shared" si="12"/>
        <v>#NUM!</v>
      </c>
      <c r="L222" s="16"/>
      <c r="M222" s="16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8">
        <v>220.0</v>
      </c>
      <c r="G223" s="32" t="str">
        <f t="shared" si="8"/>
        <v>#NUM!</v>
      </c>
      <c r="H223" s="32">
        <f t="shared" si="9"/>
        <v>32903.5423</v>
      </c>
      <c r="I223" s="32" t="str">
        <f t="shared" si="10"/>
        <v>#NUM!</v>
      </c>
      <c r="J223" s="32" t="str">
        <f t="shared" si="11"/>
        <v>#NUM!</v>
      </c>
      <c r="K223" s="32" t="str">
        <f t="shared" si="12"/>
        <v>#NUM!</v>
      </c>
      <c r="L223" s="16"/>
      <c r="M223" s="16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8">
        <v>221.0</v>
      </c>
      <c r="G224" s="32" t="str">
        <f t="shared" si="8"/>
        <v>#NUM!</v>
      </c>
      <c r="H224" s="32">
        <f t="shared" si="9"/>
        <v>32903.5423</v>
      </c>
      <c r="I224" s="32" t="str">
        <f t="shared" si="10"/>
        <v>#NUM!</v>
      </c>
      <c r="J224" s="32" t="str">
        <f t="shared" si="11"/>
        <v>#NUM!</v>
      </c>
      <c r="K224" s="32" t="str">
        <f t="shared" si="12"/>
        <v>#NUM!</v>
      </c>
      <c r="L224" s="16"/>
      <c r="M224" s="16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8">
        <v>222.0</v>
      </c>
      <c r="G225" s="32" t="str">
        <f t="shared" si="8"/>
        <v>#NUM!</v>
      </c>
      <c r="H225" s="32">
        <f t="shared" si="9"/>
        <v>32903.5423</v>
      </c>
      <c r="I225" s="32" t="str">
        <f t="shared" si="10"/>
        <v>#NUM!</v>
      </c>
      <c r="J225" s="32" t="str">
        <f t="shared" si="11"/>
        <v>#NUM!</v>
      </c>
      <c r="K225" s="32" t="str">
        <f t="shared" si="12"/>
        <v>#NUM!</v>
      </c>
      <c r="L225" s="16"/>
      <c r="M225" s="16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8">
        <v>223.0</v>
      </c>
      <c r="G226" s="32" t="str">
        <f t="shared" si="8"/>
        <v>#NUM!</v>
      </c>
      <c r="H226" s="32">
        <f t="shared" si="9"/>
        <v>32903.5423</v>
      </c>
      <c r="I226" s="32" t="str">
        <f t="shared" si="10"/>
        <v>#NUM!</v>
      </c>
      <c r="J226" s="32" t="str">
        <f t="shared" si="11"/>
        <v>#NUM!</v>
      </c>
      <c r="K226" s="32" t="str">
        <f t="shared" si="12"/>
        <v>#NUM!</v>
      </c>
      <c r="L226" s="16"/>
      <c r="M226" s="16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8">
        <v>224.0</v>
      </c>
      <c r="G227" s="32" t="str">
        <f t="shared" si="8"/>
        <v>#NUM!</v>
      </c>
      <c r="H227" s="32">
        <f t="shared" si="9"/>
        <v>32903.5423</v>
      </c>
      <c r="I227" s="32" t="str">
        <f t="shared" si="10"/>
        <v>#NUM!</v>
      </c>
      <c r="J227" s="32" t="str">
        <f t="shared" si="11"/>
        <v>#NUM!</v>
      </c>
      <c r="K227" s="32" t="str">
        <f t="shared" si="12"/>
        <v>#NUM!</v>
      </c>
      <c r="L227" s="16"/>
      <c r="M227" s="16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8">
        <v>225.0</v>
      </c>
      <c r="G228" s="32" t="str">
        <f t="shared" si="8"/>
        <v>#NUM!</v>
      </c>
      <c r="H228" s="32">
        <f t="shared" si="9"/>
        <v>32903.5423</v>
      </c>
      <c r="I228" s="32" t="str">
        <f t="shared" si="10"/>
        <v>#NUM!</v>
      </c>
      <c r="J228" s="32" t="str">
        <f t="shared" si="11"/>
        <v>#NUM!</v>
      </c>
      <c r="K228" s="32" t="str">
        <f t="shared" si="12"/>
        <v>#NUM!</v>
      </c>
      <c r="L228" s="16"/>
      <c r="M228" s="16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8">
        <v>226.0</v>
      </c>
      <c r="G229" s="32" t="str">
        <f t="shared" si="8"/>
        <v>#NUM!</v>
      </c>
      <c r="H229" s="32">
        <f t="shared" si="9"/>
        <v>32903.5423</v>
      </c>
      <c r="I229" s="32" t="str">
        <f t="shared" si="10"/>
        <v>#NUM!</v>
      </c>
      <c r="J229" s="32" t="str">
        <f t="shared" si="11"/>
        <v>#NUM!</v>
      </c>
      <c r="K229" s="32" t="str">
        <f t="shared" si="12"/>
        <v>#NUM!</v>
      </c>
      <c r="L229" s="16"/>
      <c r="M229" s="16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8">
        <v>227.0</v>
      </c>
      <c r="G230" s="32" t="str">
        <f t="shared" si="8"/>
        <v>#NUM!</v>
      </c>
      <c r="H230" s="32">
        <f t="shared" si="9"/>
        <v>32903.5423</v>
      </c>
      <c r="I230" s="32" t="str">
        <f t="shared" si="10"/>
        <v>#NUM!</v>
      </c>
      <c r="J230" s="32" t="str">
        <f t="shared" si="11"/>
        <v>#NUM!</v>
      </c>
      <c r="K230" s="32" t="str">
        <f t="shared" si="12"/>
        <v>#NUM!</v>
      </c>
      <c r="L230" s="16"/>
      <c r="M230" s="16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8">
        <v>228.0</v>
      </c>
      <c r="G231" s="32" t="str">
        <f t="shared" si="8"/>
        <v>#NUM!</v>
      </c>
      <c r="H231" s="32">
        <f t="shared" si="9"/>
        <v>32903.5423</v>
      </c>
      <c r="I231" s="32" t="str">
        <f t="shared" si="10"/>
        <v>#NUM!</v>
      </c>
      <c r="J231" s="32" t="str">
        <f t="shared" si="11"/>
        <v>#NUM!</v>
      </c>
      <c r="K231" s="32" t="str">
        <f t="shared" si="12"/>
        <v>#NUM!</v>
      </c>
      <c r="L231" s="16"/>
      <c r="M231" s="16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8">
        <v>229.0</v>
      </c>
      <c r="G232" s="32" t="str">
        <f t="shared" si="8"/>
        <v>#NUM!</v>
      </c>
      <c r="H232" s="32">
        <f t="shared" si="9"/>
        <v>32903.5423</v>
      </c>
      <c r="I232" s="32" t="str">
        <f t="shared" si="10"/>
        <v>#NUM!</v>
      </c>
      <c r="J232" s="32" t="str">
        <f t="shared" si="11"/>
        <v>#NUM!</v>
      </c>
      <c r="K232" s="32" t="str">
        <f t="shared" si="12"/>
        <v>#NUM!</v>
      </c>
      <c r="L232" s="16"/>
      <c r="M232" s="16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8">
        <v>230.0</v>
      </c>
      <c r="G233" s="32" t="str">
        <f t="shared" si="8"/>
        <v>#NUM!</v>
      </c>
      <c r="H233" s="32">
        <f t="shared" si="9"/>
        <v>32903.5423</v>
      </c>
      <c r="I233" s="32" t="str">
        <f t="shared" si="10"/>
        <v>#NUM!</v>
      </c>
      <c r="J233" s="32" t="str">
        <f t="shared" si="11"/>
        <v>#NUM!</v>
      </c>
      <c r="K233" s="32" t="str">
        <f t="shared" si="12"/>
        <v>#NUM!</v>
      </c>
      <c r="L233" s="16"/>
      <c r="M233" s="16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8">
        <v>231.0</v>
      </c>
      <c r="G234" s="32" t="str">
        <f t="shared" si="8"/>
        <v>#NUM!</v>
      </c>
      <c r="H234" s="32">
        <f t="shared" si="9"/>
        <v>32903.5423</v>
      </c>
      <c r="I234" s="32" t="str">
        <f t="shared" si="10"/>
        <v>#NUM!</v>
      </c>
      <c r="J234" s="32" t="str">
        <f t="shared" si="11"/>
        <v>#NUM!</v>
      </c>
      <c r="K234" s="32" t="str">
        <f t="shared" si="12"/>
        <v>#NUM!</v>
      </c>
      <c r="L234" s="16"/>
      <c r="M234" s="16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8">
        <v>232.0</v>
      </c>
      <c r="G235" s="32" t="str">
        <f t="shared" si="8"/>
        <v>#NUM!</v>
      </c>
      <c r="H235" s="32">
        <f t="shared" si="9"/>
        <v>32903.5423</v>
      </c>
      <c r="I235" s="32" t="str">
        <f t="shared" si="10"/>
        <v>#NUM!</v>
      </c>
      <c r="J235" s="32" t="str">
        <f t="shared" si="11"/>
        <v>#NUM!</v>
      </c>
      <c r="K235" s="32" t="str">
        <f t="shared" si="12"/>
        <v>#NUM!</v>
      </c>
      <c r="L235" s="16"/>
      <c r="M235" s="16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8">
        <v>233.0</v>
      </c>
      <c r="G236" s="32" t="str">
        <f t="shared" si="8"/>
        <v>#NUM!</v>
      </c>
      <c r="H236" s="32">
        <f t="shared" si="9"/>
        <v>32903.5423</v>
      </c>
      <c r="I236" s="32" t="str">
        <f t="shared" si="10"/>
        <v>#NUM!</v>
      </c>
      <c r="J236" s="32" t="str">
        <f t="shared" si="11"/>
        <v>#NUM!</v>
      </c>
      <c r="K236" s="32" t="str">
        <f t="shared" si="12"/>
        <v>#NUM!</v>
      </c>
      <c r="L236" s="16"/>
      <c r="M236" s="16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8">
        <v>234.0</v>
      </c>
      <c r="G237" s="32" t="str">
        <f t="shared" si="8"/>
        <v>#NUM!</v>
      </c>
      <c r="H237" s="32">
        <f t="shared" si="9"/>
        <v>32903.5423</v>
      </c>
      <c r="I237" s="32" t="str">
        <f t="shared" si="10"/>
        <v>#NUM!</v>
      </c>
      <c r="J237" s="32" t="str">
        <f t="shared" si="11"/>
        <v>#NUM!</v>
      </c>
      <c r="K237" s="32" t="str">
        <f t="shared" si="12"/>
        <v>#NUM!</v>
      </c>
      <c r="L237" s="16"/>
      <c r="M237" s="16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8">
        <v>235.0</v>
      </c>
      <c r="G238" s="32" t="str">
        <f t="shared" si="8"/>
        <v>#NUM!</v>
      </c>
      <c r="H238" s="32">
        <f t="shared" si="9"/>
        <v>32903.5423</v>
      </c>
      <c r="I238" s="32" t="str">
        <f t="shared" si="10"/>
        <v>#NUM!</v>
      </c>
      <c r="J238" s="32" t="str">
        <f t="shared" si="11"/>
        <v>#NUM!</v>
      </c>
      <c r="K238" s="32" t="str">
        <f t="shared" si="12"/>
        <v>#NUM!</v>
      </c>
      <c r="L238" s="16"/>
      <c r="M238" s="16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8">
        <v>236.0</v>
      </c>
      <c r="G239" s="32" t="str">
        <f t="shared" si="8"/>
        <v>#NUM!</v>
      </c>
      <c r="H239" s="32">
        <f t="shared" si="9"/>
        <v>32903.5423</v>
      </c>
      <c r="I239" s="32" t="str">
        <f t="shared" si="10"/>
        <v>#NUM!</v>
      </c>
      <c r="J239" s="32" t="str">
        <f t="shared" si="11"/>
        <v>#NUM!</v>
      </c>
      <c r="K239" s="32" t="str">
        <f t="shared" si="12"/>
        <v>#NUM!</v>
      </c>
      <c r="L239" s="16"/>
      <c r="M239" s="16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8">
        <v>237.0</v>
      </c>
      <c r="G240" s="32" t="str">
        <f t="shared" si="8"/>
        <v>#NUM!</v>
      </c>
      <c r="H240" s="32">
        <f t="shared" si="9"/>
        <v>32903.5423</v>
      </c>
      <c r="I240" s="32" t="str">
        <f t="shared" si="10"/>
        <v>#NUM!</v>
      </c>
      <c r="J240" s="32" t="str">
        <f t="shared" si="11"/>
        <v>#NUM!</v>
      </c>
      <c r="K240" s="32" t="str">
        <f t="shared" si="12"/>
        <v>#NUM!</v>
      </c>
      <c r="L240" s="16"/>
      <c r="M240" s="16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8">
        <v>238.0</v>
      </c>
      <c r="G241" s="32" t="str">
        <f t="shared" si="8"/>
        <v>#NUM!</v>
      </c>
      <c r="H241" s="32">
        <f t="shared" si="9"/>
        <v>32903.5423</v>
      </c>
      <c r="I241" s="32" t="str">
        <f t="shared" si="10"/>
        <v>#NUM!</v>
      </c>
      <c r="J241" s="32" t="str">
        <f t="shared" si="11"/>
        <v>#NUM!</v>
      </c>
      <c r="K241" s="32" t="str">
        <f t="shared" si="12"/>
        <v>#NUM!</v>
      </c>
      <c r="L241" s="16"/>
      <c r="M241" s="16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8">
        <v>239.0</v>
      </c>
      <c r="G242" s="32" t="str">
        <f t="shared" si="8"/>
        <v>#NUM!</v>
      </c>
      <c r="H242" s="32">
        <f t="shared" si="9"/>
        <v>32903.5423</v>
      </c>
      <c r="I242" s="32" t="str">
        <f t="shared" si="10"/>
        <v>#NUM!</v>
      </c>
      <c r="J242" s="32" t="str">
        <f t="shared" si="11"/>
        <v>#NUM!</v>
      </c>
      <c r="K242" s="32" t="str">
        <f t="shared" si="12"/>
        <v>#NUM!</v>
      </c>
      <c r="L242" s="16"/>
      <c r="M242" s="16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8">
        <v>240.0</v>
      </c>
      <c r="G243" s="32" t="str">
        <f t="shared" si="8"/>
        <v>#NUM!</v>
      </c>
      <c r="H243" s="32">
        <f t="shared" si="9"/>
        <v>32903.5423</v>
      </c>
      <c r="I243" s="32" t="str">
        <f t="shared" si="10"/>
        <v>#NUM!</v>
      </c>
      <c r="J243" s="32" t="str">
        <f t="shared" si="11"/>
        <v>#NUM!</v>
      </c>
      <c r="K243" s="32" t="str">
        <f t="shared" si="12"/>
        <v>#NUM!</v>
      </c>
      <c r="L243" s="16"/>
      <c r="M243" s="16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16"/>
      <c r="M244" s="16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16"/>
      <c r="M245" s="16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8"/>
      <c r="G246" s="2"/>
      <c r="H246" s="2"/>
      <c r="I246" s="2"/>
      <c r="J246" s="2"/>
      <c r="K246" s="2"/>
      <c r="L246" s="16"/>
      <c r="M246" s="16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8"/>
      <c r="G247" s="2"/>
      <c r="H247" s="2"/>
      <c r="I247" s="2"/>
      <c r="J247" s="2"/>
      <c r="K247" s="2"/>
      <c r="L247" s="16"/>
      <c r="M247" s="16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8"/>
      <c r="G248" s="2"/>
      <c r="H248" s="2"/>
      <c r="I248" s="2"/>
      <c r="J248" s="2"/>
      <c r="K248" s="2"/>
      <c r="L248" s="16"/>
      <c r="M248" s="16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8"/>
      <c r="G249" s="2"/>
      <c r="H249" s="2"/>
      <c r="I249" s="2"/>
      <c r="J249" s="2"/>
      <c r="K249" s="2"/>
      <c r="L249" s="16"/>
      <c r="M249" s="16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8"/>
      <c r="G250" s="2"/>
      <c r="H250" s="2"/>
      <c r="I250" s="2"/>
      <c r="J250" s="2"/>
      <c r="K250" s="2"/>
      <c r="L250" s="16"/>
      <c r="M250" s="16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8"/>
      <c r="G251" s="2"/>
      <c r="H251" s="2"/>
      <c r="I251" s="2"/>
      <c r="J251" s="2"/>
      <c r="K251" s="2"/>
      <c r="L251" s="16"/>
      <c r="M251" s="16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8"/>
      <c r="G252" s="2"/>
      <c r="H252" s="2"/>
      <c r="I252" s="2"/>
      <c r="J252" s="2"/>
      <c r="K252" s="2"/>
      <c r="L252" s="16"/>
      <c r="M252" s="16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8"/>
      <c r="G253" s="2"/>
      <c r="H253" s="2"/>
      <c r="I253" s="2"/>
      <c r="J253" s="2"/>
      <c r="K253" s="2"/>
      <c r="L253" s="16"/>
      <c r="M253" s="16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16"/>
      <c r="M254" s="16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16"/>
      <c r="M255" s="16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16"/>
      <c r="M256" s="16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16"/>
      <c r="M257" s="16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16"/>
      <c r="M258" s="16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16"/>
      <c r="M259" s="16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16"/>
      <c r="M260" s="16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16"/>
      <c r="M261" s="16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16"/>
      <c r="M262" s="16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16"/>
      <c r="M263" s="16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16"/>
      <c r="M264" s="16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16"/>
      <c r="M265" s="16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16"/>
      <c r="M266" s="16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16"/>
      <c r="M267" s="16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16"/>
      <c r="M268" s="16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16"/>
      <c r="M269" s="16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16"/>
      <c r="M270" s="16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16"/>
      <c r="M271" s="16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16"/>
      <c r="M272" s="16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16"/>
      <c r="M273" s="16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16"/>
      <c r="M274" s="16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16"/>
      <c r="M275" s="16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16"/>
      <c r="M276" s="16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16"/>
      <c r="M277" s="16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16"/>
      <c r="M278" s="16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16"/>
      <c r="M279" s="16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16"/>
      <c r="M280" s="16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16"/>
      <c r="M281" s="16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16"/>
      <c r="M282" s="16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16"/>
      <c r="M283" s="16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16"/>
      <c r="M284" s="16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16"/>
      <c r="M285" s="16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16"/>
      <c r="M286" s="16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16"/>
      <c r="M287" s="16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16"/>
      <c r="M288" s="16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16"/>
      <c r="M289" s="16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16"/>
      <c r="M290" s="16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16"/>
      <c r="M291" s="16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16"/>
      <c r="M292" s="16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16"/>
      <c r="M293" s="16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16"/>
      <c r="M294" s="16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16"/>
      <c r="M295" s="16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16"/>
      <c r="M296" s="16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16"/>
      <c r="M297" s="16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16"/>
      <c r="M298" s="16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16"/>
      <c r="M299" s="16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16"/>
      <c r="M300" s="16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16"/>
      <c r="M301" s="16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16"/>
      <c r="M302" s="16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16"/>
      <c r="M303" s="16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16"/>
      <c r="M304" s="16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16"/>
      <c r="M305" s="16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16"/>
      <c r="M306" s="16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16"/>
      <c r="M307" s="16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16"/>
      <c r="M308" s="16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16"/>
      <c r="M309" s="16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16"/>
      <c r="M310" s="16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16"/>
      <c r="M311" s="16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16"/>
      <c r="M312" s="16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16"/>
      <c r="M313" s="16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16"/>
      <c r="M314" s="16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16"/>
      <c r="M315" s="16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16"/>
      <c r="M316" s="16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16"/>
      <c r="M317" s="16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16"/>
      <c r="M318" s="16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16"/>
      <c r="M319" s="16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16"/>
      <c r="M320" s="16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16"/>
      <c r="M321" s="16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16"/>
      <c r="M322" s="16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16"/>
      <c r="M323" s="16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16"/>
      <c r="M324" s="16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16"/>
      <c r="M325" s="16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16"/>
      <c r="M326" s="16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16"/>
      <c r="M327" s="16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16"/>
      <c r="M328" s="16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16"/>
      <c r="M329" s="16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16"/>
      <c r="M330" s="16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16"/>
      <c r="M331" s="16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16"/>
      <c r="M332" s="16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16"/>
      <c r="M333" s="16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16"/>
      <c r="M334" s="16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16"/>
      <c r="M335" s="16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16"/>
      <c r="M336" s="16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16"/>
      <c r="M337" s="16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16"/>
      <c r="M338" s="16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16"/>
      <c r="M339" s="16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16"/>
      <c r="M340" s="16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16"/>
      <c r="M341" s="16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16"/>
      <c r="M342" s="16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16"/>
      <c r="M343" s="16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16"/>
      <c r="M344" s="16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16"/>
      <c r="M345" s="16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16"/>
      <c r="M346" s="16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16"/>
      <c r="M347" s="16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16"/>
      <c r="M348" s="16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16"/>
      <c r="M349" s="16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16"/>
      <c r="M350" s="16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16"/>
      <c r="M351" s="16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16"/>
      <c r="M352" s="16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16"/>
      <c r="M353" s="16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16"/>
      <c r="M354" s="16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16"/>
      <c r="M355" s="16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16"/>
      <c r="M356" s="16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16"/>
      <c r="M357" s="16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16"/>
      <c r="M358" s="16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16"/>
      <c r="M359" s="16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16"/>
      <c r="M360" s="16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16"/>
      <c r="M361" s="16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16"/>
      <c r="M362" s="16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16"/>
      <c r="M363" s="16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16"/>
      <c r="M364" s="16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16"/>
      <c r="M365" s="16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16"/>
      <c r="M366" s="16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16"/>
      <c r="M367" s="16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16"/>
      <c r="M368" s="16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16"/>
      <c r="M369" s="16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16"/>
      <c r="M370" s="16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16"/>
      <c r="M371" s="16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16"/>
      <c r="M372" s="16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16"/>
      <c r="M373" s="16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16"/>
      <c r="M374" s="16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16"/>
      <c r="M375" s="16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16"/>
      <c r="M376" s="16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16"/>
      <c r="M377" s="16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16"/>
      <c r="M378" s="16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16"/>
      <c r="M379" s="16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16"/>
      <c r="M380" s="16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16"/>
      <c r="M381" s="16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16"/>
      <c r="M382" s="16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16"/>
      <c r="M383" s="16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16"/>
      <c r="M384" s="16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16"/>
      <c r="M385" s="16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16"/>
      <c r="M386" s="16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16"/>
      <c r="M387" s="16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16"/>
      <c r="M388" s="16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16"/>
      <c r="M389" s="16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16"/>
      <c r="M390" s="16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16"/>
      <c r="M391" s="16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16"/>
      <c r="M392" s="16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16"/>
      <c r="M393" s="16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16"/>
      <c r="M394" s="16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16"/>
      <c r="M395" s="16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16"/>
      <c r="M396" s="16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16"/>
      <c r="M397" s="16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16"/>
      <c r="M398" s="16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16"/>
      <c r="M399" s="16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16"/>
      <c r="M400" s="16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16"/>
      <c r="M401" s="16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16"/>
      <c r="M402" s="16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16"/>
      <c r="M403" s="16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16"/>
      <c r="M404" s="16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16"/>
      <c r="M405" s="16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16"/>
      <c r="M406" s="16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16"/>
      <c r="M407" s="16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16"/>
      <c r="M408" s="16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16"/>
      <c r="M409" s="16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16"/>
      <c r="M410" s="16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16"/>
      <c r="M411" s="16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16"/>
      <c r="M412" s="16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16"/>
      <c r="M413" s="16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16"/>
      <c r="M414" s="16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16"/>
      <c r="M415" s="16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16"/>
      <c r="M416" s="16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16"/>
      <c r="M417" s="16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16"/>
      <c r="M418" s="16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16"/>
      <c r="M419" s="16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16"/>
      <c r="M420" s="16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16"/>
      <c r="M421" s="16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16"/>
      <c r="M422" s="16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16"/>
      <c r="M423" s="16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16"/>
      <c r="M424" s="16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16"/>
      <c r="M425" s="16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16"/>
      <c r="M426" s="16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16"/>
      <c r="M427" s="16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16"/>
      <c r="M428" s="16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16"/>
      <c r="M429" s="16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16"/>
      <c r="M430" s="16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16"/>
      <c r="M431" s="16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16"/>
      <c r="M432" s="16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16"/>
      <c r="M433" s="16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16"/>
      <c r="M434" s="16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16"/>
      <c r="M435" s="16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16"/>
      <c r="M436" s="16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16"/>
      <c r="M437" s="16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16"/>
      <c r="M438" s="16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16"/>
      <c r="M439" s="16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16"/>
      <c r="M440" s="16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16"/>
      <c r="M441" s="16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16"/>
      <c r="M442" s="16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16"/>
      <c r="M443" s="16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16"/>
      <c r="M444" s="16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16"/>
      <c r="M445" s="16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16"/>
      <c r="M446" s="16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16"/>
      <c r="M447" s="16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16"/>
      <c r="M448" s="16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16"/>
      <c r="M449" s="16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16"/>
      <c r="M450" s="16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16"/>
      <c r="M451" s="16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16"/>
      <c r="M452" s="16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16"/>
      <c r="M453" s="16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16"/>
      <c r="M454" s="16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16"/>
      <c r="M455" s="16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16"/>
      <c r="M456" s="16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16"/>
      <c r="M457" s="16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16"/>
      <c r="M458" s="16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16"/>
      <c r="M459" s="16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16"/>
      <c r="M460" s="16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16"/>
      <c r="M461" s="16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16"/>
      <c r="M462" s="16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16"/>
      <c r="M463" s="16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16"/>
      <c r="M464" s="16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16"/>
      <c r="M465" s="16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16"/>
      <c r="M466" s="16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16"/>
      <c r="M467" s="16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16"/>
      <c r="M468" s="16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16"/>
      <c r="M469" s="16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16"/>
      <c r="M470" s="16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16"/>
      <c r="M471" s="16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16"/>
      <c r="M472" s="16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16"/>
      <c r="M473" s="16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16"/>
      <c r="M474" s="16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16"/>
      <c r="M475" s="16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16"/>
      <c r="M476" s="16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16"/>
      <c r="M477" s="16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16"/>
      <c r="M478" s="16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16"/>
      <c r="M479" s="16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16"/>
      <c r="M480" s="16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16"/>
      <c r="M481" s="16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16"/>
      <c r="M482" s="16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16"/>
      <c r="M483" s="16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16"/>
      <c r="M484" s="16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16"/>
      <c r="M485" s="16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16"/>
      <c r="M486" s="16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16"/>
      <c r="M487" s="16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16"/>
      <c r="M488" s="16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16"/>
      <c r="M489" s="16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16"/>
      <c r="M490" s="16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16"/>
      <c r="M491" s="16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16"/>
      <c r="M492" s="16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16"/>
      <c r="M493" s="16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16"/>
      <c r="M494" s="16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16"/>
      <c r="M495" s="16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16"/>
      <c r="M496" s="16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16"/>
      <c r="M497" s="16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16"/>
      <c r="M498" s="16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16"/>
      <c r="M499" s="16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16"/>
      <c r="M500" s="16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16"/>
      <c r="M501" s="16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16"/>
      <c r="M502" s="16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16"/>
      <c r="M503" s="16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16"/>
      <c r="M504" s="16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16"/>
      <c r="M505" s="16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16"/>
      <c r="M506" s="16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16"/>
      <c r="M507" s="16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16"/>
      <c r="M508" s="16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16"/>
      <c r="M509" s="16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16"/>
      <c r="M510" s="16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16"/>
      <c r="M511" s="16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16"/>
      <c r="M512" s="16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16"/>
      <c r="M513" s="16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16"/>
      <c r="M514" s="16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16"/>
      <c r="M515" s="16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16"/>
      <c r="M516" s="16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16"/>
      <c r="M517" s="16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16"/>
      <c r="M518" s="16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16"/>
      <c r="M519" s="16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16"/>
      <c r="M520" s="16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16"/>
      <c r="M521" s="16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16"/>
      <c r="M522" s="16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16"/>
      <c r="M523" s="16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16"/>
      <c r="M524" s="16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16"/>
      <c r="M525" s="16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16"/>
      <c r="M526" s="16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16"/>
      <c r="M527" s="16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16"/>
      <c r="M528" s="16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16"/>
      <c r="M529" s="16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16"/>
      <c r="M530" s="16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16"/>
      <c r="M531" s="16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16"/>
      <c r="M532" s="16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16"/>
      <c r="M533" s="16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16"/>
      <c r="M534" s="16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16"/>
      <c r="M535" s="16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16"/>
      <c r="M536" s="16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16"/>
      <c r="M537" s="16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16"/>
      <c r="M538" s="16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16"/>
      <c r="M539" s="16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16"/>
      <c r="M540" s="16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16"/>
      <c r="M541" s="16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16"/>
      <c r="M542" s="16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16"/>
      <c r="M543" s="16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16"/>
      <c r="M544" s="16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16"/>
      <c r="M545" s="16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16"/>
      <c r="M546" s="16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16"/>
      <c r="M547" s="16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16"/>
      <c r="M548" s="16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16"/>
      <c r="M549" s="16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16"/>
      <c r="M550" s="16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16"/>
      <c r="M551" s="16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16"/>
      <c r="M552" s="16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16"/>
      <c r="M553" s="16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16"/>
      <c r="M554" s="16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16"/>
      <c r="M555" s="16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16"/>
      <c r="M556" s="16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16"/>
      <c r="M557" s="16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16"/>
      <c r="M558" s="16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16"/>
      <c r="M559" s="16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16"/>
      <c r="M560" s="16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16"/>
      <c r="M561" s="16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16"/>
      <c r="M562" s="16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16"/>
      <c r="M563" s="16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16"/>
      <c r="M564" s="16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16"/>
      <c r="M565" s="16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16"/>
      <c r="M566" s="16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16"/>
      <c r="M567" s="16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16"/>
      <c r="M568" s="16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16"/>
      <c r="M569" s="16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16"/>
      <c r="M570" s="16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16"/>
      <c r="M571" s="16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16"/>
      <c r="M572" s="16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16"/>
      <c r="M573" s="16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16"/>
      <c r="M574" s="16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16"/>
      <c r="M575" s="16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16"/>
      <c r="M576" s="16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16"/>
      <c r="M577" s="16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16"/>
      <c r="M578" s="16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16"/>
      <c r="M579" s="16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16"/>
      <c r="M580" s="16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16"/>
      <c r="M581" s="16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16"/>
      <c r="M582" s="16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16"/>
      <c r="M583" s="16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16"/>
      <c r="M584" s="16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16"/>
      <c r="M585" s="16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16"/>
      <c r="M586" s="16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16"/>
      <c r="M587" s="16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16"/>
      <c r="M588" s="16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16"/>
      <c r="M589" s="16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16"/>
      <c r="M590" s="16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16"/>
      <c r="M591" s="16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16"/>
      <c r="M592" s="16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16"/>
      <c r="M593" s="16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16"/>
      <c r="M594" s="16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16"/>
      <c r="M595" s="16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16"/>
      <c r="M596" s="16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16"/>
      <c r="M597" s="16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16"/>
      <c r="M598" s="16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16"/>
      <c r="M599" s="16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16"/>
      <c r="M600" s="16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16"/>
      <c r="M601" s="16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16"/>
      <c r="M602" s="16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16"/>
      <c r="M603" s="16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16"/>
      <c r="M604" s="16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16"/>
      <c r="M605" s="16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16"/>
      <c r="M606" s="16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16"/>
      <c r="M607" s="16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16"/>
      <c r="M608" s="16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16"/>
      <c r="M609" s="16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16"/>
      <c r="M610" s="16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16"/>
      <c r="M611" s="16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16"/>
      <c r="M612" s="16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16"/>
      <c r="M613" s="16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16"/>
      <c r="M614" s="16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16"/>
      <c r="M615" s="16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16"/>
      <c r="M616" s="16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16"/>
      <c r="M617" s="16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16"/>
      <c r="M618" s="16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16"/>
      <c r="M619" s="16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16"/>
      <c r="M620" s="16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16"/>
      <c r="M621" s="16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16"/>
      <c r="M622" s="16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16"/>
      <c r="M623" s="16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16"/>
      <c r="M624" s="16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16"/>
      <c r="M625" s="16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16"/>
      <c r="M626" s="16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16"/>
      <c r="M627" s="16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16"/>
      <c r="M628" s="16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16"/>
      <c r="M629" s="16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16"/>
      <c r="M630" s="16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16"/>
      <c r="M631" s="16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16"/>
      <c r="M632" s="16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16"/>
      <c r="M633" s="16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16"/>
      <c r="M634" s="16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16"/>
      <c r="M635" s="16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16"/>
      <c r="M636" s="16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16"/>
      <c r="M637" s="16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16"/>
      <c r="M638" s="16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16"/>
      <c r="M639" s="16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16"/>
      <c r="M640" s="16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16"/>
      <c r="M641" s="16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16"/>
      <c r="M642" s="16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16"/>
      <c r="M643" s="16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16"/>
      <c r="M644" s="16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16"/>
      <c r="M645" s="16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16"/>
      <c r="M646" s="16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16"/>
      <c r="M647" s="16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16"/>
      <c r="M648" s="16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16"/>
      <c r="M649" s="16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16"/>
      <c r="M650" s="16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16"/>
      <c r="M651" s="16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16"/>
      <c r="M652" s="16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16"/>
      <c r="M653" s="16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16"/>
      <c r="M654" s="16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16"/>
      <c r="M655" s="16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16"/>
      <c r="M656" s="16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16"/>
      <c r="M657" s="16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16"/>
      <c r="M658" s="16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16"/>
      <c r="M659" s="16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16"/>
      <c r="M660" s="16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16"/>
      <c r="M661" s="16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16"/>
      <c r="M662" s="16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16"/>
      <c r="M663" s="16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16"/>
      <c r="M664" s="16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16"/>
      <c r="M665" s="16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16"/>
      <c r="M666" s="16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16"/>
      <c r="M667" s="16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16"/>
      <c r="M668" s="16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16"/>
      <c r="M669" s="16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16"/>
      <c r="M670" s="16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16"/>
      <c r="M671" s="16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16"/>
      <c r="M672" s="16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16"/>
      <c r="M673" s="16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16"/>
      <c r="M674" s="16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16"/>
      <c r="M675" s="16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16"/>
      <c r="M676" s="16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16"/>
      <c r="M677" s="16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16"/>
      <c r="M678" s="16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16"/>
      <c r="M679" s="16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16"/>
      <c r="M680" s="16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16"/>
      <c r="M681" s="16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16"/>
      <c r="M682" s="16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16"/>
      <c r="M683" s="16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16"/>
      <c r="M684" s="16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16"/>
      <c r="M685" s="16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16"/>
      <c r="M686" s="16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16"/>
      <c r="M687" s="16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16"/>
      <c r="M688" s="16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16"/>
      <c r="M689" s="16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16"/>
      <c r="M690" s="16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16"/>
      <c r="M691" s="16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16"/>
      <c r="M692" s="16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16"/>
      <c r="M693" s="16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16"/>
      <c r="M694" s="16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16"/>
      <c r="M695" s="16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16"/>
      <c r="M696" s="16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16"/>
      <c r="M697" s="16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16"/>
      <c r="M698" s="16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16"/>
      <c r="M699" s="16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16"/>
      <c r="M700" s="16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16"/>
      <c r="M701" s="16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16"/>
      <c r="M702" s="16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16"/>
      <c r="M703" s="16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16"/>
      <c r="M704" s="16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16"/>
      <c r="M705" s="16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16"/>
      <c r="M706" s="16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16"/>
      <c r="M707" s="16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16"/>
      <c r="M708" s="16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16"/>
      <c r="M709" s="16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16"/>
      <c r="M710" s="16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16"/>
      <c r="M711" s="16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16"/>
      <c r="M712" s="16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16"/>
      <c r="M713" s="16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16"/>
      <c r="M714" s="16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16"/>
      <c r="M715" s="16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16"/>
      <c r="M716" s="16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16"/>
      <c r="M717" s="16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16"/>
      <c r="M718" s="16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16"/>
      <c r="M719" s="16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16"/>
      <c r="M720" s="16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16"/>
      <c r="M721" s="16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16"/>
      <c r="M722" s="16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16"/>
      <c r="M723" s="16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16"/>
      <c r="M724" s="16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16"/>
      <c r="M725" s="16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16"/>
      <c r="M726" s="16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16"/>
      <c r="M727" s="16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16"/>
      <c r="M728" s="16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16"/>
      <c r="M729" s="16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16"/>
      <c r="M730" s="16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16"/>
      <c r="M731" s="16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16"/>
      <c r="M732" s="16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16"/>
      <c r="M733" s="16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16"/>
      <c r="M734" s="16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16"/>
      <c r="M735" s="16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16"/>
      <c r="M736" s="16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16"/>
      <c r="M737" s="16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16"/>
      <c r="M738" s="16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16"/>
      <c r="M739" s="16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16"/>
      <c r="M740" s="16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16"/>
      <c r="M741" s="16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16"/>
      <c r="M742" s="16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16"/>
      <c r="M743" s="16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16"/>
      <c r="M744" s="16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16"/>
      <c r="M745" s="16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16"/>
      <c r="M746" s="16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16"/>
      <c r="M747" s="16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16"/>
      <c r="M748" s="16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16"/>
      <c r="M749" s="16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16"/>
      <c r="M750" s="16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16"/>
      <c r="M751" s="16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16"/>
      <c r="M752" s="16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16"/>
      <c r="M753" s="16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16"/>
      <c r="M754" s="16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16"/>
      <c r="M755" s="16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16"/>
      <c r="M756" s="16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16"/>
      <c r="M757" s="16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16"/>
      <c r="M758" s="16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16"/>
      <c r="M759" s="16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16"/>
      <c r="M760" s="16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16"/>
      <c r="M761" s="16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16"/>
      <c r="M762" s="16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16"/>
      <c r="M763" s="16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16"/>
      <c r="M764" s="16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16"/>
      <c r="M765" s="16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16"/>
      <c r="M766" s="16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16"/>
      <c r="M767" s="16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16"/>
      <c r="M768" s="16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16"/>
      <c r="M769" s="16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16"/>
      <c r="M770" s="16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16"/>
      <c r="M771" s="16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16"/>
      <c r="M772" s="16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16"/>
      <c r="M773" s="16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16"/>
      <c r="M774" s="16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16"/>
      <c r="M775" s="16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16"/>
      <c r="M776" s="16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16"/>
      <c r="M777" s="16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16"/>
      <c r="M778" s="16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16"/>
      <c r="M779" s="16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16"/>
      <c r="M780" s="16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16"/>
      <c r="M781" s="16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16"/>
      <c r="M782" s="16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16"/>
      <c r="M783" s="16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16"/>
      <c r="M784" s="16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16"/>
      <c r="M785" s="16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16"/>
      <c r="M786" s="16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16"/>
      <c r="M787" s="16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16"/>
      <c r="M788" s="16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16"/>
      <c r="M789" s="16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16"/>
      <c r="M790" s="16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16"/>
      <c r="M791" s="16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16"/>
      <c r="M792" s="16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16"/>
      <c r="M793" s="16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16"/>
      <c r="M794" s="16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16"/>
      <c r="M795" s="16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16"/>
      <c r="M796" s="16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16"/>
      <c r="M797" s="16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16"/>
      <c r="M798" s="16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16"/>
      <c r="M799" s="16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16"/>
      <c r="M800" s="16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16"/>
      <c r="M801" s="16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16"/>
      <c r="M802" s="16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16"/>
      <c r="M803" s="16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16"/>
      <c r="M804" s="16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16"/>
      <c r="M805" s="16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16"/>
      <c r="M806" s="16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16"/>
      <c r="M807" s="16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16"/>
      <c r="M808" s="16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16"/>
      <c r="M809" s="16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16"/>
      <c r="M810" s="16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16"/>
      <c r="M811" s="16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16"/>
      <c r="M812" s="16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16"/>
      <c r="M813" s="16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16"/>
      <c r="M814" s="16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16"/>
      <c r="M815" s="16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16"/>
      <c r="M816" s="16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16"/>
      <c r="M817" s="16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16"/>
      <c r="M818" s="16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16"/>
      <c r="M819" s="16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16"/>
      <c r="M820" s="16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16"/>
      <c r="M821" s="16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16"/>
      <c r="M822" s="16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16"/>
      <c r="M823" s="16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16"/>
      <c r="M824" s="16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16"/>
      <c r="M825" s="16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16"/>
      <c r="M826" s="16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16"/>
      <c r="M827" s="16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16"/>
      <c r="M828" s="16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16"/>
      <c r="M829" s="16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16"/>
      <c r="M830" s="16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16"/>
      <c r="M831" s="16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16"/>
      <c r="M832" s="16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16"/>
      <c r="M833" s="16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16"/>
      <c r="M834" s="16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16"/>
      <c r="M835" s="16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16"/>
      <c r="M836" s="16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16"/>
      <c r="M837" s="16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16"/>
      <c r="M838" s="16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16"/>
      <c r="M839" s="16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16"/>
      <c r="M840" s="16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16"/>
      <c r="M841" s="16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16"/>
      <c r="M842" s="16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16"/>
      <c r="M843" s="16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16"/>
      <c r="M844" s="16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16"/>
      <c r="M845" s="16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16"/>
      <c r="M846" s="16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16"/>
      <c r="M847" s="16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16"/>
      <c r="M848" s="16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16"/>
      <c r="M849" s="16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16"/>
      <c r="M850" s="16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16"/>
      <c r="M851" s="16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16"/>
      <c r="M852" s="16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16"/>
      <c r="M853" s="16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16"/>
      <c r="M854" s="16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16"/>
      <c r="M855" s="16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16"/>
      <c r="M856" s="16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16"/>
      <c r="M857" s="16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16"/>
      <c r="M858" s="16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16"/>
      <c r="M859" s="16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16"/>
      <c r="M860" s="16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16"/>
      <c r="M861" s="16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16"/>
      <c r="M862" s="16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16"/>
      <c r="M863" s="16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16"/>
      <c r="M864" s="16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16"/>
      <c r="M865" s="16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16"/>
      <c r="M866" s="16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16"/>
      <c r="M867" s="16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16"/>
      <c r="M868" s="16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16"/>
      <c r="M869" s="16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16"/>
      <c r="M870" s="16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16"/>
      <c r="M871" s="16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16"/>
      <c r="M872" s="16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16"/>
      <c r="M873" s="16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16"/>
      <c r="M874" s="16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16"/>
      <c r="M875" s="16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16"/>
      <c r="M876" s="16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16"/>
      <c r="M877" s="16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16"/>
      <c r="M878" s="16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16"/>
      <c r="M879" s="16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16"/>
      <c r="M880" s="16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16"/>
      <c r="M881" s="16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16"/>
      <c r="M882" s="16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16"/>
      <c r="M883" s="16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16"/>
      <c r="M884" s="16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16"/>
      <c r="M885" s="16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16"/>
      <c r="M886" s="16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16"/>
      <c r="M887" s="16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16"/>
      <c r="M888" s="16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16"/>
      <c r="M889" s="16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16"/>
      <c r="M890" s="16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16"/>
      <c r="M891" s="16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16"/>
      <c r="M892" s="16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16"/>
      <c r="M893" s="16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16"/>
      <c r="M894" s="16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16"/>
      <c r="M895" s="16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16"/>
      <c r="M896" s="16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16"/>
      <c r="M897" s="16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16"/>
      <c r="M898" s="16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16"/>
      <c r="M899" s="16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16"/>
      <c r="M900" s="16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16"/>
      <c r="M901" s="16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16"/>
      <c r="M902" s="16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16"/>
      <c r="M903" s="16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16"/>
      <c r="M904" s="16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16"/>
      <c r="M905" s="16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16"/>
      <c r="M906" s="16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16"/>
      <c r="M907" s="16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16"/>
      <c r="M908" s="16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16"/>
      <c r="M909" s="16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16"/>
      <c r="M910" s="16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16"/>
      <c r="M911" s="16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16"/>
      <c r="M912" s="16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16"/>
      <c r="M913" s="16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16"/>
      <c r="M914" s="16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16"/>
      <c r="M915" s="16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16"/>
      <c r="M916" s="16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16"/>
      <c r="M917" s="16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16"/>
      <c r="M918" s="16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16"/>
      <c r="M919" s="16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16"/>
      <c r="M920" s="16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16"/>
      <c r="M921" s="16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16"/>
      <c r="M922" s="16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16"/>
      <c r="M923" s="16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16"/>
      <c r="M924" s="16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16"/>
      <c r="M925" s="16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16"/>
      <c r="M926" s="16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16"/>
      <c r="M927" s="16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16"/>
      <c r="M928" s="16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16"/>
      <c r="M929" s="16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16"/>
      <c r="M930" s="16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16"/>
      <c r="M931" s="16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16"/>
      <c r="M932" s="16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16"/>
      <c r="M933" s="16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16"/>
      <c r="M934" s="16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16"/>
      <c r="M935" s="16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16"/>
      <c r="M936" s="16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16"/>
      <c r="M937" s="16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16"/>
      <c r="M938" s="16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16"/>
      <c r="M939" s="16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16"/>
      <c r="M940" s="16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16"/>
      <c r="M941" s="16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16"/>
      <c r="M942" s="16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16"/>
      <c r="M943" s="16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16"/>
      <c r="M944" s="16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16"/>
      <c r="M945" s="16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16"/>
      <c r="M946" s="16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16"/>
      <c r="M947" s="16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16"/>
      <c r="M948" s="16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16"/>
      <c r="M949" s="16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16"/>
      <c r="M950" s="16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16"/>
      <c r="M951" s="16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16"/>
      <c r="M952" s="16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16"/>
      <c r="M953" s="16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16"/>
      <c r="M954" s="16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16"/>
      <c r="M955" s="16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16"/>
      <c r="M956" s="16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16"/>
      <c r="M957" s="16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16"/>
      <c r="M958" s="16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16"/>
      <c r="M959" s="16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16"/>
      <c r="M960" s="16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16"/>
      <c r="M961" s="16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16"/>
      <c r="M962" s="16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16"/>
      <c r="M963" s="16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16"/>
      <c r="M964" s="16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16"/>
      <c r="M965" s="16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16"/>
      <c r="M966" s="16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16"/>
      <c r="M967" s="16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16"/>
      <c r="M968" s="16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16"/>
      <c r="M969" s="16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16"/>
      <c r="M970" s="16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16"/>
      <c r="M971" s="16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16"/>
      <c r="M972" s="16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16"/>
      <c r="M973" s="16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16"/>
      <c r="M974" s="16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16"/>
      <c r="M975" s="16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16"/>
      <c r="M976" s="16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16"/>
      <c r="M977" s="16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16"/>
      <c r="M978" s="16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16"/>
      <c r="M979" s="16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16"/>
      <c r="M980" s="16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16"/>
      <c r="M981" s="16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16"/>
      <c r="M982" s="16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16"/>
      <c r="M983" s="16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16"/>
      <c r="M984" s="16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16"/>
      <c r="M985" s="16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16"/>
      <c r="M986" s="16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16"/>
      <c r="M987" s="16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16"/>
      <c r="M988" s="16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16"/>
      <c r="M989" s="16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16"/>
      <c r="M990" s="16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16"/>
      <c r="M991" s="16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16"/>
      <c r="M992" s="16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16"/>
      <c r="M993" s="16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16"/>
      <c r="M994" s="16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16"/>
      <c r="M995" s="16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16"/>
      <c r="M996" s="16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16"/>
      <c r="M997" s="16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16"/>
      <c r="M998" s="16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16"/>
      <c r="M999" s="16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16"/>
      <c r="M1000" s="16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29</v>
      </c>
      <c r="B3" s="2" t="s">
        <v>30</v>
      </c>
      <c r="C3" s="2" t="s">
        <v>31</v>
      </c>
      <c r="D3" s="2" t="s">
        <v>32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8">
        <v>43312.0</v>
      </c>
      <c r="B4" s="39">
        <v>1.0</v>
      </c>
      <c r="C4" s="40">
        <f t="shared" ref="C4:C7" si="1">EOMONTH(A4,B4)</f>
        <v>43343</v>
      </c>
      <c r="D4" s="41">
        <v>43343.0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2">
        <v>43190.0</v>
      </c>
      <c r="B5" s="4">
        <v>3.0</v>
      </c>
      <c r="C5" s="40">
        <f t="shared" si="1"/>
        <v>43281</v>
      </c>
      <c r="D5" s="41">
        <v>43281.0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8">
        <v>43524.0</v>
      </c>
      <c r="B6" s="4">
        <v>12.0</v>
      </c>
      <c r="C6" s="43">
        <f t="shared" si="1"/>
        <v>43890</v>
      </c>
      <c r="D6" s="41">
        <v>43890.0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8">
        <v>40461.0</v>
      </c>
      <c r="B7" s="39">
        <v>3.0</v>
      </c>
      <c r="C7" s="40">
        <f t="shared" si="1"/>
        <v>40574</v>
      </c>
      <c r="D7" s="41">
        <v>40574.0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29</v>
      </c>
      <c r="B9" s="2" t="s">
        <v>30</v>
      </c>
      <c r="C9" s="2" t="s">
        <v>31</v>
      </c>
      <c r="D9" s="2" t="s">
        <v>32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4">
        <v>42916.0</v>
      </c>
      <c r="B10" s="44">
        <v>2.0</v>
      </c>
      <c r="C10" s="45">
        <f t="shared" ref="C10:C14" si="2">EOMONTH(A10,B10)</f>
        <v>42978</v>
      </c>
      <c r="D10" s="46">
        <v>42978.0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7">
        <v>43646.0</v>
      </c>
      <c r="B11" s="2">
        <v>6.0</v>
      </c>
      <c r="C11" s="45">
        <f t="shared" si="2"/>
        <v>43830</v>
      </c>
      <c r="D11" s="46">
        <v>43830.0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4">
        <v>43933.0</v>
      </c>
      <c r="B12" s="44">
        <v>3.0</v>
      </c>
      <c r="C12" s="45">
        <f t="shared" si="2"/>
        <v>44043</v>
      </c>
      <c r="D12" s="46">
        <v>44043.0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4">
        <v>42370.0</v>
      </c>
      <c r="B13" s="44">
        <v>12.0</v>
      </c>
      <c r="C13" s="45">
        <f t="shared" si="2"/>
        <v>42766</v>
      </c>
      <c r="D13" s="46">
        <v>42766.0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4">
        <v>40909.0</v>
      </c>
      <c r="B14" s="44">
        <v>15.0</v>
      </c>
      <c r="C14" s="45">
        <f t="shared" si="2"/>
        <v>41394</v>
      </c>
      <c r="D14" s="48">
        <v>41394.0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49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29</v>
      </c>
      <c r="B3" s="2" t="s">
        <v>30</v>
      </c>
      <c r="C3" s="2" t="s">
        <v>31</v>
      </c>
      <c r="D3" s="2" t="s">
        <v>32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8">
        <v>43296.0</v>
      </c>
      <c r="B4" s="39">
        <v>0.0</v>
      </c>
      <c r="C4" s="40">
        <f t="shared" ref="C4:C7" si="1">EOMONTH(A4,B4)</f>
        <v>43312</v>
      </c>
      <c r="D4" s="41">
        <v>43312.0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8">
        <v>43343.0</v>
      </c>
      <c r="B5" s="39">
        <v>-2.0</v>
      </c>
      <c r="C5" s="40">
        <f t="shared" si="1"/>
        <v>43281</v>
      </c>
      <c r="D5" s="41">
        <v>43281.0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2">
        <v>43890.0</v>
      </c>
      <c r="B6" s="4">
        <v>-12.0</v>
      </c>
      <c r="C6" s="40">
        <f t="shared" si="1"/>
        <v>43524</v>
      </c>
      <c r="D6" s="41">
        <v>43524.0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8">
        <v>40461.0</v>
      </c>
      <c r="B7" s="4">
        <v>0.0</v>
      </c>
      <c r="C7" s="43">
        <f t="shared" si="1"/>
        <v>40482</v>
      </c>
      <c r="D7" s="41">
        <v>40482.0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29</v>
      </c>
      <c r="B9" s="2" t="s">
        <v>30</v>
      </c>
      <c r="C9" s="2" t="s">
        <v>31</v>
      </c>
      <c r="D9" s="2" t="s">
        <v>32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4">
        <v>42889.0</v>
      </c>
      <c r="B10" s="44">
        <v>0.0</v>
      </c>
      <c r="C10" s="45">
        <f t="shared" ref="C10:C14" si="2">EOMONTH(A10,B10)</f>
        <v>42916</v>
      </c>
      <c r="D10" s="46">
        <v>42916.0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7">
        <v>44012.0</v>
      </c>
      <c r="B11" s="44">
        <v>-6.0</v>
      </c>
      <c r="C11" s="46">
        <f t="shared" si="2"/>
        <v>43830</v>
      </c>
      <c r="D11" s="46">
        <v>43830.0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7">
        <v>43951.0</v>
      </c>
      <c r="B12" s="44">
        <v>-3.0</v>
      </c>
      <c r="C12" s="46">
        <f t="shared" si="2"/>
        <v>43861</v>
      </c>
      <c r="D12" s="46">
        <v>43861.0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7">
        <v>42400.0</v>
      </c>
      <c r="B13" s="44">
        <v>0.0</v>
      </c>
      <c r="C13" s="46">
        <f t="shared" si="2"/>
        <v>42400</v>
      </c>
      <c r="D13" s="46">
        <v>42400.0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4">
        <v>40909.0</v>
      </c>
      <c r="B14" s="44">
        <v>-13.0</v>
      </c>
      <c r="C14" s="45">
        <f t="shared" si="2"/>
        <v>40543</v>
      </c>
      <c r="D14" s="48">
        <v>40543.0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49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2"/>
      <c r="B2" s="2"/>
      <c r="C2" s="2"/>
      <c r="D2" s="2"/>
      <c r="E2" s="2"/>
      <c r="F2" s="2" t="s">
        <v>15</v>
      </c>
      <c r="G2" s="2" t="s">
        <v>34</v>
      </c>
      <c r="H2" s="2" t="s">
        <v>2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35</v>
      </c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26" t="s">
        <v>18</v>
      </c>
      <c r="B3" s="13">
        <v>57000.0</v>
      </c>
      <c r="C3" s="2"/>
      <c r="D3" s="2"/>
      <c r="E3" s="2"/>
      <c r="F3" s="15">
        <v>0.0</v>
      </c>
      <c r="G3" s="51">
        <f>$B$8</f>
        <v>43555</v>
      </c>
      <c r="H3" s="13">
        <v>0.0</v>
      </c>
      <c r="I3" s="3"/>
      <c r="J3" s="3"/>
      <c r="K3" s="3"/>
      <c r="L3" s="13">
        <f>B3</f>
        <v>57000</v>
      </c>
      <c r="M3" s="27">
        <f t="shared" ref="M3:M87" si="1">L3/$B$4</f>
        <v>0.6785714286</v>
      </c>
      <c r="N3" s="52"/>
      <c r="O3" s="2"/>
      <c r="P3" s="2"/>
      <c r="Q3" s="2"/>
      <c r="R3" s="2"/>
      <c r="S3" s="2"/>
      <c r="T3" s="2"/>
      <c r="U3" s="2"/>
      <c r="V3" s="2"/>
      <c r="W3" s="2"/>
    </row>
    <row r="4">
      <c r="A4" s="53" t="s">
        <v>36</v>
      </c>
      <c r="B4" s="54">
        <v>84000.0</v>
      </c>
      <c r="C4" s="2"/>
      <c r="D4" s="2"/>
      <c r="E4" s="2"/>
      <c r="F4" s="15">
        <v>1.0</v>
      </c>
      <c r="G4" s="45">
        <f t="shared" ref="G4:G87" si="2">EOMONTH(G3,1)</f>
        <v>43585</v>
      </c>
      <c r="H4" s="29">
        <f t="shared" ref="H4:H87" si="3">L3</f>
        <v>57000</v>
      </c>
      <c r="I4" s="29">
        <f t="shared" ref="I4:I87" si="4">-PMT($B$5/$B$7,$B$7,$B$3)</f>
        <v>699.3743761</v>
      </c>
      <c r="J4" s="29">
        <f t="shared" ref="J4:J87" si="5">-IPMT($B$5/$B$7,F4,$B$7,$B$3)</f>
        <v>40.71428571</v>
      </c>
      <c r="K4" s="29">
        <f t="shared" ref="K4:K87" si="6">-PPMT($B$5/$B$7,F4,$B$7,$B$3)</f>
        <v>658.6600904</v>
      </c>
      <c r="L4" s="29">
        <f t="shared" ref="L4:L87" si="7">H4-K4</f>
        <v>56341.33991</v>
      </c>
      <c r="M4" s="27">
        <f t="shared" si="1"/>
        <v>0.670730237</v>
      </c>
      <c r="N4" s="52"/>
      <c r="O4" s="2"/>
      <c r="P4" s="2"/>
      <c r="Q4" s="2"/>
      <c r="R4" s="2"/>
      <c r="S4" s="2"/>
      <c r="T4" s="2"/>
      <c r="U4" s="2"/>
      <c r="V4" s="2"/>
      <c r="W4" s="2"/>
    </row>
    <row r="5">
      <c r="A5" s="53" t="s">
        <v>3</v>
      </c>
      <c r="B5" s="55">
        <v>0.06</v>
      </c>
      <c r="C5" s="2"/>
      <c r="D5" s="2"/>
      <c r="E5" s="2"/>
      <c r="F5" s="15">
        <v>2.0</v>
      </c>
      <c r="G5" s="45">
        <f t="shared" si="2"/>
        <v>43616</v>
      </c>
      <c r="H5" s="29">
        <f t="shared" si="3"/>
        <v>56341.33991</v>
      </c>
      <c r="I5" s="29">
        <f t="shared" si="4"/>
        <v>699.3743761</v>
      </c>
      <c r="J5" s="29">
        <f t="shared" si="5"/>
        <v>40.24381422</v>
      </c>
      <c r="K5" s="29">
        <f t="shared" si="6"/>
        <v>659.1305619</v>
      </c>
      <c r="L5" s="29">
        <f t="shared" si="7"/>
        <v>55682.20935</v>
      </c>
      <c r="M5" s="27">
        <f t="shared" si="1"/>
        <v>0.6628834446</v>
      </c>
      <c r="N5" s="52"/>
      <c r="O5" s="2"/>
      <c r="P5" s="2"/>
      <c r="Q5" s="2"/>
      <c r="R5" s="2"/>
      <c r="S5" s="2"/>
      <c r="T5" s="2"/>
      <c r="U5" s="2"/>
      <c r="V5" s="2"/>
      <c r="W5" s="2"/>
    </row>
    <row r="6">
      <c r="A6" s="53" t="s">
        <v>22</v>
      </c>
      <c r="B6" s="15">
        <v>7.0</v>
      </c>
      <c r="C6" s="2"/>
      <c r="D6" s="2"/>
      <c r="E6" s="2"/>
      <c r="F6" s="15">
        <v>3.0</v>
      </c>
      <c r="G6" s="45">
        <f t="shared" si="2"/>
        <v>43646</v>
      </c>
      <c r="H6" s="29">
        <f t="shared" si="3"/>
        <v>55682.20935</v>
      </c>
      <c r="I6" s="29">
        <f t="shared" si="4"/>
        <v>699.3743761</v>
      </c>
      <c r="J6" s="29">
        <f t="shared" si="5"/>
        <v>39.77300668</v>
      </c>
      <c r="K6" s="29">
        <f t="shared" si="6"/>
        <v>659.6013694</v>
      </c>
      <c r="L6" s="29">
        <f t="shared" si="7"/>
        <v>55022.60798</v>
      </c>
      <c r="M6" s="27">
        <f t="shared" si="1"/>
        <v>0.6550310474</v>
      </c>
      <c r="N6" s="52"/>
      <c r="O6" s="2"/>
      <c r="P6" s="2"/>
      <c r="Q6" s="2"/>
      <c r="R6" s="2"/>
      <c r="S6" s="2"/>
      <c r="T6" s="2"/>
      <c r="U6" s="2"/>
      <c r="V6" s="2"/>
      <c r="W6" s="2"/>
    </row>
    <row r="7">
      <c r="A7" s="26" t="s">
        <v>14</v>
      </c>
      <c r="B7" s="15">
        <f>B6*12</f>
        <v>84</v>
      </c>
      <c r="C7" s="2"/>
      <c r="D7" s="2"/>
      <c r="E7" s="2"/>
      <c r="F7" s="15">
        <v>4.0</v>
      </c>
      <c r="G7" s="45">
        <f t="shared" si="2"/>
        <v>43677</v>
      </c>
      <c r="H7" s="29">
        <f t="shared" si="3"/>
        <v>55022.60798</v>
      </c>
      <c r="I7" s="29">
        <f t="shared" si="4"/>
        <v>699.3743761</v>
      </c>
      <c r="J7" s="29">
        <f t="shared" si="5"/>
        <v>39.30186284</v>
      </c>
      <c r="K7" s="29">
        <f t="shared" si="6"/>
        <v>660.0725132</v>
      </c>
      <c r="L7" s="29">
        <f t="shared" si="7"/>
        <v>54362.53547</v>
      </c>
      <c r="M7" s="27">
        <f t="shared" si="1"/>
        <v>0.6471730413</v>
      </c>
      <c r="N7" s="52"/>
      <c r="O7" s="2"/>
      <c r="P7" s="2"/>
      <c r="Q7" s="2"/>
      <c r="R7" s="2"/>
      <c r="S7" s="2"/>
      <c r="T7" s="2"/>
      <c r="U7" s="2"/>
      <c r="V7" s="2"/>
      <c r="W7" s="2"/>
    </row>
    <row r="8">
      <c r="A8" s="2" t="s">
        <v>37</v>
      </c>
      <c r="B8" s="51">
        <v>43555.0</v>
      </c>
      <c r="C8" s="2"/>
      <c r="D8" s="2"/>
      <c r="E8" s="2"/>
      <c r="F8" s="15">
        <v>5.0</v>
      </c>
      <c r="G8" s="45">
        <f t="shared" si="2"/>
        <v>43708</v>
      </c>
      <c r="H8" s="29">
        <f t="shared" si="3"/>
        <v>54362.53547</v>
      </c>
      <c r="I8" s="29">
        <f t="shared" si="4"/>
        <v>699.3743761</v>
      </c>
      <c r="J8" s="29">
        <f t="shared" si="5"/>
        <v>38.83038248</v>
      </c>
      <c r="K8" s="29">
        <f t="shared" si="6"/>
        <v>660.5439936</v>
      </c>
      <c r="L8" s="29">
        <f t="shared" si="7"/>
        <v>53701.99147</v>
      </c>
      <c r="M8" s="27">
        <f t="shared" si="1"/>
        <v>0.6393094223</v>
      </c>
      <c r="N8" s="52"/>
      <c r="O8" s="2"/>
      <c r="P8" s="2"/>
      <c r="Q8" s="2"/>
      <c r="R8" s="2"/>
      <c r="S8" s="2"/>
      <c r="T8" s="2"/>
      <c r="U8" s="2"/>
      <c r="V8" s="2"/>
      <c r="W8" s="2"/>
    </row>
    <row r="9">
      <c r="A9" s="2"/>
      <c r="B9" s="34"/>
      <c r="C9" s="2"/>
      <c r="D9" s="2"/>
      <c r="E9" s="2"/>
      <c r="F9" s="15">
        <v>6.0</v>
      </c>
      <c r="G9" s="45">
        <f t="shared" si="2"/>
        <v>43738</v>
      </c>
      <c r="H9" s="29">
        <f t="shared" si="3"/>
        <v>53701.99147</v>
      </c>
      <c r="I9" s="29">
        <f t="shared" si="4"/>
        <v>699.3743761</v>
      </c>
      <c r="J9" s="29">
        <f t="shared" si="5"/>
        <v>38.35856534</v>
      </c>
      <c r="K9" s="29">
        <f t="shared" si="6"/>
        <v>661.0158107</v>
      </c>
      <c r="L9" s="29">
        <f t="shared" si="7"/>
        <v>53040.97566</v>
      </c>
      <c r="M9" s="27">
        <f t="shared" si="1"/>
        <v>0.6314401864</v>
      </c>
      <c r="N9" s="52"/>
      <c r="O9" s="2"/>
      <c r="P9" s="2"/>
      <c r="Q9" s="2"/>
      <c r="R9" s="2"/>
      <c r="S9" s="2"/>
      <c r="T9" s="2"/>
      <c r="U9" s="2"/>
      <c r="V9" s="2"/>
      <c r="W9" s="2"/>
    </row>
    <row r="10">
      <c r="A10" s="34"/>
      <c r="B10" s="2"/>
      <c r="C10" s="2"/>
      <c r="D10" s="2"/>
      <c r="E10" s="2"/>
      <c r="F10" s="15">
        <v>7.0</v>
      </c>
      <c r="G10" s="45">
        <f t="shared" si="2"/>
        <v>43769</v>
      </c>
      <c r="H10" s="29">
        <f t="shared" si="3"/>
        <v>53040.97566</v>
      </c>
      <c r="I10" s="29">
        <f t="shared" si="4"/>
        <v>699.3743761</v>
      </c>
      <c r="J10" s="29">
        <f t="shared" si="5"/>
        <v>37.88641119</v>
      </c>
      <c r="K10" s="29">
        <f t="shared" si="6"/>
        <v>661.4879649</v>
      </c>
      <c r="L10" s="29">
        <f t="shared" si="7"/>
        <v>52379.4877</v>
      </c>
      <c r="M10" s="27">
        <f t="shared" si="1"/>
        <v>0.6235653297</v>
      </c>
      <c r="N10" s="52"/>
      <c r="O10" s="2"/>
      <c r="P10" s="2"/>
      <c r="Q10" s="2"/>
      <c r="R10" s="2"/>
      <c r="S10" s="2"/>
      <c r="T10" s="2"/>
      <c r="U10" s="2"/>
      <c r="V10" s="2"/>
      <c r="W10" s="2"/>
    </row>
    <row r="11">
      <c r="A11" s="34"/>
      <c r="B11" s="2"/>
      <c r="C11" s="2"/>
      <c r="D11" s="2"/>
      <c r="E11" s="2"/>
      <c r="F11" s="15">
        <v>8.0</v>
      </c>
      <c r="G11" s="45">
        <f t="shared" si="2"/>
        <v>43799</v>
      </c>
      <c r="H11" s="29">
        <f t="shared" si="3"/>
        <v>52379.4877</v>
      </c>
      <c r="I11" s="29">
        <f t="shared" si="4"/>
        <v>699.3743761</v>
      </c>
      <c r="J11" s="29">
        <f t="shared" si="5"/>
        <v>37.41391978</v>
      </c>
      <c r="K11" s="29">
        <f t="shared" si="6"/>
        <v>661.9604563</v>
      </c>
      <c r="L11" s="29">
        <f t="shared" si="7"/>
        <v>51717.52724</v>
      </c>
      <c r="M11" s="27">
        <f t="shared" si="1"/>
        <v>0.6156848481</v>
      </c>
      <c r="N11" s="52"/>
      <c r="O11" s="2"/>
      <c r="P11" s="2"/>
      <c r="Q11" s="2"/>
      <c r="R11" s="2"/>
      <c r="S11" s="2"/>
      <c r="T11" s="2"/>
      <c r="U11" s="2"/>
      <c r="V11" s="2"/>
      <c r="W11" s="2"/>
    </row>
    <row r="12">
      <c r="A12" s="34"/>
      <c r="B12" s="2"/>
      <c r="C12" s="2"/>
      <c r="D12" s="2"/>
      <c r="E12" s="2"/>
      <c r="F12" s="15">
        <v>9.0</v>
      </c>
      <c r="G12" s="45">
        <f t="shared" si="2"/>
        <v>43830</v>
      </c>
      <c r="H12" s="29">
        <f t="shared" si="3"/>
        <v>51717.52724</v>
      </c>
      <c r="I12" s="29">
        <f t="shared" si="4"/>
        <v>699.3743761</v>
      </c>
      <c r="J12" s="29">
        <f t="shared" si="5"/>
        <v>36.94109089</v>
      </c>
      <c r="K12" s="29">
        <f t="shared" si="6"/>
        <v>662.4332852</v>
      </c>
      <c r="L12" s="29">
        <f t="shared" si="7"/>
        <v>51055.09395</v>
      </c>
      <c r="M12" s="27">
        <f t="shared" si="1"/>
        <v>0.6077987376</v>
      </c>
      <c r="N12" s="52"/>
      <c r="O12" s="2"/>
      <c r="P12" s="2"/>
      <c r="Q12" s="2"/>
      <c r="R12" s="2"/>
      <c r="S12" s="2"/>
      <c r="T12" s="2"/>
      <c r="U12" s="2"/>
      <c r="V12" s="2"/>
      <c r="W12" s="2"/>
    </row>
    <row r="13">
      <c r="A13" s="34"/>
      <c r="B13" s="2"/>
      <c r="C13" s="2"/>
      <c r="D13" s="2"/>
      <c r="E13" s="2"/>
      <c r="F13" s="15">
        <v>10.0</v>
      </c>
      <c r="G13" s="45">
        <f t="shared" si="2"/>
        <v>43861</v>
      </c>
      <c r="H13" s="29">
        <f t="shared" si="3"/>
        <v>51055.09395</v>
      </c>
      <c r="I13" s="29">
        <f t="shared" si="4"/>
        <v>699.3743761</v>
      </c>
      <c r="J13" s="29">
        <f t="shared" si="5"/>
        <v>36.46792425</v>
      </c>
      <c r="K13" s="29">
        <f t="shared" si="6"/>
        <v>662.9064518</v>
      </c>
      <c r="L13" s="29">
        <f t="shared" si="7"/>
        <v>50392.1875</v>
      </c>
      <c r="M13" s="27">
        <f t="shared" si="1"/>
        <v>0.5999069941</v>
      </c>
      <c r="N13" s="52"/>
      <c r="O13" s="2"/>
      <c r="P13" s="2"/>
      <c r="Q13" s="2"/>
      <c r="R13" s="2"/>
      <c r="S13" s="2"/>
      <c r="T13" s="2"/>
      <c r="U13" s="2"/>
      <c r="V13" s="2"/>
      <c r="W13" s="2"/>
    </row>
    <row r="14">
      <c r="A14" s="34"/>
      <c r="B14" s="2"/>
      <c r="C14" s="2"/>
      <c r="D14" s="2"/>
      <c r="E14" s="2"/>
      <c r="F14" s="15">
        <v>11.0</v>
      </c>
      <c r="G14" s="45">
        <f t="shared" si="2"/>
        <v>43890</v>
      </c>
      <c r="H14" s="29">
        <f t="shared" si="3"/>
        <v>50392.1875</v>
      </c>
      <c r="I14" s="29">
        <f t="shared" si="4"/>
        <v>699.3743761</v>
      </c>
      <c r="J14" s="29">
        <f t="shared" si="5"/>
        <v>35.99441964</v>
      </c>
      <c r="K14" s="29">
        <f t="shared" si="6"/>
        <v>663.3799564</v>
      </c>
      <c r="L14" s="29">
        <f t="shared" si="7"/>
        <v>49728.80755</v>
      </c>
      <c r="M14" s="27">
        <f t="shared" si="1"/>
        <v>0.5920096136</v>
      </c>
      <c r="N14" s="52"/>
      <c r="O14" s="2"/>
      <c r="P14" s="2"/>
      <c r="Q14" s="2"/>
      <c r="R14" s="2"/>
      <c r="S14" s="2"/>
      <c r="T14" s="2"/>
      <c r="U14" s="2"/>
      <c r="V14" s="2"/>
      <c r="W14" s="2"/>
    </row>
    <row r="15">
      <c r="A15" s="2"/>
      <c r="B15" s="2"/>
      <c r="C15" s="2"/>
      <c r="D15" s="2"/>
      <c r="E15" s="2"/>
      <c r="F15" s="15">
        <v>12.0</v>
      </c>
      <c r="G15" s="45">
        <f t="shared" si="2"/>
        <v>43921</v>
      </c>
      <c r="H15" s="29">
        <f t="shared" si="3"/>
        <v>49728.80755</v>
      </c>
      <c r="I15" s="29">
        <f t="shared" si="4"/>
        <v>699.3743761</v>
      </c>
      <c r="J15" s="29">
        <f t="shared" si="5"/>
        <v>35.52057682</v>
      </c>
      <c r="K15" s="29">
        <f t="shared" si="6"/>
        <v>663.8537993</v>
      </c>
      <c r="L15" s="29">
        <f t="shared" si="7"/>
        <v>49064.95375</v>
      </c>
      <c r="M15" s="27">
        <f t="shared" si="1"/>
        <v>0.5841065922</v>
      </c>
      <c r="N15" s="52"/>
      <c r="O15" s="2"/>
      <c r="P15" s="2"/>
      <c r="Q15" s="2"/>
      <c r="R15" s="2"/>
      <c r="S15" s="2"/>
      <c r="T15" s="2"/>
      <c r="U15" s="2"/>
      <c r="V15" s="2"/>
      <c r="W15" s="2"/>
    </row>
    <row r="16">
      <c r="A16" s="2"/>
      <c r="B16" s="2"/>
      <c r="C16" s="2"/>
      <c r="D16" s="2"/>
      <c r="E16" s="2"/>
      <c r="F16" s="15">
        <v>13.0</v>
      </c>
      <c r="G16" s="45">
        <f t="shared" si="2"/>
        <v>43951</v>
      </c>
      <c r="H16" s="29">
        <f t="shared" si="3"/>
        <v>49064.95375</v>
      </c>
      <c r="I16" s="29">
        <f t="shared" si="4"/>
        <v>699.3743761</v>
      </c>
      <c r="J16" s="29">
        <f t="shared" si="5"/>
        <v>35.04639553</v>
      </c>
      <c r="K16" s="29">
        <f t="shared" si="6"/>
        <v>664.3279806</v>
      </c>
      <c r="L16" s="29">
        <f t="shared" si="7"/>
        <v>48400.62577</v>
      </c>
      <c r="M16" s="27">
        <f t="shared" si="1"/>
        <v>0.5761979258</v>
      </c>
      <c r="N16" s="52"/>
      <c r="O16" s="2"/>
      <c r="P16" s="2"/>
      <c r="Q16" s="2"/>
      <c r="R16" s="2"/>
      <c r="S16" s="2"/>
      <c r="T16" s="2"/>
      <c r="U16" s="2"/>
      <c r="V16" s="2"/>
      <c r="W16" s="2"/>
    </row>
    <row r="17">
      <c r="A17" s="2"/>
      <c r="B17" s="2"/>
      <c r="C17" s="2"/>
      <c r="D17" s="2"/>
      <c r="E17" s="2"/>
      <c r="F17" s="15">
        <v>14.0</v>
      </c>
      <c r="G17" s="45">
        <f t="shared" si="2"/>
        <v>43982</v>
      </c>
      <c r="H17" s="29">
        <f t="shared" si="3"/>
        <v>48400.62577</v>
      </c>
      <c r="I17" s="29">
        <f t="shared" si="4"/>
        <v>699.3743761</v>
      </c>
      <c r="J17" s="29">
        <f t="shared" si="5"/>
        <v>34.57187555</v>
      </c>
      <c r="K17" s="29">
        <f t="shared" si="6"/>
        <v>664.8025005</v>
      </c>
      <c r="L17" s="29">
        <f t="shared" si="7"/>
        <v>47735.82327</v>
      </c>
      <c r="M17" s="27">
        <f t="shared" si="1"/>
        <v>0.5682836103</v>
      </c>
      <c r="N17" s="52"/>
      <c r="O17" s="2"/>
      <c r="P17" s="2"/>
      <c r="Q17" s="2"/>
      <c r="R17" s="2"/>
      <c r="S17" s="2"/>
      <c r="T17" s="2"/>
      <c r="U17" s="2"/>
      <c r="V17" s="2"/>
      <c r="W17" s="2"/>
    </row>
    <row r="18">
      <c r="A18" s="2"/>
      <c r="B18" s="2"/>
      <c r="C18" s="2"/>
      <c r="D18" s="2"/>
      <c r="E18" s="2"/>
      <c r="F18" s="15">
        <v>15.0</v>
      </c>
      <c r="G18" s="45">
        <f t="shared" si="2"/>
        <v>44012</v>
      </c>
      <c r="H18" s="29">
        <f t="shared" si="3"/>
        <v>47735.82327</v>
      </c>
      <c r="I18" s="29">
        <f t="shared" si="4"/>
        <v>699.3743761</v>
      </c>
      <c r="J18" s="29">
        <f t="shared" si="5"/>
        <v>34.09701662</v>
      </c>
      <c r="K18" s="29">
        <f t="shared" si="6"/>
        <v>665.2773595</v>
      </c>
      <c r="L18" s="29">
        <f t="shared" si="7"/>
        <v>47070.54591</v>
      </c>
      <c r="M18" s="27">
        <f t="shared" si="1"/>
        <v>0.5603636417</v>
      </c>
      <c r="N18" s="52"/>
      <c r="O18" s="2"/>
      <c r="P18" s="2"/>
      <c r="Q18" s="2"/>
      <c r="R18" s="2"/>
      <c r="S18" s="2"/>
      <c r="T18" s="2"/>
      <c r="U18" s="2"/>
      <c r="V18" s="2"/>
      <c r="W18" s="2"/>
    </row>
    <row r="19">
      <c r="A19" s="2"/>
      <c r="B19" s="2"/>
      <c r="C19" s="2"/>
      <c r="D19" s="2"/>
      <c r="E19" s="2"/>
      <c r="F19" s="15">
        <v>16.0</v>
      </c>
      <c r="G19" s="45">
        <f t="shared" si="2"/>
        <v>44043</v>
      </c>
      <c r="H19" s="29">
        <f t="shared" si="3"/>
        <v>47070.54591</v>
      </c>
      <c r="I19" s="29">
        <f t="shared" si="4"/>
        <v>699.3743761</v>
      </c>
      <c r="J19" s="29">
        <f t="shared" si="5"/>
        <v>33.6218185</v>
      </c>
      <c r="K19" s="29">
        <f t="shared" si="6"/>
        <v>665.7525576</v>
      </c>
      <c r="L19" s="29">
        <f t="shared" si="7"/>
        <v>46404.79335</v>
      </c>
      <c r="M19" s="27">
        <f t="shared" si="1"/>
        <v>0.5524380161</v>
      </c>
      <c r="N19" s="52"/>
      <c r="O19" s="2"/>
      <c r="P19" s="2"/>
      <c r="Q19" s="2"/>
      <c r="R19" s="2"/>
      <c r="S19" s="2"/>
      <c r="T19" s="2"/>
      <c r="U19" s="2"/>
      <c r="V19" s="2"/>
      <c r="W19" s="2"/>
    </row>
    <row r="20">
      <c r="A20" s="2"/>
      <c r="B20" s="2"/>
      <c r="C20" s="2"/>
      <c r="D20" s="2"/>
      <c r="E20" s="2"/>
      <c r="F20" s="15">
        <v>17.0</v>
      </c>
      <c r="G20" s="45">
        <f t="shared" si="2"/>
        <v>44074</v>
      </c>
      <c r="H20" s="29">
        <f t="shared" si="3"/>
        <v>46404.79335</v>
      </c>
      <c r="I20" s="29">
        <f t="shared" si="4"/>
        <v>699.3743761</v>
      </c>
      <c r="J20" s="29">
        <f t="shared" si="5"/>
        <v>33.14628096</v>
      </c>
      <c r="K20" s="29">
        <f t="shared" si="6"/>
        <v>666.2280951</v>
      </c>
      <c r="L20" s="29">
        <f t="shared" si="7"/>
        <v>45738.56525</v>
      </c>
      <c r="M20" s="27">
        <f t="shared" si="1"/>
        <v>0.5445067292</v>
      </c>
      <c r="N20" s="52"/>
      <c r="O20" s="2"/>
      <c r="P20" s="2"/>
      <c r="Q20" s="2"/>
      <c r="R20" s="2"/>
      <c r="S20" s="2"/>
      <c r="T20" s="2"/>
      <c r="U20" s="2"/>
      <c r="V20" s="2"/>
      <c r="W20" s="2"/>
    </row>
    <row r="21">
      <c r="A21" s="2"/>
      <c r="B21" s="2"/>
      <c r="C21" s="2"/>
      <c r="D21" s="2"/>
      <c r="E21" s="2"/>
      <c r="F21" s="15">
        <v>18.0</v>
      </c>
      <c r="G21" s="45">
        <f t="shared" si="2"/>
        <v>44104</v>
      </c>
      <c r="H21" s="29">
        <f t="shared" si="3"/>
        <v>45738.56525</v>
      </c>
      <c r="I21" s="29">
        <f t="shared" si="4"/>
        <v>699.3743761</v>
      </c>
      <c r="J21" s="29">
        <f t="shared" si="5"/>
        <v>32.67040375</v>
      </c>
      <c r="K21" s="29">
        <f t="shared" si="6"/>
        <v>666.7039723</v>
      </c>
      <c r="L21" s="29">
        <f t="shared" si="7"/>
        <v>45071.86128</v>
      </c>
      <c r="M21" s="27">
        <f t="shared" si="1"/>
        <v>0.5365697772</v>
      </c>
      <c r="N21" s="52"/>
      <c r="O21" s="2"/>
      <c r="P21" s="2"/>
      <c r="Q21" s="2"/>
      <c r="R21" s="2"/>
      <c r="S21" s="2"/>
      <c r="T21" s="2"/>
      <c r="U21" s="2"/>
      <c r="V21" s="2"/>
      <c r="W21" s="2"/>
    </row>
    <row r="22">
      <c r="A22" s="2"/>
      <c r="B22" s="2"/>
      <c r="C22" s="2"/>
      <c r="D22" s="2"/>
      <c r="E22" s="2"/>
      <c r="F22" s="15">
        <v>19.0</v>
      </c>
      <c r="G22" s="45">
        <f t="shared" si="2"/>
        <v>44135</v>
      </c>
      <c r="H22" s="29">
        <f t="shared" si="3"/>
        <v>45071.86128</v>
      </c>
      <c r="I22" s="29">
        <f t="shared" si="4"/>
        <v>699.3743761</v>
      </c>
      <c r="J22" s="29">
        <f t="shared" si="5"/>
        <v>32.19418663</v>
      </c>
      <c r="K22" s="29">
        <f t="shared" si="6"/>
        <v>667.1801895</v>
      </c>
      <c r="L22" s="29">
        <f t="shared" si="7"/>
        <v>44404.68109</v>
      </c>
      <c r="M22" s="27">
        <f t="shared" si="1"/>
        <v>0.5286271559</v>
      </c>
      <c r="N22" s="52"/>
      <c r="O22" s="2"/>
      <c r="P22" s="2"/>
      <c r="Q22" s="2"/>
      <c r="R22" s="2"/>
      <c r="S22" s="2"/>
      <c r="T22" s="2"/>
      <c r="U22" s="2"/>
      <c r="V22" s="2"/>
      <c r="W22" s="2"/>
    </row>
    <row r="23">
      <c r="A23" s="2"/>
      <c r="B23" s="2"/>
      <c r="C23" s="2"/>
      <c r="D23" s="2"/>
      <c r="E23" s="2"/>
      <c r="F23" s="15">
        <v>20.0</v>
      </c>
      <c r="G23" s="45">
        <f t="shared" si="2"/>
        <v>44165</v>
      </c>
      <c r="H23" s="29">
        <f t="shared" si="3"/>
        <v>44404.68109</v>
      </c>
      <c r="I23" s="29">
        <f t="shared" si="4"/>
        <v>699.3743761</v>
      </c>
      <c r="J23" s="29">
        <f t="shared" si="5"/>
        <v>31.71762935</v>
      </c>
      <c r="K23" s="29">
        <f t="shared" si="6"/>
        <v>667.6567467</v>
      </c>
      <c r="L23" s="29">
        <f t="shared" si="7"/>
        <v>43737.02435</v>
      </c>
      <c r="M23" s="27">
        <f t="shared" si="1"/>
        <v>0.5206788613</v>
      </c>
      <c r="N23" s="52"/>
      <c r="O23" s="2"/>
      <c r="P23" s="2"/>
      <c r="Q23" s="2"/>
      <c r="R23" s="2"/>
      <c r="S23" s="2"/>
      <c r="T23" s="2"/>
      <c r="U23" s="2"/>
      <c r="V23" s="2"/>
      <c r="W23" s="2"/>
    </row>
    <row r="24">
      <c r="A24" s="2"/>
      <c r="B24" s="2"/>
      <c r="C24" s="2"/>
      <c r="D24" s="2"/>
      <c r="E24" s="2"/>
      <c r="F24" s="15">
        <v>21.0</v>
      </c>
      <c r="G24" s="45">
        <f t="shared" si="2"/>
        <v>44196</v>
      </c>
      <c r="H24" s="29">
        <f t="shared" si="3"/>
        <v>43737.02435</v>
      </c>
      <c r="I24" s="29">
        <f t="shared" si="4"/>
        <v>699.3743761</v>
      </c>
      <c r="J24" s="29">
        <f t="shared" si="5"/>
        <v>31.24073168</v>
      </c>
      <c r="K24" s="29">
        <f t="shared" si="6"/>
        <v>668.1336444</v>
      </c>
      <c r="L24" s="29">
        <f t="shared" si="7"/>
        <v>43068.8907</v>
      </c>
      <c r="M24" s="27">
        <f t="shared" si="1"/>
        <v>0.5127248893</v>
      </c>
      <c r="N24" s="52"/>
      <c r="O24" s="2"/>
      <c r="P24" s="2"/>
      <c r="Q24" s="2"/>
      <c r="R24" s="2"/>
      <c r="S24" s="2"/>
      <c r="T24" s="2"/>
      <c r="U24" s="2"/>
      <c r="V24" s="2"/>
      <c r="W24" s="2"/>
    </row>
    <row r="25">
      <c r="A25" s="2"/>
      <c r="B25" s="2"/>
      <c r="C25" s="2"/>
      <c r="D25" s="2"/>
      <c r="E25" s="2"/>
      <c r="F25" s="15">
        <v>22.0</v>
      </c>
      <c r="G25" s="45">
        <f t="shared" si="2"/>
        <v>44227</v>
      </c>
      <c r="H25" s="29">
        <f t="shared" si="3"/>
        <v>43068.8907</v>
      </c>
      <c r="I25" s="29">
        <f t="shared" si="4"/>
        <v>699.3743761</v>
      </c>
      <c r="J25" s="29">
        <f t="shared" si="5"/>
        <v>30.76349336</v>
      </c>
      <c r="K25" s="29">
        <f t="shared" si="6"/>
        <v>668.6108827</v>
      </c>
      <c r="L25" s="29">
        <f t="shared" si="7"/>
        <v>42400.27982</v>
      </c>
      <c r="M25" s="27">
        <f t="shared" si="1"/>
        <v>0.5047652359</v>
      </c>
      <c r="N25" s="52"/>
      <c r="O25" s="2"/>
      <c r="P25" s="2"/>
      <c r="Q25" s="2"/>
      <c r="R25" s="2"/>
      <c r="S25" s="2"/>
      <c r="T25" s="2"/>
      <c r="U25" s="2"/>
      <c r="V25" s="2"/>
      <c r="W25" s="2"/>
    </row>
    <row r="26">
      <c r="A26" s="2"/>
      <c r="B26" s="2"/>
      <c r="C26" s="2"/>
      <c r="D26" s="2"/>
      <c r="E26" s="2"/>
      <c r="F26" s="15">
        <v>23.0</v>
      </c>
      <c r="G26" s="45">
        <f t="shared" si="2"/>
        <v>44255</v>
      </c>
      <c r="H26" s="29">
        <f t="shared" si="3"/>
        <v>42400.27982</v>
      </c>
      <c r="I26" s="29">
        <f t="shared" si="4"/>
        <v>699.3743761</v>
      </c>
      <c r="J26" s="29">
        <f t="shared" si="5"/>
        <v>30.28591416</v>
      </c>
      <c r="K26" s="29">
        <f t="shared" si="6"/>
        <v>669.0884619</v>
      </c>
      <c r="L26" s="29">
        <f t="shared" si="7"/>
        <v>41731.19136</v>
      </c>
      <c r="M26" s="27">
        <f t="shared" si="1"/>
        <v>0.4967998971</v>
      </c>
      <c r="N26" s="52"/>
      <c r="O26" s="2"/>
      <c r="P26" s="2"/>
      <c r="Q26" s="2"/>
      <c r="R26" s="2"/>
      <c r="S26" s="2"/>
      <c r="T26" s="2"/>
      <c r="U26" s="2"/>
      <c r="V26" s="2"/>
      <c r="W26" s="2"/>
    </row>
    <row r="27">
      <c r="A27" s="2"/>
      <c r="B27" s="2"/>
      <c r="C27" s="2"/>
      <c r="D27" s="2"/>
      <c r="E27" s="2"/>
      <c r="F27" s="15">
        <v>24.0</v>
      </c>
      <c r="G27" s="45">
        <f t="shared" si="2"/>
        <v>44286</v>
      </c>
      <c r="H27" s="29">
        <f t="shared" si="3"/>
        <v>41731.19136</v>
      </c>
      <c r="I27" s="29">
        <f t="shared" si="4"/>
        <v>699.3743761</v>
      </c>
      <c r="J27" s="29">
        <f t="shared" si="5"/>
        <v>29.80799383</v>
      </c>
      <c r="K27" s="29">
        <f t="shared" si="6"/>
        <v>669.5663823</v>
      </c>
      <c r="L27" s="29">
        <f t="shared" si="7"/>
        <v>41061.62497</v>
      </c>
      <c r="M27" s="27">
        <f t="shared" si="1"/>
        <v>0.4888288687</v>
      </c>
      <c r="N27" s="52"/>
      <c r="O27" s="2"/>
      <c r="P27" s="2"/>
      <c r="Q27" s="2"/>
      <c r="R27" s="2"/>
      <c r="S27" s="2"/>
      <c r="T27" s="2"/>
      <c r="U27" s="2"/>
      <c r="V27" s="2"/>
      <c r="W27" s="2"/>
    </row>
    <row r="28">
      <c r="A28" s="2"/>
      <c r="B28" s="2"/>
      <c r="C28" s="2"/>
      <c r="D28" s="2"/>
      <c r="E28" s="2"/>
      <c r="F28" s="15">
        <v>25.0</v>
      </c>
      <c r="G28" s="45">
        <f t="shared" si="2"/>
        <v>44316</v>
      </c>
      <c r="H28" s="29">
        <f t="shared" si="3"/>
        <v>41061.62497</v>
      </c>
      <c r="I28" s="29">
        <f t="shared" si="4"/>
        <v>699.3743761</v>
      </c>
      <c r="J28" s="29">
        <f t="shared" si="5"/>
        <v>29.32973212</v>
      </c>
      <c r="K28" s="29">
        <f t="shared" si="6"/>
        <v>670.044644</v>
      </c>
      <c r="L28" s="29">
        <f t="shared" si="7"/>
        <v>40391.58033</v>
      </c>
      <c r="M28" s="27">
        <f t="shared" si="1"/>
        <v>0.4808521468</v>
      </c>
      <c r="N28" s="52"/>
      <c r="O28" s="2"/>
      <c r="P28" s="2"/>
      <c r="Q28" s="2"/>
      <c r="R28" s="2"/>
      <c r="S28" s="2"/>
      <c r="T28" s="2"/>
      <c r="U28" s="2"/>
      <c r="V28" s="2"/>
      <c r="W28" s="2"/>
    </row>
    <row r="29">
      <c r="A29" s="2"/>
      <c r="B29" s="2"/>
      <c r="C29" s="2"/>
      <c r="D29" s="2"/>
      <c r="E29" s="2"/>
      <c r="F29" s="15">
        <v>26.0</v>
      </c>
      <c r="G29" s="45">
        <f t="shared" si="2"/>
        <v>44347</v>
      </c>
      <c r="H29" s="29">
        <f t="shared" si="3"/>
        <v>40391.58033</v>
      </c>
      <c r="I29" s="29">
        <f t="shared" si="4"/>
        <v>699.3743761</v>
      </c>
      <c r="J29" s="29">
        <f t="shared" si="5"/>
        <v>28.85112881</v>
      </c>
      <c r="K29" s="29">
        <f t="shared" si="6"/>
        <v>670.5232473</v>
      </c>
      <c r="L29" s="29">
        <f t="shared" si="7"/>
        <v>39721.05708</v>
      </c>
      <c r="M29" s="27">
        <f t="shared" si="1"/>
        <v>0.4728697272</v>
      </c>
      <c r="N29" s="52"/>
      <c r="O29" s="2"/>
      <c r="P29" s="2"/>
      <c r="Q29" s="2"/>
      <c r="R29" s="2"/>
      <c r="S29" s="2"/>
      <c r="T29" s="2"/>
      <c r="U29" s="2"/>
      <c r="V29" s="2"/>
      <c r="W29" s="2"/>
    </row>
    <row r="30">
      <c r="A30" s="2"/>
      <c r="B30" s="2"/>
      <c r="C30" s="2"/>
      <c r="D30" s="2"/>
      <c r="E30" s="2"/>
      <c r="F30" s="15">
        <v>27.0</v>
      </c>
      <c r="G30" s="45">
        <f t="shared" si="2"/>
        <v>44377</v>
      </c>
      <c r="H30" s="29">
        <f t="shared" si="3"/>
        <v>39721.05708</v>
      </c>
      <c r="I30" s="29">
        <f t="shared" si="4"/>
        <v>699.3743761</v>
      </c>
      <c r="J30" s="29">
        <f t="shared" si="5"/>
        <v>28.37218363</v>
      </c>
      <c r="K30" s="29">
        <f t="shared" si="6"/>
        <v>671.0021925</v>
      </c>
      <c r="L30" s="29">
        <f t="shared" si="7"/>
        <v>39050.05489</v>
      </c>
      <c r="M30" s="27">
        <f t="shared" si="1"/>
        <v>0.4648816058</v>
      </c>
      <c r="N30" s="52"/>
      <c r="O30" s="2"/>
      <c r="P30" s="2"/>
      <c r="Q30" s="2"/>
      <c r="R30" s="2"/>
      <c r="S30" s="2"/>
      <c r="T30" s="2"/>
      <c r="U30" s="2"/>
      <c r="V30" s="2"/>
      <c r="W30" s="2"/>
    </row>
    <row r="31">
      <c r="A31" s="2"/>
      <c r="B31" s="2"/>
      <c r="C31" s="2"/>
      <c r="D31" s="2"/>
      <c r="E31" s="2"/>
      <c r="F31" s="15">
        <v>28.0</v>
      </c>
      <c r="G31" s="45">
        <f t="shared" si="2"/>
        <v>44408</v>
      </c>
      <c r="H31" s="29">
        <f t="shared" si="3"/>
        <v>39050.05489</v>
      </c>
      <c r="I31" s="29">
        <f t="shared" si="4"/>
        <v>699.3743761</v>
      </c>
      <c r="J31" s="29">
        <f t="shared" si="5"/>
        <v>27.89289635</v>
      </c>
      <c r="K31" s="29">
        <f t="shared" si="6"/>
        <v>671.4814797</v>
      </c>
      <c r="L31" s="29">
        <f t="shared" si="7"/>
        <v>38378.57341</v>
      </c>
      <c r="M31" s="27">
        <f t="shared" si="1"/>
        <v>0.4568877787</v>
      </c>
      <c r="N31" s="52"/>
      <c r="O31" s="2"/>
      <c r="P31" s="2"/>
      <c r="Q31" s="2"/>
      <c r="R31" s="2"/>
      <c r="S31" s="2"/>
      <c r="T31" s="2"/>
      <c r="U31" s="2"/>
      <c r="V31" s="2"/>
      <c r="W31" s="2"/>
    </row>
    <row r="32">
      <c r="A32" s="2"/>
      <c r="B32" s="2"/>
      <c r="C32" s="2"/>
      <c r="D32" s="2"/>
      <c r="E32" s="2"/>
      <c r="F32" s="15">
        <v>29.0</v>
      </c>
      <c r="G32" s="45">
        <f t="shared" si="2"/>
        <v>44439</v>
      </c>
      <c r="H32" s="29">
        <f t="shared" si="3"/>
        <v>38378.57341</v>
      </c>
      <c r="I32" s="29">
        <f t="shared" si="4"/>
        <v>699.3743761</v>
      </c>
      <c r="J32" s="29">
        <f t="shared" si="5"/>
        <v>27.41326672</v>
      </c>
      <c r="K32" s="29">
        <f t="shared" si="6"/>
        <v>671.9611094</v>
      </c>
      <c r="L32" s="29">
        <f t="shared" si="7"/>
        <v>37706.6123</v>
      </c>
      <c r="M32" s="27">
        <f t="shared" si="1"/>
        <v>0.4488882417</v>
      </c>
      <c r="N32" s="52"/>
      <c r="O32" s="2"/>
      <c r="P32" s="2"/>
      <c r="Q32" s="2"/>
      <c r="R32" s="2"/>
      <c r="S32" s="2"/>
      <c r="T32" s="2"/>
      <c r="U32" s="2"/>
      <c r="V32" s="2"/>
      <c r="W32" s="2"/>
    </row>
    <row r="33">
      <c r="A33" s="2"/>
      <c r="B33" s="2"/>
      <c r="C33" s="2"/>
      <c r="D33" s="2"/>
      <c r="E33" s="2"/>
      <c r="F33" s="15">
        <v>30.0</v>
      </c>
      <c r="G33" s="45">
        <f t="shared" si="2"/>
        <v>44469</v>
      </c>
      <c r="H33" s="29">
        <f t="shared" si="3"/>
        <v>37706.6123</v>
      </c>
      <c r="I33" s="29">
        <f t="shared" si="4"/>
        <v>699.3743761</v>
      </c>
      <c r="J33" s="29">
        <f t="shared" si="5"/>
        <v>26.9332945</v>
      </c>
      <c r="K33" s="29">
        <f t="shared" si="6"/>
        <v>672.4410816</v>
      </c>
      <c r="L33" s="29">
        <f t="shared" si="7"/>
        <v>37034.17122</v>
      </c>
      <c r="M33" s="27">
        <f t="shared" si="1"/>
        <v>0.4408829907</v>
      </c>
      <c r="N33" s="52"/>
      <c r="O33" s="2"/>
      <c r="P33" s="2"/>
      <c r="Q33" s="2"/>
      <c r="R33" s="2"/>
      <c r="S33" s="2"/>
      <c r="T33" s="2"/>
      <c r="U33" s="2"/>
      <c r="V33" s="2"/>
      <c r="W33" s="2"/>
    </row>
    <row r="34">
      <c r="A34" s="2"/>
      <c r="B34" s="2"/>
      <c r="C34" s="2"/>
      <c r="D34" s="2"/>
      <c r="E34" s="2"/>
      <c r="F34" s="15">
        <v>31.0</v>
      </c>
      <c r="G34" s="45">
        <f t="shared" si="2"/>
        <v>44500</v>
      </c>
      <c r="H34" s="29">
        <f t="shared" si="3"/>
        <v>37034.17122</v>
      </c>
      <c r="I34" s="29">
        <f t="shared" si="4"/>
        <v>699.3743761</v>
      </c>
      <c r="J34" s="29">
        <f t="shared" si="5"/>
        <v>26.45297944</v>
      </c>
      <c r="K34" s="29">
        <f t="shared" si="6"/>
        <v>672.9213966</v>
      </c>
      <c r="L34" s="29">
        <f t="shared" si="7"/>
        <v>36361.24982</v>
      </c>
      <c r="M34" s="27">
        <f t="shared" si="1"/>
        <v>0.4328720217</v>
      </c>
      <c r="N34" s="5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2"/>
      <c r="D35" s="2"/>
      <c r="E35" s="2"/>
      <c r="F35" s="15">
        <v>32.0</v>
      </c>
      <c r="G35" s="45">
        <f t="shared" si="2"/>
        <v>44530</v>
      </c>
      <c r="H35" s="29">
        <f t="shared" si="3"/>
        <v>36361.24982</v>
      </c>
      <c r="I35" s="29">
        <f t="shared" si="4"/>
        <v>699.3743761</v>
      </c>
      <c r="J35" s="29">
        <f t="shared" si="5"/>
        <v>25.9723213</v>
      </c>
      <c r="K35" s="29">
        <f t="shared" si="6"/>
        <v>673.4020548</v>
      </c>
      <c r="L35" s="29">
        <f t="shared" si="7"/>
        <v>35687.84777</v>
      </c>
      <c r="M35" s="27">
        <f t="shared" si="1"/>
        <v>0.4248553306</v>
      </c>
      <c r="N35" s="5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D36" s="2"/>
      <c r="E36" s="2"/>
      <c r="F36" s="15">
        <v>33.0</v>
      </c>
      <c r="G36" s="45">
        <f t="shared" si="2"/>
        <v>44561</v>
      </c>
      <c r="H36" s="29">
        <f t="shared" si="3"/>
        <v>35687.84777</v>
      </c>
      <c r="I36" s="29">
        <f t="shared" si="4"/>
        <v>699.3743761</v>
      </c>
      <c r="J36" s="29">
        <f t="shared" si="5"/>
        <v>25.49131983</v>
      </c>
      <c r="K36" s="29">
        <f t="shared" si="6"/>
        <v>673.8830563</v>
      </c>
      <c r="L36" s="29">
        <f t="shared" si="7"/>
        <v>35013.96471</v>
      </c>
      <c r="M36" s="27">
        <f t="shared" si="1"/>
        <v>0.4168329132</v>
      </c>
      <c r="N36" s="5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D37" s="2"/>
      <c r="E37" s="2"/>
      <c r="F37" s="15">
        <v>34.0</v>
      </c>
      <c r="G37" s="45">
        <f t="shared" si="2"/>
        <v>44592</v>
      </c>
      <c r="H37" s="29">
        <f t="shared" si="3"/>
        <v>35013.96471</v>
      </c>
      <c r="I37" s="29">
        <f t="shared" si="4"/>
        <v>699.3743761</v>
      </c>
      <c r="J37" s="29">
        <f t="shared" si="5"/>
        <v>25.00997479</v>
      </c>
      <c r="K37" s="29">
        <f t="shared" si="6"/>
        <v>674.3644013</v>
      </c>
      <c r="L37" s="29">
        <f t="shared" si="7"/>
        <v>34339.60031</v>
      </c>
      <c r="M37" s="27">
        <f t="shared" si="1"/>
        <v>0.4088047656</v>
      </c>
      <c r="N37" s="5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2"/>
      <c r="D38" s="2"/>
      <c r="E38" s="2"/>
      <c r="F38" s="15">
        <v>35.0</v>
      </c>
      <c r="G38" s="45">
        <f t="shared" si="2"/>
        <v>44620</v>
      </c>
      <c r="H38" s="29">
        <f t="shared" si="3"/>
        <v>34339.60031</v>
      </c>
      <c r="I38" s="29">
        <f t="shared" si="4"/>
        <v>699.3743761</v>
      </c>
      <c r="J38" s="29">
        <f t="shared" si="5"/>
        <v>24.52828594</v>
      </c>
      <c r="K38" s="29">
        <f t="shared" si="6"/>
        <v>674.8460901</v>
      </c>
      <c r="L38" s="29">
        <f t="shared" si="7"/>
        <v>33664.75422</v>
      </c>
      <c r="M38" s="27">
        <f t="shared" si="1"/>
        <v>0.4007708836</v>
      </c>
      <c r="N38" s="5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2"/>
      <c r="D39" s="2"/>
      <c r="E39" s="2"/>
      <c r="F39" s="15">
        <v>36.0</v>
      </c>
      <c r="G39" s="45">
        <f t="shared" si="2"/>
        <v>44651</v>
      </c>
      <c r="H39" s="29">
        <f t="shared" si="3"/>
        <v>33664.75422</v>
      </c>
      <c r="I39" s="29">
        <f t="shared" si="4"/>
        <v>699.3743761</v>
      </c>
      <c r="J39" s="29">
        <f t="shared" si="5"/>
        <v>24.04625301</v>
      </c>
      <c r="K39" s="29">
        <f t="shared" si="6"/>
        <v>675.3281231</v>
      </c>
      <c r="L39" s="29">
        <f t="shared" si="7"/>
        <v>32989.4261</v>
      </c>
      <c r="M39" s="27">
        <f t="shared" si="1"/>
        <v>0.3927312631</v>
      </c>
      <c r="N39" s="5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2"/>
      <c r="D40" s="2"/>
      <c r="E40" s="2"/>
      <c r="F40" s="15">
        <v>37.0</v>
      </c>
      <c r="G40" s="45">
        <f t="shared" si="2"/>
        <v>44681</v>
      </c>
      <c r="H40" s="29">
        <f t="shared" si="3"/>
        <v>32989.4261</v>
      </c>
      <c r="I40" s="29">
        <f t="shared" si="4"/>
        <v>699.3743761</v>
      </c>
      <c r="J40" s="29">
        <f t="shared" si="5"/>
        <v>23.56387578</v>
      </c>
      <c r="K40" s="29">
        <f t="shared" si="6"/>
        <v>675.8105003</v>
      </c>
      <c r="L40" s="29">
        <f t="shared" si="7"/>
        <v>32313.6156</v>
      </c>
      <c r="M40" s="27">
        <f t="shared" si="1"/>
        <v>0.3846859</v>
      </c>
      <c r="N40" s="5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2"/>
      <c r="D41" s="2"/>
      <c r="E41" s="2"/>
      <c r="F41" s="15">
        <v>38.0</v>
      </c>
      <c r="G41" s="45">
        <f t="shared" si="2"/>
        <v>44712</v>
      </c>
      <c r="H41" s="29">
        <f t="shared" si="3"/>
        <v>32313.6156</v>
      </c>
      <c r="I41" s="29">
        <f t="shared" si="4"/>
        <v>699.3743761</v>
      </c>
      <c r="J41" s="29">
        <f t="shared" si="5"/>
        <v>23.081154</v>
      </c>
      <c r="K41" s="29">
        <f t="shared" si="6"/>
        <v>676.2932221</v>
      </c>
      <c r="L41" s="29">
        <f t="shared" si="7"/>
        <v>31637.32237</v>
      </c>
      <c r="M41" s="27">
        <f t="shared" si="1"/>
        <v>0.3766347902</v>
      </c>
      <c r="N41" s="5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D42" s="2"/>
      <c r="E42" s="2"/>
      <c r="F42" s="15">
        <v>39.0</v>
      </c>
      <c r="G42" s="45">
        <f t="shared" si="2"/>
        <v>44742</v>
      </c>
      <c r="H42" s="29">
        <f t="shared" si="3"/>
        <v>31637.32237</v>
      </c>
      <c r="I42" s="29">
        <f t="shared" si="4"/>
        <v>699.3743761</v>
      </c>
      <c r="J42" s="29">
        <f t="shared" si="5"/>
        <v>22.59808741</v>
      </c>
      <c r="K42" s="29">
        <f t="shared" si="6"/>
        <v>676.7762887</v>
      </c>
      <c r="L42" s="29">
        <f t="shared" si="7"/>
        <v>30960.54609</v>
      </c>
      <c r="M42" s="27">
        <f t="shared" si="1"/>
        <v>0.3685779296</v>
      </c>
      <c r="N42" s="5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D43" s="2"/>
      <c r="E43" s="2"/>
      <c r="F43" s="15">
        <v>40.0</v>
      </c>
      <c r="G43" s="45">
        <f t="shared" si="2"/>
        <v>44773</v>
      </c>
      <c r="H43" s="29">
        <f t="shared" si="3"/>
        <v>30960.54609</v>
      </c>
      <c r="I43" s="29">
        <f t="shared" si="4"/>
        <v>699.3743761</v>
      </c>
      <c r="J43" s="29">
        <f t="shared" si="5"/>
        <v>22.11467578</v>
      </c>
      <c r="K43" s="29">
        <f t="shared" si="6"/>
        <v>677.2597003</v>
      </c>
      <c r="L43" s="29">
        <f t="shared" si="7"/>
        <v>30283.28639</v>
      </c>
      <c r="M43" s="27">
        <f t="shared" si="1"/>
        <v>0.3605153141</v>
      </c>
      <c r="N43" s="5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2"/>
      <c r="E44" s="2"/>
      <c r="F44" s="15">
        <v>41.0</v>
      </c>
      <c r="G44" s="45">
        <f t="shared" si="2"/>
        <v>44804</v>
      </c>
      <c r="H44" s="29">
        <f t="shared" si="3"/>
        <v>30283.28639</v>
      </c>
      <c r="I44" s="29">
        <f t="shared" si="4"/>
        <v>699.3743761</v>
      </c>
      <c r="J44" s="29">
        <f t="shared" si="5"/>
        <v>21.63091885</v>
      </c>
      <c r="K44" s="29">
        <f t="shared" si="6"/>
        <v>677.7434572</v>
      </c>
      <c r="L44" s="29">
        <f t="shared" si="7"/>
        <v>29605.54293</v>
      </c>
      <c r="M44" s="27">
        <f t="shared" si="1"/>
        <v>0.3524469396</v>
      </c>
      <c r="N44" s="5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2"/>
      <c r="E45" s="2"/>
      <c r="F45" s="15">
        <v>42.0</v>
      </c>
      <c r="G45" s="45">
        <f t="shared" si="2"/>
        <v>44834</v>
      </c>
      <c r="H45" s="29">
        <f t="shared" si="3"/>
        <v>29605.54293</v>
      </c>
      <c r="I45" s="29">
        <f t="shared" si="4"/>
        <v>699.3743761</v>
      </c>
      <c r="J45" s="29">
        <f t="shared" si="5"/>
        <v>21.14681638</v>
      </c>
      <c r="K45" s="29">
        <f t="shared" si="6"/>
        <v>678.2275597</v>
      </c>
      <c r="L45" s="29">
        <f t="shared" si="7"/>
        <v>28927.31537</v>
      </c>
      <c r="M45" s="27">
        <f t="shared" si="1"/>
        <v>0.344372802</v>
      </c>
      <c r="N45" s="5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2"/>
      <c r="E46" s="2"/>
      <c r="F46" s="15">
        <v>43.0</v>
      </c>
      <c r="G46" s="45">
        <f t="shared" si="2"/>
        <v>44865</v>
      </c>
      <c r="H46" s="29">
        <f t="shared" si="3"/>
        <v>28927.31537</v>
      </c>
      <c r="I46" s="29">
        <f t="shared" si="4"/>
        <v>699.3743761</v>
      </c>
      <c r="J46" s="29">
        <f t="shared" si="5"/>
        <v>20.66236812</v>
      </c>
      <c r="K46" s="29">
        <f t="shared" si="6"/>
        <v>678.712008</v>
      </c>
      <c r="L46" s="29">
        <f t="shared" si="7"/>
        <v>28248.60336</v>
      </c>
      <c r="M46" s="27">
        <f t="shared" si="1"/>
        <v>0.3362928972</v>
      </c>
      <c r="N46" s="5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2"/>
      <c r="E47" s="2"/>
      <c r="F47" s="15">
        <v>44.0</v>
      </c>
      <c r="G47" s="45">
        <f t="shared" si="2"/>
        <v>44895</v>
      </c>
      <c r="H47" s="29">
        <f t="shared" si="3"/>
        <v>28248.60336</v>
      </c>
      <c r="I47" s="29">
        <f t="shared" si="4"/>
        <v>699.3743761</v>
      </c>
      <c r="J47" s="29">
        <f t="shared" si="5"/>
        <v>20.17757383</v>
      </c>
      <c r="K47" s="29">
        <f t="shared" si="6"/>
        <v>679.1968023</v>
      </c>
      <c r="L47" s="29">
        <f t="shared" si="7"/>
        <v>27569.40656</v>
      </c>
      <c r="M47" s="27">
        <f t="shared" si="1"/>
        <v>0.3282072209</v>
      </c>
      <c r="N47" s="5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2"/>
      <c r="E48" s="2"/>
      <c r="F48" s="15">
        <v>45.0</v>
      </c>
      <c r="G48" s="45">
        <f t="shared" si="2"/>
        <v>44926</v>
      </c>
      <c r="H48" s="29">
        <f t="shared" si="3"/>
        <v>27569.40656</v>
      </c>
      <c r="I48" s="29">
        <f t="shared" si="4"/>
        <v>699.3743761</v>
      </c>
      <c r="J48" s="29">
        <f t="shared" si="5"/>
        <v>19.69243326</v>
      </c>
      <c r="K48" s="29">
        <f t="shared" si="6"/>
        <v>679.6819428</v>
      </c>
      <c r="L48" s="29">
        <f t="shared" si="7"/>
        <v>26889.72462</v>
      </c>
      <c r="M48" s="27">
        <f t="shared" si="1"/>
        <v>0.3201157692</v>
      </c>
      <c r="N48" s="5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2"/>
      <c r="E49" s="2"/>
      <c r="F49" s="15">
        <v>46.0</v>
      </c>
      <c r="G49" s="45">
        <f t="shared" si="2"/>
        <v>44957</v>
      </c>
      <c r="H49" s="29">
        <f t="shared" si="3"/>
        <v>26889.72462</v>
      </c>
      <c r="I49" s="29">
        <f t="shared" si="4"/>
        <v>699.3743761</v>
      </c>
      <c r="J49" s="29">
        <f t="shared" si="5"/>
        <v>19.20694615</v>
      </c>
      <c r="K49" s="29">
        <f t="shared" si="6"/>
        <v>680.1674299</v>
      </c>
      <c r="L49" s="29">
        <f t="shared" si="7"/>
        <v>26209.55719</v>
      </c>
      <c r="M49" s="27">
        <f t="shared" si="1"/>
        <v>0.3120185379</v>
      </c>
      <c r="N49" s="5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2"/>
      <c r="E50" s="2"/>
      <c r="F50" s="15">
        <v>47.0</v>
      </c>
      <c r="G50" s="45">
        <f t="shared" si="2"/>
        <v>44985</v>
      </c>
      <c r="H50" s="29">
        <f t="shared" si="3"/>
        <v>26209.55719</v>
      </c>
      <c r="I50" s="29">
        <f t="shared" si="4"/>
        <v>699.3743761</v>
      </c>
      <c r="J50" s="29">
        <f t="shared" si="5"/>
        <v>18.72111228</v>
      </c>
      <c r="K50" s="29">
        <f t="shared" si="6"/>
        <v>680.6532638</v>
      </c>
      <c r="L50" s="29">
        <f t="shared" si="7"/>
        <v>25528.90392</v>
      </c>
      <c r="M50" s="27">
        <f t="shared" si="1"/>
        <v>0.3039155229</v>
      </c>
      <c r="N50" s="5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2"/>
      <c r="E51" s="2"/>
      <c r="F51" s="15">
        <v>48.0</v>
      </c>
      <c r="G51" s="45">
        <f t="shared" si="2"/>
        <v>45016</v>
      </c>
      <c r="H51" s="29">
        <f t="shared" si="3"/>
        <v>25528.90392</v>
      </c>
      <c r="I51" s="29">
        <f t="shared" si="4"/>
        <v>699.3743761</v>
      </c>
      <c r="J51" s="29">
        <f t="shared" si="5"/>
        <v>18.23493137</v>
      </c>
      <c r="K51" s="29">
        <f t="shared" si="6"/>
        <v>681.1394447</v>
      </c>
      <c r="L51" s="29">
        <f t="shared" si="7"/>
        <v>24847.76448</v>
      </c>
      <c r="M51" s="27">
        <f t="shared" si="1"/>
        <v>0.29580672</v>
      </c>
      <c r="N51" s="5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2"/>
      <c r="E52" s="2"/>
      <c r="F52" s="15">
        <v>49.0</v>
      </c>
      <c r="G52" s="45">
        <f t="shared" si="2"/>
        <v>45046</v>
      </c>
      <c r="H52" s="29">
        <f t="shared" si="3"/>
        <v>24847.76448</v>
      </c>
      <c r="I52" s="29">
        <f t="shared" si="4"/>
        <v>699.3743761</v>
      </c>
      <c r="J52" s="29">
        <f t="shared" si="5"/>
        <v>17.7484032</v>
      </c>
      <c r="K52" s="29">
        <f t="shared" si="6"/>
        <v>681.6259729</v>
      </c>
      <c r="L52" s="29">
        <f t="shared" si="7"/>
        <v>24166.1385</v>
      </c>
      <c r="M52" s="27">
        <f t="shared" si="1"/>
        <v>0.2876921251</v>
      </c>
      <c r="N52" s="5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2"/>
      <c r="E53" s="2"/>
      <c r="F53" s="15">
        <v>50.0</v>
      </c>
      <c r="G53" s="45">
        <f t="shared" si="2"/>
        <v>45077</v>
      </c>
      <c r="H53" s="29">
        <f t="shared" si="3"/>
        <v>24166.1385</v>
      </c>
      <c r="I53" s="29">
        <f t="shared" si="4"/>
        <v>699.3743761</v>
      </c>
      <c r="J53" s="29">
        <f t="shared" si="5"/>
        <v>17.2615275</v>
      </c>
      <c r="K53" s="29">
        <f t="shared" si="6"/>
        <v>682.1128486</v>
      </c>
      <c r="L53" s="29">
        <f t="shared" si="7"/>
        <v>23484.02566</v>
      </c>
      <c r="M53" s="27">
        <f t="shared" si="1"/>
        <v>0.279571734</v>
      </c>
      <c r="N53" s="5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2"/>
      <c r="E54" s="2"/>
      <c r="F54" s="15">
        <v>51.0</v>
      </c>
      <c r="G54" s="45">
        <f t="shared" si="2"/>
        <v>45107</v>
      </c>
      <c r="H54" s="29">
        <f t="shared" si="3"/>
        <v>23484.02566</v>
      </c>
      <c r="I54" s="29">
        <f t="shared" si="4"/>
        <v>699.3743761</v>
      </c>
      <c r="J54" s="29">
        <f t="shared" si="5"/>
        <v>16.77430404</v>
      </c>
      <c r="K54" s="29">
        <f t="shared" si="6"/>
        <v>682.600072</v>
      </c>
      <c r="L54" s="29">
        <f t="shared" si="7"/>
        <v>22801.42558</v>
      </c>
      <c r="M54" s="27">
        <f t="shared" si="1"/>
        <v>0.2714455427</v>
      </c>
      <c r="N54" s="5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2"/>
      <c r="E55" s="2"/>
      <c r="F55" s="15">
        <v>52.0</v>
      </c>
      <c r="G55" s="45">
        <f t="shared" si="2"/>
        <v>45138</v>
      </c>
      <c r="H55" s="29">
        <f t="shared" si="3"/>
        <v>22801.42558</v>
      </c>
      <c r="I55" s="29">
        <f t="shared" si="4"/>
        <v>699.3743761</v>
      </c>
      <c r="J55" s="29">
        <f t="shared" si="5"/>
        <v>16.28673256</v>
      </c>
      <c r="K55" s="29">
        <f t="shared" si="6"/>
        <v>683.0876435</v>
      </c>
      <c r="L55" s="29">
        <f t="shared" si="7"/>
        <v>22118.33794</v>
      </c>
      <c r="M55" s="27">
        <f t="shared" si="1"/>
        <v>0.2633135469</v>
      </c>
      <c r="N55" s="5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D56" s="2"/>
      <c r="E56" s="2"/>
      <c r="F56" s="15">
        <v>53.0</v>
      </c>
      <c r="G56" s="45">
        <f t="shared" si="2"/>
        <v>45169</v>
      </c>
      <c r="H56" s="29">
        <f t="shared" si="3"/>
        <v>22118.33794</v>
      </c>
      <c r="I56" s="29">
        <f t="shared" si="4"/>
        <v>699.3743761</v>
      </c>
      <c r="J56" s="29">
        <f t="shared" si="5"/>
        <v>15.79881281</v>
      </c>
      <c r="K56" s="29">
        <f t="shared" si="6"/>
        <v>683.5755633</v>
      </c>
      <c r="L56" s="29">
        <f t="shared" si="7"/>
        <v>21434.76238</v>
      </c>
      <c r="M56" s="27">
        <f t="shared" si="1"/>
        <v>0.2551757426</v>
      </c>
      <c r="N56" s="5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15">
        <v>54.0</v>
      </c>
      <c r="G57" s="45">
        <f t="shared" si="2"/>
        <v>45199</v>
      </c>
      <c r="H57" s="29">
        <f t="shared" si="3"/>
        <v>21434.76238</v>
      </c>
      <c r="I57" s="29">
        <f t="shared" si="4"/>
        <v>699.3743761</v>
      </c>
      <c r="J57" s="29">
        <f t="shared" si="5"/>
        <v>15.31054455</v>
      </c>
      <c r="K57" s="29">
        <f t="shared" si="6"/>
        <v>684.0638315</v>
      </c>
      <c r="L57" s="29">
        <f t="shared" si="7"/>
        <v>20750.69855</v>
      </c>
      <c r="M57" s="27">
        <f t="shared" si="1"/>
        <v>0.2470321255</v>
      </c>
      <c r="N57" s="5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2"/>
      <c r="E58" s="2"/>
      <c r="F58" s="15">
        <v>55.0</v>
      </c>
      <c r="G58" s="45">
        <f t="shared" si="2"/>
        <v>45230</v>
      </c>
      <c r="H58" s="29">
        <f t="shared" si="3"/>
        <v>20750.69855</v>
      </c>
      <c r="I58" s="29">
        <f t="shared" si="4"/>
        <v>699.3743761</v>
      </c>
      <c r="J58" s="29">
        <f t="shared" si="5"/>
        <v>14.82192753</v>
      </c>
      <c r="K58" s="29">
        <f t="shared" si="6"/>
        <v>684.5524486</v>
      </c>
      <c r="L58" s="29">
        <f t="shared" si="7"/>
        <v>20066.1461</v>
      </c>
      <c r="M58" s="27">
        <f t="shared" si="1"/>
        <v>0.2388826916</v>
      </c>
      <c r="N58" s="5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2"/>
      <c r="E59" s="2"/>
      <c r="F59" s="15">
        <v>56.0</v>
      </c>
      <c r="G59" s="45">
        <f t="shared" si="2"/>
        <v>45260</v>
      </c>
      <c r="H59" s="29">
        <f t="shared" si="3"/>
        <v>20066.1461</v>
      </c>
      <c r="I59" s="29">
        <f t="shared" si="4"/>
        <v>699.3743761</v>
      </c>
      <c r="J59" s="29">
        <f t="shared" si="5"/>
        <v>14.3329615</v>
      </c>
      <c r="K59" s="29">
        <f t="shared" si="6"/>
        <v>685.0414146</v>
      </c>
      <c r="L59" s="29">
        <f t="shared" si="7"/>
        <v>19381.10468</v>
      </c>
      <c r="M59" s="27">
        <f t="shared" si="1"/>
        <v>0.2307274367</v>
      </c>
      <c r="N59" s="5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2"/>
      <c r="E60" s="2"/>
      <c r="F60" s="15">
        <v>57.0</v>
      </c>
      <c r="G60" s="45">
        <f t="shared" si="2"/>
        <v>45291</v>
      </c>
      <c r="H60" s="29">
        <f t="shared" si="3"/>
        <v>19381.10468</v>
      </c>
      <c r="I60" s="29">
        <f t="shared" si="4"/>
        <v>699.3743761</v>
      </c>
      <c r="J60" s="29">
        <f t="shared" si="5"/>
        <v>13.8436462</v>
      </c>
      <c r="K60" s="29">
        <f t="shared" si="6"/>
        <v>685.5307299</v>
      </c>
      <c r="L60" s="29">
        <f t="shared" si="7"/>
        <v>18695.57395</v>
      </c>
      <c r="M60" s="27">
        <f t="shared" si="1"/>
        <v>0.2225663566</v>
      </c>
      <c r="N60" s="5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2"/>
      <c r="E61" s="2"/>
      <c r="F61" s="15">
        <v>58.0</v>
      </c>
      <c r="G61" s="45">
        <f t="shared" si="2"/>
        <v>45322</v>
      </c>
      <c r="H61" s="29">
        <f t="shared" si="3"/>
        <v>18695.57395</v>
      </c>
      <c r="I61" s="29">
        <f t="shared" si="4"/>
        <v>699.3743761</v>
      </c>
      <c r="J61" s="29">
        <f t="shared" si="5"/>
        <v>13.35398139</v>
      </c>
      <c r="K61" s="29">
        <f t="shared" si="6"/>
        <v>686.0203947</v>
      </c>
      <c r="L61" s="29">
        <f t="shared" si="7"/>
        <v>18009.55356</v>
      </c>
      <c r="M61" s="27">
        <f t="shared" si="1"/>
        <v>0.2143994471</v>
      </c>
      <c r="N61" s="5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2"/>
      <c r="E62" s="2"/>
      <c r="F62" s="15">
        <v>59.0</v>
      </c>
      <c r="G62" s="45">
        <f t="shared" si="2"/>
        <v>45351</v>
      </c>
      <c r="H62" s="29">
        <f t="shared" si="3"/>
        <v>18009.55356</v>
      </c>
      <c r="I62" s="29">
        <f t="shared" si="4"/>
        <v>699.3743761</v>
      </c>
      <c r="J62" s="29">
        <f t="shared" si="5"/>
        <v>12.86396683</v>
      </c>
      <c r="K62" s="29">
        <f t="shared" si="6"/>
        <v>686.5104093</v>
      </c>
      <c r="L62" s="29">
        <f t="shared" si="7"/>
        <v>17323.04315</v>
      </c>
      <c r="M62" s="27">
        <f t="shared" si="1"/>
        <v>0.2062267041</v>
      </c>
      <c r="N62" s="5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2"/>
      <c r="E63" s="2"/>
      <c r="F63" s="15">
        <v>60.0</v>
      </c>
      <c r="G63" s="45">
        <f t="shared" si="2"/>
        <v>45382</v>
      </c>
      <c r="H63" s="29">
        <f t="shared" si="3"/>
        <v>17323.04315</v>
      </c>
      <c r="I63" s="29">
        <f t="shared" si="4"/>
        <v>699.3743761</v>
      </c>
      <c r="J63" s="29">
        <f t="shared" si="5"/>
        <v>12.37360225</v>
      </c>
      <c r="K63" s="29">
        <f t="shared" si="6"/>
        <v>687.0007738</v>
      </c>
      <c r="L63" s="29">
        <f t="shared" si="7"/>
        <v>16636.04237</v>
      </c>
      <c r="M63" s="27">
        <f t="shared" si="1"/>
        <v>0.1980481235</v>
      </c>
      <c r="N63" s="5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2"/>
      <c r="E64" s="2"/>
      <c r="F64" s="15">
        <v>61.0</v>
      </c>
      <c r="G64" s="45">
        <f t="shared" si="2"/>
        <v>45412</v>
      </c>
      <c r="H64" s="29">
        <f t="shared" si="3"/>
        <v>16636.04237</v>
      </c>
      <c r="I64" s="29">
        <f t="shared" si="4"/>
        <v>699.3743761</v>
      </c>
      <c r="J64" s="29">
        <f t="shared" si="5"/>
        <v>11.88288741</v>
      </c>
      <c r="K64" s="29">
        <f t="shared" si="6"/>
        <v>687.4914887</v>
      </c>
      <c r="L64" s="29">
        <f t="shared" si="7"/>
        <v>15948.55089</v>
      </c>
      <c r="M64" s="27">
        <f t="shared" si="1"/>
        <v>0.189863701</v>
      </c>
      <c r="N64" s="5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2"/>
      <c r="E65" s="2"/>
      <c r="F65" s="15">
        <v>62.0</v>
      </c>
      <c r="G65" s="45">
        <f t="shared" si="2"/>
        <v>45443</v>
      </c>
      <c r="H65" s="29">
        <f t="shared" si="3"/>
        <v>15948.55089</v>
      </c>
      <c r="I65" s="29">
        <f t="shared" si="4"/>
        <v>699.3743761</v>
      </c>
      <c r="J65" s="29">
        <f t="shared" si="5"/>
        <v>11.39182206</v>
      </c>
      <c r="K65" s="29">
        <f t="shared" si="6"/>
        <v>687.982554</v>
      </c>
      <c r="L65" s="29">
        <f t="shared" si="7"/>
        <v>15260.56833</v>
      </c>
      <c r="M65" s="27">
        <f t="shared" si="1"/>
        <v>0.1816734325</v>
      </c>
      <c r="N65" s="5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2"/>
      <c r="E66" s="2"/>
      <c r="F66" s="15">
        <v>63.0</v>
      </c>
      <c r="G66" s="45">
        <f t="shared" si="2"/>
        <v>45473</v>
      </c>
      <c r="H66" s="29">
        <f t="shared" si="3"/>
        <v>15260.56833</v>
      </c>
      <c r="I66" s="29">
        <f t="shared" si="4"/>
        <v>699.3743761</v>
      </c>
      <c r="J66" s="29">
        <f t="shared" si="5"/>
        <v>10.90040595</v>
      </c>
      <c r="K66" s="29">
        <f t="shared" si="6"/>
        <v>688.4739701</v>
      </c>
      <c r="L66" s="29">
        <f t="shared" si="7"/>
        <v>14572.09436</v>
      </c>
      <c r="M66" s="27">
        <f t="shared" si="1"/>
        <v>0.1734773138</v>
      </c>
      <c r="N66" s="5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2"/>
      <c r="E67" s="2"/>
      <c r="F67" s="15">
        <v>64.0</v>
      </c>
      <c r="G67" s="45">
        <f t="shared" si="2"/>
        <v>45504</v>
      </c>
      <c r="H67" s="29">
        <f t="shared" si="3"/>
        <v>14572.09436</v>
      </c>
      <c r="I67" s="29">
        <f t="shared" si="4"/>
        <v>699.3743761</v>
      </c>
      <c r="J67" s="29">
        <f t="shared" si="5"/>
        <v>10.40863883</v>
      </c>
      <c r="K67" s="29">
        <f t="shared" si="6"/>
        <v>688.9657373</v>
      </c>
      <c r="L67" s="29">
        <f t="shared" si="7"/>
        <v>13883.12862</v>
      </c>
      <c r="M67" s="27">
        <f t="shared" si="1"/>
        <v>0.1652753408</v>
      </c>
      <c r="N67" s="5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2"/>
      <c r="E68" s="2"/>
      <c r="F68" s="15">
        <v>65.0</v>
      </c>
      <c r="G68" s="45">
        <f t="shared" si="2"/>
        <v>45535</v>
      </c>
      <c r="H68" s="29">
        <f t="shared" si="3"/>
        <v>13883.12862</v>
      </c>
      <c r="I68" s="29">
        <f t="shared" si="4"/>
        <v>699.3743761</v>
      </c>
      <c r="J68" s="29">
        <f t="shared" si="5"/>
        <v>9.916520446</v>
      </c>
      <c r="K68" s="29">
        <f t="shared" si="6"/>
        <v>689.4578556</v>
      </c>
      <c r="L68" s="29">
        <f t="shared" si="7"/>
        <v>13193.67077</v>
      </c>
      <c r="M68" s="27">
        <f t="shared" si="1"/>
        <v>0.1570675092</v>
      </c>
      <c r="N68" s="5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2"/>
      <c r="E69" s="2"/>
      <c r="F69" s="15">
        <v>66.0</v>
      </c>
      <c r="G69" s="45">
        <f t="shared" si="2"/>
        <v>45565</v>
      </c>
      <c r="H69" s="29">
        <f t="shared" si="3"/>
        <v>13193.67077</v>
      </c>
      <c r="I69" s="29">
        <f t="shared" si="4"/>
        <v>699.3743761</v>
      </c>
      <c r="J69" s="29">
        <f t="shared" si="5"/>
        <v>9.424050549</v>
      </c>
      <c r="K69" s="29">
        <f t="shared" si="6"/>
        <v>689.9503255</v>
      </c>
      <c r="L69" s="29">
        <f t="shared" si="7"/>
        <v>12503.72044</v>
      </c>
      <c r="M69" s="27">
        <f t="shared" si="1"/>
        <v>0.1488538148</v>
      </c>
      <c r="N69" s="5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2"/>
      <c r="E70" s="2"/>
      <c r="F70" s="15">
        <v>67.0</v>
      </c>
      <c r="G70" s="45">
        <f t="shared" si="2"/>
        <v>45596</v>
      </c>
      <c r="H70" s="29">
        <f t="shared" si="3"/>
        <v>12503.72044</v>
      </c>
      <c r="I70" s="29">
        <f t="shared" si="4"/>
        <v>699.3743761</v>
      </c>
      <c r="J70" s="29">
        <f t="shared" si="5"/>
        <v>8.931228888</v>
      </c>
      <c r="K70" s="29">
        <f t="shared" si="6"/>
        <v>690.4431472</v>
      </c>
      <c r="L70" s="29">
        <f t="shared" si="7"/>
        <v>11813.2773</v>
      </c>
      <c r="M70" s="27">
        <f t="shared" si="1"/>
        <v>0.1406342535</v>
      </c>
      <c r="N70" s="5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2"/>
      <c r="E71" s="2"/>
      <c r="F71" s="15">
        <v>68.0</v>
      </c>
      <c r="G71" s="45">
        <f t="shared" si="2"/>
        <v>45626</v>
      </c>
      <c r="H71" s="29">
        <f t="shared" si="3"/>
        <v>11813.2773</v>
      </c>
      <c r="I71" s="29">
        <f t="shared" si="4"/>
        <v>699.3743761</v>
      </c>
      <c r="J71" s="29">
        <f t="shared" si="5"/>
        <v>8.438055212</v>
      </c>
      <c r="K71" s="29">
        <f t="shared" si="6"/>
        <v>690.9363209</v>
      </c>
      <c r="L71" s="29">
        <f t="shared" si="7"/>
        <v>11122.34098</v>
      </c>
      <c r="M71" s="27">
        <f t="shared" si="1"/>
        <v>0.1324088211</v>
      </c>
      <c r="N71" s="5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15">
        <v>69.0</v>
      </c>
      <c r="G72" s="45">
        <f t="shared" si="2"/>
        <v>45657</v>
      </c>
      <c r="H72" s="29">
        <f t="shared" si="3"/>
        <v>11122.34098</v>
      </c>
      <c r="I72" s="29">
        <f t="shared" si="4"/>
        <v>699.3743761</v>
      </c>
      <c r="J72" s="29">
        <f t="shared" si="5"/>
        <v>7.944529268</v>
      </c>
      <c r="K72" s="29">
        <f t="shared" si="6"/>
        <v>691.4298468</v>
      </c>
      <c r="L72" s="29">
        <f t="shared" si="7"/>
        <v>10430.91113</v>
      </c>
      <c r="M72" s="27">
        <f t="shared" si="1"/>
        <v>0.1241775134</v>
      </c>
      <c r="N72" s="5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15">
        <v>70.0</v>
      </c>
      <c r="G73" s="45">
        <f t="shared" si="2"/>
        <v>45688</v>
      </c>
      <c r="H73" s="29">
        <f t="shared" si="3"/>
        <v>10430.91113</v>
      </c>
      <c r="I73" s="29">
        <f t="shared" si="4"/>
        <v>699.3743761</v>
      </c>
      <c r="J73" s="29">
        <f t="shared" si="5"/>
        <v>7.450650806</v>
      </c>
      <c r="K73" s="29">
        <f t="shared" si="6"/>
        <v>691.9237253</v>
      </c>
      <c r="L73" s="29">
        <f t="shared" si="7"/>
        <v>9738.987403</v>
      </c>
      <c r="M73" s="27">
        <f t="shared" si="1"/>
        <v>0.1159403262</v>
      </c>
      <c r="N73" s="5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15">
        <v>71.0</v>
      </c>
      <c r="G74" s="45">
        <f t="shared" si="2"/>
        <v>45716</v>
      </c>
      <c r="H74" s="29">
        <f t="shared" si="3"/>
        <v>9738.987403</v>
      </c>
      <c r="I74" s="29">
        <f t="shared" si="4"/>
        <v>699.3743761</v>
      </c>
      <c r="J74" s="29">
        <f t="shared" si="5"/>
        <v>6.956419574</v>
      </c>
      <c r="K74" s="29">
        <f t="shared" si="6"/>
        <v>692.4179565</v>
      </c>
      <c r="L74" s="29">
        <f t="shared" si="7"/>
        <v>9046.569447</v>
      </c>
      <c r="M74" s="27">
        <f t="shared" si="1"/>
        <v>0.1076972553</v>
      </c>
      <c r="N74" s="5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15">
        <v>72.0</v>
      </c>
      <c r="G75" s="45">
        <f t="shared" si="2"/>
        <v>45747</v>
      </c>
      <c r="H75" s="29">
        <f t="shared" si="3"/>
        <v>9046.569447</v>
      </c>
      <c r="I75" s="29">
        <f t="shared" si="4"/>
        <v>699.3743761</v>
      </c>
      <c r="J75" s="29">
        <f t="shared" si="5"/>
        <v>6.461835319</v>
      </c>
      <c r="K75" s="29">
        <f t="shared" si="6"/>
        <v>692.9125408</v>
      </c>
      <c r="L75" s="29">
        <f t="shared" si="7"/>
        <v>8353.656906</v>
      </c>
      <c r="M75" s="27">
        <f t="shared" si="1"/>
        <v>0.0994482965</v>
      </c>
      <c r="N75" s="5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15">
        <v>73.0</v>
      </c>
      <c r="G76" s="45">
        <f t="shared" si="2"/>
        <v>45777</v>
      </c>
      <c r="H76" s="29">
        <f t="shared" si="3"/>
        <v>8353.656906</v>
      </c>
      <c r="I76" s="29">
        <f t="shared" si="4"/>
        <v>699.3743761</v>
      </c>
      <c r="J76" s="29">
        <f t="shared" si="5"/>
        <v>5.96689779</v>
      </c>
      <c r="K76" s="29">
        <f t="shared" si="6"/>
        <v>693.4074783</v>
      </c>
      <c r="L76" s="29">
        <f t="shared" si="7"/>
        <v>7660.249428</v>
      </c>
      <c r="M76" s="27">
        <f t="shared" si="1"/>
        <v>0.09119344557</v>
      </c>
      <c r="N76" s="5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15">
        <v>74.0</v>
      </c>
      <c r="G77" s="45">
        <f t="shared" si="2"/>
        <v>45808</v>
      </c>
      <c r="H77" s="29">
        <f t="shared" si="3"/>
        <v>7660.249428</v>
      </c>
      <c r="I77" s="29">
        <f t="shared" si="4"/>
        <v>699.3743761</v>
      </c>
      <c r="J77" s="29">
        <f t="shared" si="5"/>
        <v>5.471606734</v>
      </c>
      <c r="K77" s="29">
        <f t="shared" si="6"/>
        <v>693.9027694</v>
      </c>
      <c r="L77" s="29">
        <f t="shared" si="7"/>
        <v>6966.346658</v>
      </c>
      <c r="M77" s="27">
        <f t="shared" si="1"/>
        <v>0.08293269831</v>
      </c>
      <c r="N77" s="5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15">
        <v>75.0</v>
      </c>
      <c r="G78" s="45">
        <f t="shared" si="2"/>
        <v>45838</v>
      </c>
      <c r="H78" s="29">
        <f t="shared" si="3"/>
        <v>6966.346658</v>
      </c>
      <c r="I78" s="29">
        <f t="shared" si="4"/>
        <v>699.3743761</v>
      </c>
      <c r="J78" s="29">
        <f t="shared" si="5"/>
        <v>4.975961899</v>
      </c>
      <c r="K78" s="29">
        <f t="shared" si="6"/>
        <v>694.3984142</v>
      </c>
      <c r="L78" s="29">
        <f t="shared" si="7"/>
        <v>6271.948244</v>
      </c>
      <c r="M78" s="27">
        <f t="shared" si="1"/>
        <v>0.07466605052</v>
      </c>
      <c r="N78" s="5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2"/>
      <c r="E79" s="2"/>
      <c r="F79" s="15">
        <v>76.0</v>
      </c>
      <c r="G79" s="45">
        <f t="shared" si="2"/>
        <v>45869</v>
      </c>
      <c r="H79" s="29">
        <f t="shared" si="3"/>
        <v>6271.948244</v>
      </c>
      <c r="I79" s="29">
        <f t="shared" si="4"/>
        <v>699.3743761</v>
      </c>
      <c r="J79" s="29">
        <f t="shared" si="5"/>
        <v>4.479963031</v>
      </c>
      <c r="K79" s="29">
        <f t="shared" si="6"/>
        <v>694.8944131</v>
      </c>
      <c r="L79" s="29">
        <f t="shared" si="7"/>
        <v>5577.053831</v>
      </c>
      <c r="M79" s="27">
        <f t="shared" si="1"/>
        <v>0.06639349799</v>
      </c>
      <c r="N79" s="5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2"/>
      <c r="E80" s="2"/>
      <c r="F80" s="15">
        <v>77.0</v>
      </c>
      <c r="G80" s="45">
        <f t="shared" si="2"/>
        <v>45900</v>
      </c>
      <c r="H80" s="29">
        <f t="shared" si="3"/>
        <v>5577.053831</v>
      </c>
      <c r="I80" s="29">
        <f t="shared" si="4"/>
        <v>699.3743761</v>
      </c>
      <c r="J80" s="29">
        <f t="shared" si="5"/>
        <v>3.983609879</v>
      </c>
      <c r="K80" s="29">
        <f t="shared" si="6"/>
        <v>695.3907662</v>
      </c>
      <c r="L80" s="29">
        <f t="shared" si="7"/>
        <v>4881.663065</v>
      </c>
      <c r="M80" s="27">
        <f t="shared" si="1"/>
        <v>0.05811503649</v>
      </c>
      <c r="N80" s="5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2"/>
      <c r="E81" s="2"/>
      <c r="F81" s="15">
        <v>78.0</v>
      </c>
      <c r="G81" s="45">
        <f t="shared" si="2"/>
        <v>45930</v>
      </c>
      <c r="H81" s="29">
        <f t="shared" si="3"/>
        <v>4881.663065</v>
      </c>
      <c r="I81" s="29">
        <f t="shared" si="4"/>
        <v>699.3743761</v>
      </c>
      <c r="J81" s="29">
        <f t="shared" si="5"/>
        <v>3.486902189</v>
      </c>
      <c r="K81" s="29">
        <f t="shared" si="6"/>
        <v>695.8874739</v>
      </c>
      <c r="L81" s="29">
        <f t="shared" si="7"/>
        <v>4185.775591</v>
      </c>
      <c r="M81" s="27">
        <f t="shared" si="1"/>
        <v>0.0498306618</v>
      </c>
      <c r="N81" s="5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2"/>
      <c r="E82" s="2"/>
      <c r="F82" s="15">
        <v>79.0</v>
      </c>
      <c r="G82" s="45">
        <f t="shared" si="2"/>
        <v>45961</v>
      </c>
      <c r="H82" s="29">
        <f t="shared" si="3"/>
        <v>4185.775591</v>
      </c>
      <c r="I82" s="29">
        <f t="shared" si="4"/>
        <v>699.3743761</v>
      </c>
      <c r="J82" s="29">
        <f t="shared" si="5"/>
        <v>2.989839708</v>
      </c>
      <c r="K82" s="29">
        <f t="shared" si="6"/>
        <v>696.3845364</v>
      </c>
      <c r="L82" s="29">
        <f t="shared" si="7"/>
        <v>3489.391055</v>
      </c>
      <c r="M82" s="27">
        <f t="shared" si="1"/>
        <v>0.0415403697</v>
      </c>
      <c r="N82" s="5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2"/>
      <c r="E83" s="2"/>
      <c r="F83" s="15">
        <v>80.0</v>
      </c>
      <c r="G83" s="45">
        <f t="shared" si="2"/>
        <v>45991</v>
      </c>
      <c r="H83" s="29">
        <f t="shared" si="3"/>
        <v>3489.391055</v>
      </c>
      <c r="I83" s="29">
        <f t="shared" si="4"/>
        <v>699.3743761</v>
      </c>
      <c r="J83" s="29">
        <f t="shared" si="5"/>
        <v>2.492422182</v>
      </c>
      <c r="K83" s="29">
        <f t="shared" si="6"/>
        <v>696.8819539</v>
      </c>
      <c r="L83" s="29">
        <f t="shared" si="7"/>
        <v>2792.509101</v>
      </c>
      <c r="M83" s="27">
        <f t="shared" si="1"/>
        <v>0.03324415596</v>
      </c>
      <c r="N83" s="5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2"/>
      <c r="E84" s="2"/>
      <c r="F84" s="15">
        <v>81.0</v>
      </c>
      <c r="G84" s="45">
        <f t="shared" si="2"/>
        <v>46022</v>
      </c>
      <c r="H84" s="29">
        <f t="shared" si="3"/>
        <v>2792.509101</v>
      </c>
      <c r="I84" s="29">
        <f t="shared" si="4"/>
        <v>699.3743761</v>
      </c>
      <c r="J84" s="29">
        <f t="shared" si="5"/>
        <v>1.994649358</v>
      </c>
      <c r="K84" s="29">
        <f t="shared" si="6"/>
        <v>697.3797267</v>
      </c>
      <c r="L84" s="29">
        <f t="shared" si="7"/>
        <v>2095.129374</v>
      </c>
      <c r="M84" s="27">
        <f t="shared" si="1"/>
        <v>0.02494201636</v>
      </c>
      <c r="N84" s="5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2"/>
      <c r="E85" s="2"/>
      <c r="F85" s="15">
        <v>82.0</v>
      </c>
      <c r="G85" s="45">
        <f t="shared" si="2"/>
        <v>46053</v>
      </c>
      <c r="H85" s="29">
        <f t="shared" si="3"/>
        <v>2095.129374</v>
      </c>
      <c r="I85" s="29">
        <f t="shared" si="4"/>
        <v>699.3743761</v>
      </c>
      <c r="J85" s="29">
        <f t="shared" si="5"/>
        <v>1.496520981</v>
      </c>
      <c r="K85" s="29">
        <f t="shared" si="6"/>
        <v>697.8778551</v>
      </c>
      <c r="L85" s="29">
        <f t="shared" si="7"/>
        <v>1397.251519</v>
      </c>
      <c r="M85" s="27">
        <f t="shared" si="1"/>
        <v>0.01663394665</v>
      </c>
      <c r="N85" s="5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2"/>
      <c r="E86" s="2"/>
      <c r="F86" s="15">
        <v>83.0</v>
      </c>
      <c r="G86" s="45">
        <f t="shared" si="2"/>
        <v>46081</v>
      </c>
      <c r="H86" s="29">
        <f t="shared" si="3"/>
        <v>1397.251519</v>
      </c>
      <c r="I86" s="29">
        <f t="shared" si="4"/>
        <v>699.3743761</v>
      </c>
      <c r="J86" s="29">
        <f t="shared" si="5"/>
        <v>0.9980367992</v>
      </c>
      <c r="K86" s="29">
        <f t="shared" si="6"/>
        <v>698.3763393</v>
      </c>
      <c r="L86" s="29">
        <f t="shared" si="7"/>
        <v>698.8751795</v>
      </c>
      <c r="M86" s="27">
        <f t="shared" si="1"/>
        <v>0.008319942613</v>
      </c>
      <c r="N86" s="5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2"/>
      <c r="E87" s="2"/>
      <c r="F87" s="15">
        <v>84.0</v>
      </c>
      <c r="G87" s="45">
        <f t="shared" si="2"/>
        <v>46112</v>
      </c>
      <c r="H87" s="29">
        <f t="shared" si="3"/>
        <v>698.8751795</v>
      </c>
      <c r="I87" s="29">
        <f t="shared" si="4"/>
        <v>699.3743761</v>
      </c>
      <c r="J87" s="29">
        <f t="shared" si="5"/>
        <v>0.4991965568</v>
      </c>
      <c r="K87" s="29">
        <f t="shared" si="6"/>
        <v>698.8751795</v>
      </c>
      <c r="L87" s="29">
        <f t="shared" si="7"/>
        <v>-0.000000003698005457</v>
      </c>
      <c r="M87" s="27">
        <f t="shared" si="1"/>
        <v>0</v>
      </c>
      <c r="N87" s="5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2"/>
      <c r="E88" s="2"/>
      <c r="F88" s="2"/>
      <c r="G88" s="2"/>
      <c r="H88" s="16"/>
      <c r="I88" s="16"/>
      <c r="J88" s="16"/>
      <c r="K88" s="16"/>
      <c r="L88" s="16"/>
      <c r="M88" s="56"/>
      <c r="N88" s="5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2"/>
      <c r="E89" s="2"/>
      <c r="F89" s="2"/>
      <c r="G89" s="2"/>
      <c r="H89" s="16"/>
      <c r="I89" s="16"/>
      <c r="J89" s="16"/>
      <c r="K89" s="16"/>
      <c r="L89" s="16"/>
      <c r="M89" s="56"/>
      <c r="N89" s="5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2"/>
      <c r="E90" s="2"/>
      <c r="F90" s="2"/>
      <c r="G90" s="2"/>
      <c r="H90" s="16"/>
      <c r="I90" s="16"/>
      <c r="J90" s="16"/>
      <c r="K90" s="16"/>
      <c r="L90" s="16"/>
      <c r="M90" s="56"/>
      <c r="N90" s="5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2"/>
      <c r="E91" s="2"/>
      <c r="F91" s="2"/>
      <c r="G91" s="2"/>
      <c r="H91" s="16"/>
      <c r="I91" s="16"/>
      <c r="J91" s="16"/>
      <c r="K91" s="16"/>
      <c r="L91" s="16"/>
      <c r="M91" s="56"/>
      <c r="N91" s="5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2"/>
      <c r="E92" s="2"/>
      <c r="F92" s="2"/>
      <c r="G92" s="2"/>
      <c r="H92" s="16"/>
      <c r="I92" s="16"/>
      <c r="J92" s="16"/>
      <c r="K92" s="16"/>
      <c r="L92" s="16"/>
      <c r="M92" s="56"/>
      <c r="N92" s="5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2"/>
      <c r="E93" s="2"/>
      <c r="F93" s="2"/>
      <c r="G93" s="2"/>
      <c r="H93" s="16"/>
      <c r="I93" s="16"/>
      <c r="J93" s="16"/>
      <c r="K93" s="16"/>
      <c r="L93" s="16"/>
      <c r="M93" s="56"/>
      <c r="N93" s="5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2"/>
      <c r="E94" s="2"/>
      <c r="F94" s="2"/>
      <c r="G94" s="2"/>
      <c r="H94" s="16"/>
      <c r="I94" s="16"/>
      <c r="J94" s="16"/>
      <c r="K94" s="16"/>
      <c r="L94" s="16"/>
      <c r="M94" s="56"/>
      <c r="N94" s="5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2"/>
      <c r="E95" s="2"/>
      <c r="F95" s="2"/>
      <c r="G95" s="2"/>
      <c r="H95" s="16"/>
      <c r="I95" s="16"/>
      <c r="J95" s="16"/>
      <c r="K95" s="16"/>
      <c r="L95" s="16"/>
      <c r="M95" s="56"/>
      <c r="N95" s="5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2"/>
      <c r="E96" s="2"/>
      <c r="F96" s="2"/>
      <c r="G96" s="2"/>
      <c r="H96" s="16"/>
      <c r="I96" s="16"/>
      <c r="J96" s="16"/>
      <c r="K96" s="16"/>
      <c r="L96" s="16"/>
      <c r="M96" s="56"/>
      <c r="N96" s="5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2"/>
      <c r="E97" s="2"/>
      <c r="F97" s="2"/>
      <c r="G97" s="2"/>
      <c r="H97" s="16"/>
      <c r="I97" s="16"/>
      <c r="J97" s="16"/>
      <c r="K97" s="16"/>
      <c r="L97" s="16"/>
      <c r="M97" s="56"/>
      <c r="N97" s="5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2"/>
      <c r="E98" s="2"/>
      <c r="F98" s="2"/>
      <c r="G98" s="2"/>
      <c r="H98" s="16"/>
      <c r="I98" s="16"/>
      <c r="J98" s="16"/>
      <c r="K98" s="16"/>
      <c r="L98" s="16"/>
      <c r="M98" s="56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2"/>
      <c r="E99" s="2"/>
      <c r="F99" s="2"/>
      <c r="G99" s="2"/>
      <c r="H99" s="16"/>
      <c r="I99" s="16"/>
      <c r="J99" s="16"/>
      <c r="K99" s="16"/>
      <c r="L99" s="16"/>
      <c r="M99" s="56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2"/>
      <c r="E100" s="2"/>
      <c r="F100" s="2"/>
      <c r="G100" s="2"/>
      <c r="H100" s="16"/>
      <c r="I100" s="16"/>
      <c r="J100" s="16"/>
      <c r="K100" s="16"/>
      <c r="L100" s="16"/>
      <c r="M100" s="56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2"/>
      <c r="E101" s="2"/>
      <c r="F101" s="2"/>
      <c r="G101" s="2"/>
      <c r="H101" s="16"/>
      <c r="I101" s="16"/>
      <c r="J101" s="16"/>
      <c r="K101" s="16"/>
      <c r="L101" s="16"/>
      <c r="M101" s="56"/>
      <c r="N101" s="5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2"/>
      <c r="E102" s="2"/>
      <c r="F102" s="2"/>
      <c r="G102" s="2"/>
      <c r="H102" s="16"/>
      <c r="I102" s="16"/>
      <c r="J102" s="16"/>
      <c r="K102" s="16"/>
      <c r="L102" s="16"/>
      <c r="M102" s="56"/>
      <c r="N102" s="5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2"/>
      <c r="E103" s="2"/>
      <c r="F103" s="2"/>
      <c r="G103" s="2"/>
      <c r="H103" s="16"/>
      <c r="I103" s="16"/>
      <c r="J103" s="16"/>
      <c r="K103" s="16"/>
      <c r="L103" s="16"/>
      <c r="M103" s="56"/>
      <c r="N103" s="5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16"/>
      <c r="I104" s="16"/>
      <c r="J104" s="16"/>
      <c r="K104" s="16"/>
      <c r="L104" s="16"/>
      <c r="M104" s="56"/>
      <c r="N104" s="5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16"/>
      <c r="I105" s="16"/>
      <c r="J105" s="16"/>
      <c r="K105" s="16"/>
      <c r="L105" s="16"/>
      <c r="M105" s="56"/>
      <c r="N105" s="5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16"/>
      <c r="I106" s="16"/>
      <c r="J106" s="16"/>
      <c r="K106" s="16"/>
      <c r="L106" s="16"/>
      <c r="M106" s="56"/>
      <c r="N106" s="5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16"/>
      <c r="I107" s="16"/>
      <c r="J107" s="16"/>
      <c r="K107" s="16"/>
      <c r="L107" s="16"/>
      <c r="M107" s="56"/>
      <c r="N107" s="5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16"/>
      <c r="I108" s="16"/>
      <c r="J108" s="16"/>
      <c r="K108" s="16"/>
      <c r="L108" s="16"/>
      <c r="M108" s="56"/>
      <c r="N108" s="5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16"/>
      <c r="I109" s="16"/>
      <c r="J109" s="16"/>
      <c r="K109" s="16"/>
      <c r="L109" s="16"/>
      <c r="M109" s="56"/>
      <c r="N109" s="5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16"/>
      <c r="I110" s="16"/>
      <c r="J110" s="16"/>
      <c r="K110" s="16"/>
      <c r="L110" s="16"/>
      <c r="M110" s="56"/>
      <c r="N110" s="5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16"/>
      <c r="I111" s="16"/>
      <c r="J111" s="16"/>
      <c r="K111" s="16"/>
      <c r="L111" s="16"/>
      <c r="M111" s="56"/>
      <c r="N111" s="5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16"/>
      <c r="I112" s="16"/>
      <c r="J112" s="16"/>
      <c r="K112" s="16"/>
      <c r="L112" s="16"/>
      <c r="M112" s="56"/>
      <c r="N112" s="5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16"/>
      <c r="I113" s="16"/>
      <c r="J113" s="16"/>
      <c r="K113" s="16"/>
      <c r="L113" s="16"/>
      <c r="M113" s="56"/>
      <c r="N113" s="5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16"/>
      <c r="I114" s="16"/>
      <c r="J114" s="16"/>
      <c r="K114" s="16"/>
      <c r="L114" s="16"/>
      <c r="M114" s="56"/>
      <c r="N114" s="5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16"/>
      <c r="I115" s="16"/>
      <c r="J115" s="16"/>
      <c r="K115" s="16"/>
      <c r="L115" s="16"/>
      <c r="M115" s="56"/>
      <c r="N115" s="5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16"/>
      <c r="I116" s="16"/>
      <c r="J116" s="16"/>
      <c r="K116" s="16"/>
      <c r="L116" s="16"/>
      <c r="M116" s="56"/>
      <c r="N116" s="5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16"/>
      <c r="I117" s="16"/>
      <c r="J117" s="16"/>
      <c r="K117" s="16"/>
      <c r="L117" s="16"/>
      <c r="M117" s="56"/>
      <c r="N117" s="5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16"/>
      <c r="I118" s="16"/>
      <c r="J118" s="16"/>
      <c r="K118" s="16"/>
      <c r="L118" s="16"/>
      <c r="M118" s="56"/>
      <c r="N118" s="5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16"/>
      <c r="I119" s="16"/>
      <c r="J119" s="16"/>
      <c r="K119" s="16"/>
      <c r="L119" s="16"/>
      <c r="M119" s="56"/>
      <c r="N119" s="5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16"/>
      <c r="I120" s="16"/>
      <c r="J120" s="16"/>
      <c r="K120" s="16"/>
      <c r="L120" s="16"/>
      <c r="M120" s="56"/>
      <c r="N120" s="5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16"/>
      <c r="I121" s="16"/>
      <c r="J121" s="16"/>
      <c r="K121" s="16"/>
      <c r="L121" s="16"/>
      <c r="M121" s="56"/>
      <c r="N121" s="5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16"/>
      <c r="I122" s="16"/>
      <c r="J122" s="16"/>
      <c r="K122" s="16"/>
      <c r="L122" s="16"/>
      <c r="M122" s="56"/>
      <c r="N122" s="5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16"/>
      <c r="I123" s="16"/>
      <c r="J123" s="16"/>
      <c r="K123" s="16"/>
      <c r="L123" s="16"/>
      <c r="M123" s="56"/>
      <c r="N123" s="5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16"/>
      <c r="I124" s="16"/>
      <c r="J124" s="16"/>
      <c r="K124" s="16"/>
      <c r="L124" s="16"/>
      <c r="M124" s="56"/>
      <c r="N124" s="5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16"/>
      <c r="I125" s="16"/>
      <c r="J125" s="16"/>
      <c r="K125" s="16"/>
      <c r="L125" s="16"/>
      <c r="M125" s="56"/>
      <c r="N125" s="5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16"/>
      <c r="I126" s="16"/>
      <c r="J126" s="16"/>
      <c r="K126" s="16"/>
      <c r="L126" s="16"/>
      <c r="M126" s="56"/>
      <c r="N126" s="5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16"/>
      <c r="I127" s="16"/>
      <c r="J127" s="16"/>
      <c r="K127" s="16"/>
      <c r="L127" s="16"/>
      <c r="M127" s="56"/>
      <c r="N127" s="5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16"/>
      <c r="I128" s="16"/>
      <c r="J128" s="16"/>
      <c r="K128" s="16"/>
      <c r="L128" s="16"/>
      <c r="M128" s="56"/>
      <c r="N128" s="5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16"/>
      <c r="I129" s="16"/>
      <c r="J129" s="16"/>
      <c r="K129" s="16"/>
      <c r="L129" s="16"/>
      <c r="M129" s="56"/>
      <c r="N129" s="5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16"/>
      <c r="I130" s="16"/>
      <c r="J130" s="16"/>
      <c r="K130" s="16"/>
      <c r="L130" s="16"/>
      <c r="M130" s="56"/>
      <c r="N130" s="5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16"/>
      <c r="I131" s="16"/>
      <c r="J131" s="16"/>
      <c r="K131" s="16"/>
      <c r="L131" s="16"/>
      <c r="M131" s="56"/>
      <c r="N131" s="5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16"/>
      <c r="I132" s="16"/>
      <c r="J132" s="16"/>
      <c r="K132" s="16"/>
      <c r="L132" s="16"/>
      <c r="M132" s="56"/>
      <c r="N132" s="5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16"/>
      <c r="I133" s="16"/>
      <c r="J133" s="16"/>
      <c r="K133" s="16"/>
      <c r="L133" s="16"/>
      <c r="M133" s="56"/>
      <c r="N133" s="5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16"/>
      <c r="I134" s="16"/>
      <c r="J134" s="16"/>
      <c r="K134" s="16"/>
      <c r="L134" s="16"/>
      <c r="M134" s="56"/>
      <c r="N134" s="5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16"/>
      <c r="I135" s="16"/>
      <c r="J135" s="16"/>
      <c r="K135" s="16"/>
      <c r="L135" s="16"/>
      <c r="M135" s="56"/>
      <c r="N135" s="5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16"/>
      <c r="I136" s="16"/>
      <c r="J136" s="16"/>
      <c r="K136" s="16"/>
      <c r="L136" s="16"/>
      <c r="M136" s="56"/>
      <c r="N136" s="5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16"/>
      <c r="I137" s="16"/>
      <c r="J137" s="16"/>
      <c r="K137" s="16"/>
      <c r="L137" s="16"/>
      <c r="M137" s="56"/>
      <c r="N137" s="5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16"/>
      <c r="I138" s="16"/>
      <c r="J138" s="16"/>
      <c r="K138" s="16"/>
      <c r="L138" s="16"/>
      <c r="M138" s="56"/>
      <c r="N138" s="5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16"/>
      <c r="I139" s="16"/>
      <c r="J139" s="16"/>
      <c r="K139" s="16"/>
      <c r="L139" s="16"/>
      <c r="M139" s="56"/>
      <c r="N139" s="5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16"/>
      <c r="I140" s="16"/>
      <c r="J140" s="16"/>
      <c r="K140" s="16"/>
      <c r="L140" s="16"/>
      <c r="M140" s="56"/>
      <c r="N140" s="5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16"/>
      <c r="I141" s="16"/>
      <c r="J141" s="16"/>
      <c r="K141" s="16"/>
      <c r="L141" s="16"/>
      <c r="M141" s="56"/>
      <c r="N141" s="5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16"/>
      <c r="I142" s="16"/>
      <c r="J142" s="16"/>
      <c r="K142" s="16"/>
      <c r="L142" s="16"/>
      <c r="M142" s="56"/>
      <c r="N142" s="5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16"/>
      <c r="I143" s="16"/>
      <c r="J143" s="16"/>
      <c r="K143" s="16"/>
      <c r="L143" s="16"/>
      <c r="M143" s="56"/>
      <c r="N143" s="5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16"/>
      <c r="I144" s="16"/>
      <c r="J144" s="16"/>
      <c r="K144" s="16"/>
      <c r="L144" s="16"/>
      <c r="M144" s="56"/>
      <c r="N144" s="5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16"/>
      <c r="I145" s="16"/>
      <c r="J145" s="16"/>
      <c r="K145" s="16"/>
      <c r="L145" s="16"/>
      <c r="M145" s="56"/>
      <c r="N145" s="5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16"/>
      <c r="I146" s="16"/>
      <c r="J146" s="16"/>
      <c r="K146" s="16"/>
      <c r="L146" s="16"/>
      <c r="M146" s="56"/>
      <c r="N146" s="5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16"/>
      <c r="I147" s="16"/>
      <c r="J147" s="16"/>
      <c r="K147" s="16"/>
      <c r="L147" s="16"/>
      <c r="M147" s="56"/>
      <c r="N147" s="5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16"/>
      <c r="I148" s="16"/>
      <c r="J148" s="16"/>
      <c r="K148" s="16"/>
      <c r="L148" s="16"/>
      <c r="M148" s="56"/>
      <c r="N148" s="5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16"/>
      <c r="I149" s="16"/>
      <c r="J149" s="16"/>
      <c r="K149" s="16"/>
      <c r="L149" s="16"/>
      <c r="M149" s="56"/>
      <c r="N149" s="5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16"/>
      <c r="I150" s="16"/>
      <c r="J150" s="16"/>
      <c r="K150" s="16"/>
      <c r="L150" s="16"/>
      <c r="M150" s="56"/>
      <c r="N150" s="5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16"/>
      <c r="I151" s="16"/>
      <c r="J151" s="16"/>
      <c r="K151" s="16"/>
      <c r="L151" s="16"/>
      <c r="M151" s="56"/>
      <c r="N151" s="5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16"/>
      <c r="I152" s="16"/>
      <c r="J152" s="16"/>
      <c r="K152" s="16"/>
      <c r="L152" s="16"/>
      <c r="M152" s="56"/>
      <c r="N152" s="5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16"/>
      <c r="I153" s="16"/>
      <c r="J153" s="16"/>
      <c r="K153" s="16"/>
      <c r="L153" s="16"/>
      <c r="M153" s="56"/>
      <c r="N153" s="5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16"/>
      <c r="I154" s="16"/>
      <c r="J154" s="16"/>
      <c r="K154" s="16"/>
      <c r="L154" s="16"/>
      <c r="M154" s="56"/>
      <c r="N154" s="5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16"/>
      <c r="I155" s="16"/>
      <c r="J155" s="16"/>
      <c r="K155" s="16"/>
      <c r="L155" s="16"/>
      <c r="M155" s="56"/>
      <c r="N155" s="5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16"/>
      <c r="I156" s="16"/>
      <c r="J156" s="16"/>
      <c r="K156" s="16"/>
      <c r="L156" s="16"/>
      <c r="M156" s="56"/>
      <c r="N156" s="5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16"/>
      <c r="I157" s="16"/>
      <c r="J157" s="16"/>
      <c r="K157" s="16"/>
      <c r="L157" s="16"/>
      <c r="M157" s="56"/>
      <c r="N157" s="5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16"/>
      <c r="I158" s="16"/>
      <c r="J158" s="16"/>
      <c r="K158" s="16"/>
      <c r="L158" s="16"/>
      <c r="M158" s="56"/>
      <c r="N158" s="5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16"/>
      <c r="I159" s="16"/>
      <c r="J159" s="16"/>
      <c r="K159" s="16"/>
      <c r="L159" s="16"/>
      <c r="M159" s="56"/>
      <c r="N159" s="5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16"/>
      <c r="I160" s="16"/>
      <c r="J160" s="16"/>
      <c r="K160" s="16"/>
      <c r="L160" s="16"/>
      <c r="M160" s="56"/>
      <c r="N160" s="5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16"/>
      <c r="I161" s="16"/>
      <c r="J161" s="16"/>
      <c r="K161" s="16"/>
      <c r="L161" s="16"/>
      <c r="M161" s="56"/>
      <c r="N161" s="5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16"/>
      <c r="I162" s="16"/>
      <c r="J162" s="16"/>
      <c r="K162" s="16"/>
      <c r="L162" s="16"/>
      <c r="M162" s="56"/>
      <c r="N162" s="5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16"/>
      <c r="I163" s="16"/>
      <c r="J163" s="16"/>
      <c r="K163" s="16"/>
      <c r="L163" s="16"/>
      <c r="M163" s="56"/>
      <c r="N163" s="5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16"/>
      <c r="I164" s="16"/>
      <c r="J164" s="16"/>
      <c r="K164" s="16"/>
      <c r="L164" s="16"/>
      <c r="M164" s="56"/>
      <c r="N164" s="5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16"/>
      <c r="I165" s="16"/>
      <c r="J165" s="16"/>
      <c r="K165" s="16"/>
      <c r="L165" s="16"/>
      <c r="M165" s="56"/>
      <c r="N165" s="5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16"/>
      <c r="I166" s="16"/>
      <c r="J166" s="16"/>
      <c r="K166" s="16"/>
      <c r="L166" s="16"/>
      <c r="M166" s="56"/>
      <c r="N166" s="5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16"/>
      <c r="I167" s="16"/>
      <c r="J167" s="16"/>
      <c r="K167" s="16"/>
      <c r="L167" s="16"/>
      <c r="M167" s="56"/>
      <c r="N167" s="5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16"/>
      <c r="I168" s="16"/>
      <c r="J168" s="16"/>
      <c r="K168" s="16"/>
      <c r="L168" s="16"/>
      <c r="M168" s="56"/>
      <c r="N168" s="5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16"/>
      <c r="I169" s="16"/>
      <c r="J169" s="16"/>
      <c r="K169" s="16"/>
      <c r="L169" s="16"/>
      <c r="M169" s="56"/>
      <c r="N169" s="5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16"/>
      <c r="I170" s="16"/>
      <c r="J170" s="16"/>
      <c r="K170" s="16"/>
      <c r="L170" s="16"/>
      <c r="M170" s="56"/>
      <c r="N170" s="5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16"/>
      <c r="I171" s="16"/>
      <c r="J171" s="16"/>
      <c r="K171" s="16"/>
      <c r="L171" s="16"/>
      <c r="M171" s="56"/>
      <c r="N171" s="5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16"/>
      <c r="I172" s="16"/>
      <c r="J172" s="16"/>
      <c r="K172" s="16"/>
      <c r="L172" s="16"/>
      <c r="M172" s="56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16"/>
      <c r="I173" s="16"/>
      <c r="J173" s="16"/>
      <c r="K173" s="16"/>
      <c r="L173" s="16"/>
      <c r="M173" s="56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16"/>
      <c r="I174" s="16"/>
      <c r="J174" s="16"/>
      <c r="K174" s="16"/>
      <c r="L174" s="16"/>
      <c r="M174" s="56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16"/>
      <c r="I175" s="16"/>
      <c r="J175" s="16"/>
      <c r="K175" s="16"/>
      <c r="L175" s="16"/>
      <c r="M175" s="56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16"/>
      <c r="I176" s="16"/>
      <c r="J176" s="16"/>
      <c r="K176" s="16"/>
      <c r="L176" s="16"/>
      <c r="M176" s="56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16"/>
      <c r="I177" s="16"/>
      <c r="J177" s="16"/>
      <c r="K177" s="16"/>
      <c r="L177" s="16"/>
      <c r="M177" s="56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16"/>
      <c r="I178" s="16"/>
      <c r="J178" s="16"/>
      <c r="K178" s="16"/>
      <c r="L178" s="16"/>
      <c r="M178" s="56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16"/>
      <c r="I179" s="16"/>
      <c r="J179" s="16"/>
      <c r="K179" s="16"/>
      <c r="L179" s="16"/>
      <c r="M179" s="56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16"/>
      <c r="I180" s="16"/>
      <c r="J180" s="16"/>
      <c r="K180" s="16"/>
      <c r="L180" s="16"/>
      <c r="M180" s="56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16"/>
      <c r="I181" s="16"/>
      <c r="J181" s="16"/>
      <c r="K181" s="16"/>
      <c r="L181" s="16"/>
      <c r="M181" s="56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16"/>
      <c r="I182" s="16"/>
      <c r="J182" s="16"/>
      <c r="K182" s="16"/>
      <c r="L182" s="16"/>
      <c r="M182" s="56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16"/>
      <c r="I183" s="16"/>
      <c r="J183" s="16"/>
      <c r="K183" s="16"/>
      <c r="L183" s="16"/>
      <c r="M183" s="56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16"/>
      <c r="I184" s="16"/>
      <c r="J184" s="16"/>
      <c r="K184" s="16"/>
      <c r="L184" s="16"/>
      <c r="M184" s="56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16"/>
      <c r="I185" s="16"/>
      <c r="J185" s="16"/>
      <c r="K185" s="16"/>
      <c r="L185" s="16"/>
      <c r="M185" s="56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16"/>
      <c r="I186" s="16"/>
      <c r="J186" s="16"/>
      <c r="K186" s="16"/>
      <c r="L186" s="16"/>
      <c r="M186" s="56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16"/>
      <c r="I187" s="16"/>
      <c r="J187" s="16"/>
      <c r="K187" s="16"/>
      <c r="L187" s="16"/>
      <c r="M187" s="56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drawing r:id="rId1"/>
</worksheet>
</file>