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elatihan Skill\Datacamp Learn\Datacamp Learn\Skill Track\Course and Certificate fo Completion\Data Analysis With  Spreadsheet\1. Spreadsheet Fundamentals\"/>
    </mc:Choice>
  </mc:AlternateContent>
  <bookViews>
    <workbookView xWindow="0" yWindow="0" windowWidth="15345" windowHeight="4545"/>
  </bookViews>
  <sheets>
    <sheet name="ROUND" sheetId="1" r:id="rId1"/>
    <sheet name="SQRT" sheetId="2" r:id="rId2"/>
    <sheet name="Max and Min" sheetId="3" r:id="rId3"/>
    <sheet name="SUM, Median, AVG" sheetId="4" r:id="rId4"/>
    <sheet name="RANK" sheetId="5" r:id="rId5"/>
    <sheet name="RANK_2" sheetId="6" r:id="rId6"/>
    <sheet name="LEFT RIGHT" sheetId="7" r:id="rId7"/>
    <sheet name="LEN, SEARCH" sheetId="8" r:id="rId8"/>
    <sheet name="CONCATENATE" sheetId="9" r:id="rId9"/>
    <sheet name="WEEKDAY" sheetId="10" r:id="rId10"/>
    <sheet name="Comparing dates" sheetId="11" r:id="rId11"/>
    <sheet name="Combining functions" sheetId="12" r:id="rId12"/>
  </sheets>
  <calcPr calcId="162913"/>
</workbook>
</file>

<file path=xl/calcChain.xml><?xml version="1.0" encoding="utf-8"?>
<calcChain xmlns="http://schemas.openxmlformats.org/spreadsheetml/2006/main">
  <c r="D8" i="12" l="1"/>
  <c r="F7" i="12"/>
  <c r="F6" i="12"/>
  <c r="F5" i="12"/>
  <c r="F4" i="12"/>
  <c r="F3" i="12"/>
  <c r="F2" i="12"/>
  <c r="F8" i="12" s="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F2" i="11"/>
  <c r="E2" i="11"/>
  <c r="E11" i="10"/>
  <c r="G11" i="10" s="1"/>
  <c r="G10" i="10"/>
  <c r="E10" i="10"/>
  <c r="F10" i="10" s="1"/>
  <c r="G9" i="10"/>
  <c r="F9" i="10"/>
  <c r="E9" i="10"/>
  <c r="E8" i="10"/>
  <c r="G8" i="10" s="1"/>
  <c r="E7" i="10"/>
  <c r="G7" i="10" s="1"/>
  <c r="G6" i="10"/>
  <c r="E6" i="10"/>
  <c r="F6" i="10" s="1"/>
  <c r="G5" i="10"/>
  <c r="F5" i="10"/>
  <c r="E5" i="10"/>
  <c r="E4" i="10"/>
  <c r="G4" i="10" s="1"/>
  <c r="E3" i="10"/>
  <c r="G3" i="10" s="1"/>
  <c r="G2" i="10"/>
  <c r="E2" i="10"/>
  <c r="F2" i="10" s="1"/>
  <c r="F11" i="9"/>
  <c r="G11" i="9" s="1"/>
  <c r="E11" i="9"/>
  <c r="F10" i="9"/>
  <c r="E10" i="9"/>
  <c r="G10" i="9" s="1"/>
  <c r="F9" i="9"/>
  <c r="E9" i="9"/>
  <c r="G9" i="9" s="1"/>
  <c r="G8" i="9"/>
  <c r="F8" i="9"/>
  <c r="E8" i="9"/>
  <c r="F7" i="9"/>
  <c r="G7" i="9" s="1"/>
  <c r="E7" i="9"/>
  <c r="F6" i="9"/>
  <c r="E6" i="9"/>
  <c r="G6" i="9" s="1"/>
  <c r="F5" i="9"/>
  <c r="E5" i="9"/>
  <c r="G5" i="9" s="1"/>
  <c r="G4" i="9"/>
  <c r="F4" i="9"/>
  <c r="E4" i="9"/>
  <c r="F3" i="9"/>
  <c r="G3" i="9" s="1"/>
  <c r="E3" i="9"/>
  <c r="F2" i="9"/>
  <c r="E2" i="9"/>
  <c r="G2" i="9" s="1"/>
  <c r="F11" i="8"/>
  <c r="E11" i="8"/>
  <c r="G11" i="8" s="1"/>
  <c r="H11" i="8" s="1"/>
  <c r="F10" i="8"/>
  <c r="E10" i="8"/>
  <c r="G10" i="8" s="1"/>
  <c r="H10" i="8" s="1"/>
  <c r="F9" i="8"/>
  <c r="E9" i="8"/>
  <c r="G9" i="8" s="1"/>
  <c r="H9" i="8" s="1"/>
  <c r="F8" i="8"/>
  <c r="E8" i="8"/>
  <c r="G8" i="8" s="1"/>
  <c r="H8" i="8" s="1"/>
  <c r="F7" i="8"/>
  <c r="E7" i="8"/>
  <c r="G7" i="8" s="1"/>
  <c r="H7" i="8" s="1"/>
  <c r="F6" i="8"/>
  <c r="E6" i="8"/>
  <c r="G6" i="8" s="1"/>
  <c r="H6" i="8" s="1"/>
  <c r="F5" i="8"/>
  <c r="E5" i="8"/>
  <c r="G5" i="8" s="1"/>
  <c r="H5" i="8" s="1"/>
  <c r="F4" i="8"/>
  <c r="E4" i="8"/>
  <c r="G4" i="8" s="1"/>
  <c r="H4" i="8" s="1"/>
  <c r="F3" i="8"/>
  <c r="E3" i="8"/>
  <c r="G3" i="8" s="1"/>
  <c r="H3" i="8" s="1"/>
  <c r="F2" i="8"/>
  <c r="E2" i="8"/>
  <c r="G2" i="8" s="1"/>
  <c r="H2" i="8" s="1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3" i="7"/>
  <c r="E3" i="7"/>
  <c r="F2" i="7"/>
  <c r="E2" i="7"/>
  <c r="B19" i="6"/>
  <c r="B18" i="6"/>
  <c r="B17" i="6"/>
  <c r="B16" i="6"/>
  <c r="B15" i="6"/>
  <c r="C13" i="6"/>
  <c r="D13" i="6" s="1"/>
  <c r="D12" i="6"/>
  <c r="C12" i="6"/>
  <c r="C11" i="6"/>
  <c r="D11" i="6" s="1"/>
  <c r="D10" i="6"/>
  <c r="C10" i="6"/>
  <c r="C9" i="6"/>
  <c r="D9" i="6" s="1"/>
  <c r="D8" i="6"/>
  <c r="C8" i="6"/>
  <c r="C7" i="6"/>
  <c r="D7" i="6" s="1"/>
  <c r="D6" i="6"/>
  <c r="C6" i="6"/>
  <c r="C5" i="6"/>
  <c r="D5" i="6" s="1"/>
  <c r="D4" i="6"/>
  <c r="C4" i="6"/>
  <c r="C3" i="6"/>
  <c r="D3" i="6" s="1"/>
  <c r="D2" i="6"/>
  <c r="C2" i="6"/>
  <c r="B19" i="5"/>
  <c r="B18" i="5"/>
  <c r="B17" i="5"/>
  <c r="B16" i="5"/>
  <c r="B15" i="5"/>
  <c r="C13" i="5"/>
  <c r="C12" i="5"/>
  <c r="C11" i="5"/>
  <c r="C10" i="5"/>
  <c r="C9" i="5"/>
  <c r="C8" i="5"/>
  <c r="C7" i="5"/>
  <c r="C6" i="5"/>
  <c r="C5" i="5"/>
  <c r="C4" i="5"/>
  <c r="C3" i="5"/>
  <c r="C2" i="5"/>
  <c r="B19" i="4"/>
  <c r="B18" i="4"/>
  <c r="B17" i="4"/>
  <c r="B16" i="4"/>
  <c r="B15" i="4"/>
  <c r="B16" i="3"/>
  <c r="B15" i="3"/>
  <c r="E13" i="2"/>
  <c r="C13" i="2"/>
  <c r="D13" i="2" s="1"/>
  <c r="E12" i="2"/>
  <c r="C12" i="2"/>
  <c r="D12" i="2" s="1"/>
  <c r="E11" i="2"/>
  <c r="D11" i="2"/>
  <c r="C11" i="2"/>
  <c r="E10" i="2"/>
  <c r="D10" i="2"/>
  <c r="C10" i="2"/>
  <c r="E9" i="2"/>
  <c r="C9" i="2"/>
  <c r="D9" i="2" s="1"/>
  <c r="E8" i="2"/>
  <c r="C8" i="2"/>
  <c r="D8" i="2" s="1"/>
  <c r="E7" i="2"/>
  <c r="D7" i="2"/>
  <c r="C7" i="2"/>
  <c r="E6" i="2"/>
  <c r="D6" i="2"/>
  <c r="C6" i="2"/>
  <c r="E5" i="2"/>
  <c r="C5" i="2"/>
  <c r="D5" i="2" s="1"/>
  <c r="E4" i="2"/>
  <c r="C4" i="2"/>
  <c r="D4" i="2" s="1"/>
  <c r="E3" i="2"/>
  <c r="D3" i="2"/>
  <c r="C3" i="2"/>
  <c r="E2" i="2"/>
  <c r="D2" i="2"/>
  <c r="C2" i="2"/>
  <c r="C13" i="1"/>
  <c r="C12" i="1"/>
  <c r="C11" i="1"/>
  <c r="C10" i="1"/>
  <c r="C9" i="1"/>
  <c r="C8" i="1"/>
  <c r="C7" i="1"/>
  <c r="C6" i="1"/>
  <c r="C5" i="1"/>
  <c r="C4" i="1"/>
  <c r="C3" i="1"/>
  <c r="C2" i="1"/>
  <c r="D9" i="12" l="1"/>
  <c r="F4" i="10"/>
  <c r="F8" i="10"/>
  <c r="F3" i="10"/>
  <c r="F7" i="10"/>
  <c r="F11" i="10"/>
</calcChain>
</file>

<file path=xl/sharedStrings.xml><?xml version="1.0" encoding="utf-8"?>
<sst xmlns="http://schemas.openxmlformats.org/spreadsheetml/2006/main" count="263" uniqueCount="66">
  <si>
    <t>Month</t>
  </si>
  <si>
    <t>Amount</t>
  </si>
  <si>
    <t>Rounded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</si>
  <si>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</si>
  <si>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</si>
  <si>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</si>
  <si>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</si>
  <si>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</si>
  <si>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</si>
  <si>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</si>
  <si>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</si>
  <si>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</si>
  <si>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</si>
  <si>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</si>
  <si>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</si>
  <si>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Sqrt</t>
  </si>
  <si>
    <t>Sqrt Rounded</t>
  </si>
  <si>
    <t>Min</t>
  </si>
  <si>
    <t>Max</t>
  </si>
  <si>
    <t>Sum</t>
  </si>
  <si>
    <t>Average</t>
  </si>
  <si>
    <t>Median</t>
  </si>
  <si>
    <t>Rank</t>
  </si>
  <si>
    <t>Worst 2</t>
  </si>
  <si>
    <t>Title</t>
  </si>
  <si>
    <t>Release Date</t>
  </si>
  <si>
    <t>Director</t>
  </si>
  <si>
    <t>Gross</t>
  </si>
  <si>
    <t>Movie ID 1</t>
  </si>
  <si>
    <t>Movie ID 2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</si>
  <si>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</si>
  <si>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</si>
  <si>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</si>
  <si>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</si>
  <si>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</si>
  <si>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</si>
  <si>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</si>
  <si>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</si>
  <si>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</si>
  <si>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</si>
  <si>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</si>
  <si>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</si>
  <si>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</si>
  <si>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</si>
  <si>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</si>
  <si>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</si>
  <si>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</si>
  <si>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</si>
  <si>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</si>
  <si>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</si>
  <si>
    <t>Length</t>
  </si>
  <si>
    <t>Space</t>
  </si>
  <si>
    <t>Length surname</t>
  </si>
  <si>
    <t>Surname</t>
  </si>
  <si>
    <t>First char</t>
  </si>
  <si>
    <t>Short</t>
  </si>
  <si>
    <t>Day of week</t>
  </si>
  <si>
    <t>Is Wednesday</t>
  </si>
  <si>
    <t>Is Friday</t>
  </si>
  <si>
    <t>Days ago</t>
  </si>
  <si>
    <t>Months ago</t>
  </si>
  <si>
    <t>Closing date</t>
  </si>
  <si>
    <t>Days</t>
  </si>
  <si>
    <t>Total Gross</t>
  </si>
  <si>
    <t>Total days</t>
  </si>
  <si>
    <t>Gross of movie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</si>
</sst>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$&quot;#,##0.00"/>
    <numFmt numFmtId="165" formatCode="0.000"/>
    <numFmt numFmtId="166" formatCode="yyyy\-mm\-dd"/>
    <numFmt numFmtId="167" formatCode="&quot;$&quot;#,##0"/>
    <numFmt numFmtId="168" formatCode="yyyy&quot;-&quot;mm&quot;-&quot;dd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6" fontId="2" fillId="0" borderId="0" xfId="0" applyNumberFormat="1" applyFont="1" applyAlignment="1"/>
    <xf numFmtId="165" fontId="2" fillId="0" borderId="0" xfId="0" applyNumberFormat="1" applyFont="1" applyAlignment="1"/>
    <xf numFmtId="164" fontId="2" fillId="0" borderId="0" xfId="0" applyNumberFormat="1" applyFont="1" applyAlignment="1"/>
    <xf numFmtId="4" fontId="2" fillId="0" borderId="0" xfId="0" applyNumberFormat="1" applyFont="1" applyAlignment="1"/>
    <xf numFmtId="0" fontId="1" fillId="0" borderId="0" xfId="0" quotePrefix="1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" fontId="1" fillId="0" borderId="0" xfId="0" applyNumberFormat="1" applyFont="1" applyAlignment="1"/>
    <xf numFmtId="167" fontId="3" fillId="0" borderId="0" xfId="0" applyNumberFormat="1" applyFont="1" applyAlignment="1"/>
    <xf numFmtId="49" fontId="1" fillId="0" borderId="0" xfId="0" applyNumberFormat="1" applyFont="1" applyAlignment="1"/>
    <xf numFmtId="1" fontId="2" fillId="0" borderId="0" xfId="0" applyNumberFormat="1" applyFont="1" applyAlignment="1"/>
    <xf numFmtId="1" fontId="2" fillId="0" borderId="0" xfId="0" applyNumberFormat="1" applyFont="1" applyAlignment="1"/>
    <xf numFmtId="49" fontId="2" fillId="0" borderId="0" xfId="0" applyNumberFormat="1" applyFont="1" applyAlignment="1"/>
    <xf numFmtId="167" fontId="2" fillId="0" borderId="0" xfId="0" applyNumberFormat="1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sheetData>
    <row r="1" spans="1:26" x14ac:dyDescent="0.2">
      <c r="A1" s="1" t="s">
        <v>0</v>
      </c>
      <c r="B1" s="2" t="s">
        <v>1</v>
      </c>
      <c r="C1" s="1" t="s">
        <v>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4" t="s">
        <v>3</v>
      </c>
      <c r="B2" s="5">
        <v>9774.6326000000008</v>
      </c>
      <c r="C2" s="5">
        <f t="shared" ref="C2:C13" si="0">ROUND(B2,0)</f>
        <v>9775</v>
      </c>
      <c r="D2" s="3"/>
      <c r="E2" s="3"/>
      <c r="F2" s="6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4" t="s">
        <v>4</v>
      </c>
      <c r="B3" s="5">
        <v>11550.700699999999</v>
      </c>
      <c r="C3" s="5">
        <f t="shared" si="0"/>
        <v>11551</v>
      </c>
      <c r="D3" s="3"/>
      <c r="E3" s="3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4" t="s">
        <v>5</v>
      </c>
      <c r="B4" s="5">
        <v>12999.445400000001</v>
      </c>
      <c r="C4" s="5">
        <f t="shared" si="0"/>
        <v>12999</v>
      </c>
      <c r="D4" s="3"/>
      <c r="E4" s="3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4" t="s">
        <v>6</v>
      </c>
      <c r="B5" s="5">
        <v>14375.281800000001</v>
      </c>
      <c r="C5" s="5">
        <f t="shared" si="0"/>
        <v>14375</v>
      </c>
      <c r="D5" s="3"/>
      <c r="E5" s="3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4" t="s">
        <v>7</v>
      </c>
      <c r="B6" s="5">
        <v>9799.4447999999993</v>
      </c>
      <c r="C6" s="5">
        <f t="shared" si="0"/>
        <v>9799</v>
      </c>
      <c r="D6" s="3"/>
      <c r="E6" s="3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4" t="s">
        <v>8</v>
      </c>
      <c r="B7" s="5">
        <v>15746.5</v>
      </c>
      <c r="C7" s="5">
        <f t="shared" si="0"/>
        <v>15747</v>
      </c>
      <c r="D7" s="3"/>
      <c r="E7" s="3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4" t="s">
        <v>9</v>
      </c>
      <c r="B8" s="5">
        <v>16110.9427</v>
      </c>
      <c r="C8" s="5">
        <f t="shared" si="0"/>
        <v>16111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4" t="s">
        <v>10</v>
      </c>
      <c r="B9" s="5">
        <v>16440.006000000001</v>
      </c>
      <c r="C9" s="5">
        <f t="shared" si="0"/>
        <v>16440</v>
      </c>
      <c r="D9" s="3"/>
      <c r="E9" s="3"/>
      <c r="F9" s="6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4" t="s">
        <v>11</v>
      </c>
      <c r="B10" s="5">
        <v>10823.596799999999</v>
      </c>
      <c r="C10" s="5">
        <f t="shared" si="0"/>
        <v>10824</v>
      </c>
      <c r="D10" s="3"/>
      <c r="E10" s="3"/>
      <c r="F10" s="6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4" t="s">
        <v>12</v>
      </c>
      <c r="B11" s="5">
        <v>7282.5538999999999</v>
      </c>
      <c r="C11" s="5">
        <f t="shared" si="0"/>
        <v>7283</v>
      </c>
      <c r="D11" s="3"/>
      <c r="E11" s="3"/>
      <c r="F11" s="6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4" t="s">
        <v>13</v>
      </c>
      <c r="B12" s="5">
        <v>10844.9494</v>
      </c>
      <c r="C12" s="5">
        <f t="shared" si="0"/>
        <v>10845</v>
      </c>
      <c r="D12" s="3"/>
      <c r="E12" s="3"/>
      <c r="F12" s="6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4" t="s">
        <v>14</v>
      </c>
      <c r="B13" s="5">
        <v>23924.928899999999</v>
      </c>
      <c r="C13" s="5">
        <f t="shared" si="0"/>
        <v>23925</v>
      </c>
      <c r="D13" s="3"/>
      <c r="E13" s="3"/>
      <c r="F13" s="6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7"/>
      <c r="B14" s="8"/>
      <c r="C14" s="3"/>
      <c r="D14" s="3"/>
      <c r="E14" s="3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4"/>
      <c r="B15" s="8"/>
      <c r="C15" s="3"/>
      <c r="D15" s="3"/>
      <c r="E15" s="3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4"/>
      <c r="B16" s="8"/>
      <c r="C16" s="9"/>
      <c r="D16" s="3"/>
      <c r="E16" s="3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4"/>
      <c r="B17" s="8"/>
      <c r="C17" s="9"/>
      <c r="D17" s="3"/>
      <c r="E17" s="3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4"/>
      <c r="B18" s="8"/>
      <c r="C18" s="9"/>
      <c r="D18" s="3"/>
      <c r="E18" s="3"/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4"/>
      <c r="B19" s="8"/>
      <c r="C19" s="9"/>
      <c r="D19" s="3"/>
      <c r="E19" s="3"/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7"/>
      <c r="B20" s="8"/>
      <c r="C20" s="9"/>
      <c r="D20" s="3"/>
      <c r="E20" s="3"/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56</v>
      </c>
      <c r="F1" s="15" t="s">
        <v>57</v>
      </c>
      <c r="G1" s="15" t="s">
        <v>58</v>
      </c>
    </row>
    <row r="2" spans="1:7" x14ac:dyDescent="0.2">
      <c r="A2" s="16" t="s">
        <v>30</v>
      </c>
      <c r="B2" s="17">
        <v>43084</v>
      </c>
      <c r="C2" s="16" t="s">
        <v>31</v>
      </c>
      <c r="D2" s="18">
        <v>606021888</v>
      </c>
      <c r="E2" s="23">
        <f t="shared" ref="E2:E11" si="0">WEEKDAY(B2, 3)</f>
        <v>4</v>
      </c>
      <c r="F2" s="20" t="b">
        <f t="shared" ref="F2:F11" si="1">E2=2</f>
        <v>0</v>
      </c>
      <c r="G2" s="24" t="b">
        <f t="shared" ref="G2:G11" si="2">E2=4</f>
        <v>1</v>
      </c>
    </row>
    <row r="3" spans="1:7" x14ac:dyDescent="0.2">
      <c r="A3" s="16" t="s">
        <v>32</v>
      </c>
      <c r="B3" s="17">
        <v>42811</v>
      </c>
      <c r="C3" s="16" t="s">
        <v>33</v>
      </c>
      <c r="D3" s="18">
        <v>504014165</v>
      </c>
      <c r="E3" s="23">
        <f t="shared" si="0"/>
        <v>4</v>
      </c>
      <c r="F3" s="20" t="b">
        <f t="shared" si="1"/>
        <v>0</v>
      </c>
      <c r="G3" s="24" t="b">
        <f t="shared" si="2"/>
        <v>1</v>
      </c>
    </row>
    <row r="4" spans="1:7" x14ac:dyDescent="0.2">
      <c r="A4" s="16" t="s">
        <v>34</v>
      </c>
      <c r="B4" s="17">
        <v>42888</v>
      </c>
      <c r="C4" s="16" t="s">
        <v>35</v>
      </c>
      <c r="D4" s="18">
        <v>412563408</v>
      </c>
      <c r="E4" s="23">
        <f t="shared" si="0"/>
        <v>4</v>
      </c>
      <c r="F4" s="20" t="b">
        <f t="shared" si="1"/>
        <v>0</v>
      </c>
      <c r="G4" s="24" t="b">
        <f t="shared" si="2"/>
        <v>1</v>
      </c>
    </row>
    <row r="5" spans="1:7" x14ac:dyDescent="0.2">
      <c r="A5" s="16" t="s">
        <v>36</v>
      </c>
      <c r="B5" s="17">
        <v>42860</v>
      </c>
      <c r="C5" s="16" t="s">
        <v>37</v>
      </c>
      <c r="D5" s="18">
        <v>389813101</v>
      </c>
      <c r="E5" s="23">
        <f t="shared" si="0"/>
        <v>4</v>
      </c>
      <c r="F5" s="20" t="b">
        <f t="shared" si="1"/>
        <v>0</v>
      </c>
      <c r="G5" s="24" t="b">
        <f t="shared" si="2"/>
        <v>1</v>
      </c>
    </row>
    <row r="6" spans="1:7" x14ac:dyDescent="0.2">
      <c r="A6" s="16" t="s">
        <v>38</v>
      </c>
      <c r="B6" s="17">
        <v>42923</v>
      </c>
      <c r="C6" s="16" t="s">
        <v>39</v>
      </c>
      <c r="D6" s="18">
        <v>334201140</v>
      </c>
      <c r="E6" s="23">
        <f t="shared" si="0"/>
        <v>4</v>
      </c>
      <c r="F6" s="20" t="b">
        <f t="shared" si="1"/>
        <v>0</v>
      </c>
      <c r="G6" s="24" t="b">
        <f t="shared" si="2"/>
        <v>1</v>
      </c>
    </row>
    <row r="7" spans="1:7" x14ac:dyDescent="0.2">
      <c r="A7" s="16" t="s">
        <v>40</v>
      </c>
      <c r="B7" s="17">
        <v>42986</v>
      </c>
      <c r="C7" s="21" t="s">
        <v>41</v>
      </c>
      <c r="D7" s="18">
        <v>327481748</v>
      </c>
      <c r="E7" s="23">
        <f t="shared" si="0"/>
        <v>4</v>
      </c>
      <c r="F7" s="20" t="b">
        <f t="shared" si="1"/>
        <v>0</v>
      </c>
      <c r="G7" s="24" t="b">
        <f t="shared" si="2"/>
        <v>1</v>
      </c>
    </row>
    <row r="8" spans="1:7" x14ac:dyDescent="0.2">
      <c r="A8" s="16" t="s">
        <v>42</v>
      </c>
      <c r="B8" s="17">
        <v>43089</v>
      </c>
      <c r="C8" s="21" t="s">
        <v>43</v>
      </c>
      <c r="D8" s="18">
        <v>320537066</v>
      </c>
      <c r="E8" s="23">
        <f t="shared" si="0"/>
        <v>2</v>
      </c>
      <c r="F8" s="20" t="b">
        <f t="shared" si="1"/>
        <v>1</v>
      </c>
      <c r="G8" s="24" t="b">
        <f t="shared" si="2"/>
        <v>0</v>
      </c>
    </row>
    <row r="9" spans="1:7" x14ac:dyDescent="0.2">
      <c r="A9" s="16" t="s">
        <v>44</v>
      </c>
      <c r="B9" s="17">
        <v>43042</v>
      </c>
      <c r="C9" s="16" t="s">
        <v>45</v>
      </c>
      <c r="D9" s="18">
        <v>313493611</v>
      </c>
      <c r="E9" s="23">
        <f t="shared" si="0"/>
        <v>4</v>
      </c>
      <c r="F9" s="20" t="b">
        <f t="shared" si="1"/>
        <v>0</v>
      </c>
      <c r="G9" s="24" t="b">
        <f t="shared" si="2"/>
        <v>1</v>
      </c>
    </row>
    <row r="10" spans="1:7" x14ac:dyDescent="0.2">
      <c r="A10" s="16" t="s">
        <v>46</v>
      </c>
      <c r="B10" s="17">
        <v>42916</v>
      </c>
      <c r="C10" s="16" t="s">
        <v>47</v>
      </c>
      <c r="D10" s="18">
        <v>264624300</v>
      </c>
      <c r="E10" s="23">
        <f t="shared" si="0"/>
        <v>4</v>
      </c>
      <c r="F10" s="20" t="b">
        <f t="shared" si="1"/>
        <v>0</v>
      </c>
      <c r="G10" s="24" t="b">
        <f t="shared" si="2"/>
        <v>1</v>
      </c>
    </row>
    <row r="11" spans="1:7" x14ac:dyDescent="0.2">
      <c r="A11" s="16" t="s">
        <v>48</v>
      </c>
      <c r="B11" s="17">
        <v>43056</v>
      </c>
      <c r="C11" s="21" t="s">
        <v>49</v>
      </c>
      <c r="D11" s="18">
        <v>227733120</v>
      </c>
      <c r="E11" s="23">
        <f t="shared" si="0"/>
        <v>4</v>
      </c>
      <c r="F11" s="20" t="b">
        <f t="shared" si="1"/>
        <v>0</v>
      </c>
      <c r="G11" s="24" t="b">
        <f t="shared" si="2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2.5703125" defaultRowHeight="15.75" customHeight="1" x14ac:dyDescent="0.2"/>
  <sheetData>
    <row r="1" spans="1:6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59</v>
      </c>
      <c r="F1" s="15" t="s">
        <v>60</v>
      </c>
    </row>
    <row r="2" spans="1:6" x14ac:dyDescent="0.2">
      <c r="A2" s="16" t="s">
        <v>30</v>
      </c>
      <c r="B2" s="17">
        <v>43084</v>
      </c>
      <c r="C2" s="16" t="s">
        <v>31</v>
      </c>
      <c r="D2" s="18">
        <v>606021888</v>
      </c>
      <c r="E2" s="23">
        <f t="shared" ref="E2:E11" ca="1" si="0">DATEDIF(B2, NOW(), "D")</f>
        <v>1655</v>
      </c>
      <c r="F2" s="20">
        <f t="shared" ref="F2:F11" ca="1" si="1">DATEDIF(B2, NOW(), "M")</f>
        <v>54</v>
      </c>
    </row>
    <row r="3" spans="1:6" x14ac:dyDescent="0.2">
      <c r="A3" s="16" t="s">
        <v>32</v>
      </c>
      <c r="B3" s="17">
        <v>42811</v>
      </c>
      <c r="C3" s="16" t="s">
        <v>33</v>
      </c>
      <c r="D3" s="18">
        <v>504014165</v>
      </c>
      <c r="E3" s="23">
        <f t="shared" ca="1" si="0"/>
        <v>1928</v>
      </c>
      <c r="F3" s="20">
        <f t="shared" ca="1" si="1"/>
        <v>63</v>
      </c>
    </row>
    <row r="4" spans="1:6" x14ac:dyDescent="0.2">
      <c r="A4" s="16" t="s">
        <v>34</v>
      </c>
      <c r="B4" s="17">
        <v>42888</v>
      </c>
      <c r="C4" s="16" t="s">
        <v>35</v>
      </c>
      <c r="D4" s="18">
        <v>412563408</v>
      </c>
      <c r="E4" s="23">
        <f t="shared" ca="1" si="0"/>
        <v>1851</v>
      </c>
      <c r="F4" s="20">
        <f t="shared" ca="1" si="1"/>
        <v>60</v>
      </c>
    </row>
    <row r="5" spans="1:6" x14ac:dyDescent="0.2">
      <c r="A5" s="16" t="s">
        <v>36</v>
      </c>
      <c r="B5" s="17">
        <v>42860</v>
      </c>
      <c r="C5" s="16" t="s">
        <v>37</v>
      </c>
      <c r="D5" s="18">
        <v>389813101</v>
      </c>
      <c r="E5" s="23">
        <f t="shared" ca="1" si="0"/>
        <v>1879</v>
      </c>
      <c r="F5" s="20">
        <f t="shared" ca="1" si="1"/>
        <v>61</v>
      </c>
    </row>
    <row r="6" spans="1:6" x14ac:dyDescent="0.2">
      <c r="A6" s="16" t="s">
        <v>38</v>
      </c>
      <c r="B6" s="17">
        <v>42923</v>
      </c>
      <c r="C6" s="16" t="s">
        <v>39</v>
      </c>
      <c r="D6" s="18">
        <v>334201140</v>
      </c>
      <c r="E6" s="23">
        <f t="shared" ca="1" si="0"/>
        <v>1816</v>
      </c>
      <c r="F6" s="20">
        <f t="shared" ca="1" si="1"/>
        <v>59</v>
      </c>
    </row>
    <row r="7" spans="1:6" x14ac:dyDescent="0.2">
      <c r="A7" s="16" t="s">
        <v>40</v>
      </c>
      <c r="B7" s="17">
        <v>42986</v>
      </c>
      <c r="C7" s="21" t="s">
        <v>41</v>
      </c>
      <c r="D7" s="18">
        <v>327481748</v>
      </c>
      <c r="E7" s="23">
        <f t="shared" ca="1" si="0"/>
        <v>1753</v>
      </c>
      <c r="F7" s="20">
        <f t="shared" ca="1" si="1"/>
        <v>57</v>
      </c>
    </row>
    <row r="8" spans="1:6" x14ac:dyDescent="0.2">
      <c r="A8" s="16" t="s">
        <v>42</v>
      </c>
      <c r="B8" s="17">
        <v>43089</v>
      </c>
      <c r="C8" s="21" t="s">
        <v>43</v>
      </c>
      <c r="D8" s="18">
        <v>320537066</v>
      </c>
      <c r="E8" s="23">
        <f t="shared" ca="1" si="0"/>
        <v>1650</v>
      </c>
      <c r="F8" s="20">
        <f t="shared" ca="1" si="1"/>
        <v>54</v>
      </c>
    </row>
    <row r="9" spans="1:6" x14ac:dyDescent="0.2">
      <c r="A9" s="16" t="s">
        <v>44</v>
      </c>
      <c r="B9" s="17">
        <v>43042</v>
      </c>
      <c r="C9" s="16" t="s">
        <v>45</v>
      </c>
      <c r="D9" s="18">
        <v>313493611</v>
      </c>
      <c r="E9" s="23">
        <f t="shared" ca="1" si="0"/>
        <v>1697</v>
      </c>
      <c r="F9" s="20">
        <f t="shared" ca="1" si="1"/>
        <v>55</v>
      </c>
    </row>
    <row r="10" spans="1:6" x14ac:dyDescent="0.2">
      <c r="A10" s="16" t="s">
        <v>46</v>
      </c>
      <c r="B10" s="17">
        <v>42916</v>
      </c>
      <c r="C10" s="16" t="s">
        <v>47</v>
      </c>
      <c r="D10" s="18">
        <v>264624300</v>
      </c>
      <c r="E10" s="23">
        <f t="shared" ca="1" si="0"/>
        <v>1823</v>
      </c>
      <c r="F10" s="20">
        <f t="shared" ca="1" si="1"/>
        <v>59</v>
      </c>
    </row>
    <row r="11" spans="1:6" x14ac:dyDescent="0.2">
      <c r="A11" s="16" t="s">
        <v>48</v>
      </c>
      <c r="B11" s="17">
        <v>43056</v>
      </c>
      <c r="C11" s="21" t="s">
        <v>49</v>
      </c>
      <c r="D11" s="18">
        <v>227733120</v>
      </c>
      <c r="E11" s="23">
        <f t="shared" ca="1" si="0"/>
        <v>1683</v>
      </c>
      <c r="F11" s="20">
        <f t="shared" ca="1" si="1"/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"/>
  <sheetViews>
    <sheetView workbookViewId="0">
      <selection activeCell="D11" sqref="D11"/>
    </sheetView>
  </sheetViews>
  <sheetFormatPr defaultColWidth="12.5703125" defaultRowHeight="15.75" customHeight="1" x14ac:dyDescent="0.2"/>
  <cols>
    <col min="4" max="4" width="21" customWidth="1"/>
  </cols>
  <sheetData>
    <row r="1" spans="1:6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61</v>
      </c>
      <c r="F1" s="15" t="s">
        <v>62</v>
      </c>
    </row>
    <row r="2" spans="1:6" x14ac:dyDescent="0.2">
      <c r="A2" s="16" t="s">
        <v>32</v>
      </c>
      <c r="B2" s="17">
        <v>42811</v>
      </c>
      <c r="C2" s="16" t="s">
        <v>33</v>
      </c>
      <c r="D2" s="18">
        <v>504014165</v>
      </c>
      <c r="E2" s="19">
        <v>42929</v>
      </c>
      <c r="F2" s="20">
        <f t="shared" ref="F2:F7" si="0">DATEDIF(B2,E2,"D")</f>
        <v>118</v>
      </c>
    </row>
    <row r="3" spans="1:6" x14ac:dyDescent="0.2">
      <c r="A3" s="16" t="s">
        <v>34</v>
      </c>
      <c r="B3" s="17">
        <v>42888</v>
      </c>
      <c r="C3" s="16" t="s">
        <v>35</v>
      </c>
      <c r="D3" s="18">
        <v>412563408</v>
      </c>
      <c r="E3" s="19">
        <v>43048</v>
      </c>
      <c r="F3" s="20">
        <f t="shared" si="0"/>
        <v>160</v>
      </c>
    </row>
    <row r="4" spans="1:6" x14ac:dyDescent="0.2">
      <c r="A4" s="16" t="s">
        <v>36</v>
      </c>
      <c r="B4" s="17">
        <v>42860</v>
      </c>
      <c r="C4" s="16" t="s">
        <v>37</v>
      </c>
      <c r="D4" s="18">
        <v>389813101</v>
      </c>
      <c r="E4" s="19">
        <v>42999</v>
      </c>
      <c r="F4" s="20">
        <f t="shared" si="0"/>
        <v>139</v>
      </c>
    </row>
    <row r="5" spans="1:6" x14ac:dyDescent="0.2">
      <c r="A5" s="16" t="s">
        <v>38</v>
      </c>
      <c r="B5" s="17">
        <v>42923</v>
      </c>
      <c r="C5" s="16" t="s">
        <v>39</v>
      </c>
      <c r="D5" s="18">
        <v>334201140</v>
      </c>
      <c r="E5" s="19">
        <v>43069</v>
      </c>
      <c r="F5" s="20">
        <f t="shared" si="0"/>
        <v>146</v>
      </c>
    </row>
    <row r="6" spans="1:6" x14ac:dyDescent="0.2">
      <c r="A6" s="16" t="s">
        <v>40</v>
      </c>
      <c r="B6" s="17">
        <v>42986</v>
      </c>
      <c r="C6" s="26" t="s">
        <v>41</v>
      </c>
      <c r="D6" s="18">
        <v>327481748</v>
      </c>
      <c r="E6" s="19">
        <v>43083</v>
      </c>
      <c r="F6" s="20">
        <f t="shared" si="0"/>
        <v>97</v>
      </c>
    </row>
    <row r="7" spans="1:6" x14ac:dyDescent="0.2">
      <c r="A7" s="16" t="s">
        <v>46</v>
      </c>
      <c r="B7" s="17">
        <v>42916</v>
      </c>
      <c r="C7" s="27" t="s">
        <v>47</v>
      </c>
      <c r="D7" s="18">
        <v>264624300</v>
      </c>
      <c r="E7" s="19">
        <v>43090</v>
      </c>
      <c r="F7" s="20">
        <f t="shared" si="0"/>
        <v>174</v>
      </c>
    </row>
    <row r="8" spans="1:6" x14ac:dyDescent="0.2">
      <c r="A8" s="16"/>
      <c r="B8" s="6"/>
      <c r="C8" s="21" t="s">
        <v>63</v>
      </c>
      <c r="D8" s="18">
        <f>SUM(D2:D7)</f>
        <v>2232697862</v>
      </c>
      <c r="E8" s="23" t="s">
        <v>64</v>
      </c>
      <c r="F8" s="20">
        <f>SUM(F2:F7)</f>
        <v>834</v>
      </c>
    </row>
    <row r="9" spans="1:6" x14ac:dyDescent="0.2">
      <c r="A9" s="16"/>
      <c r="B9" s="6"/>
      <c r="C9" s="16" t="s">
        <v>65</v>
      </c>
      <c r="D9" s="18">
        <f>D8/F8</f>
        <v>2677095.757793765</v>
      </c>
      <c r="E9" s="23"/>
      <c r="F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"/>
  <sheetViews>
    <sheetView workbookViewId="0"/>
  </sheetViews>
  <sheetFormatPr defaultColWidth="12.5703125" defaultRowHeight="15.75" customHeight="1" x14ac:dyDescent="0.2"/>
  <sheetData>
    <row r="1" spans="1:5" x14ac:dyDescent="0.2">
      <c r="A1" s="1" t="s">
        <v>0</v>
      </c>
      <c r="B1" s="2" t="s">
        <v>1</v>
      </c>
      <c r="C1" s="1" t="s">
        <v>15</v>
      </c>
      <c r="D1" s="1" t="s">
        <v>2</v>
      </c>
      <c r="E1" s="1" t="s">
        <v>16</v>
      </c>
    </row>
    <row r="2" spans="1:5" x14ac:dyDescent="0.2">
      <c r="A2" s="10" t="s">
        <v>3</v>
      </c>
      <c r="B2" s="5">
        <v>9774.6326000000008</v>
      </c>
      <c r="C2" s="11">
        <f t="shared" ref="C2:C13" si="0">SQRT(B2)</f>
        <v>98.866741627303568</v>
      </c>
      <c r="D2" s="11">
        <f t="shared" ref="D2:D13" si="1">ROUND(C2,0)</f>
        <v>99</v>
      </c>
      <c r="E2" s="12">
        <f t="shared" ref="E2:E13" si="2">ROUND(SQRT(B2),0)</f>
        <v>99</v>
      </c>
    </row>
    <row r="3" spans="1:5" x14ac:dyDescent="0.2">
      <c r="A3" s="10" t="s">
        <v>4</v>
      </c>
      <c r="B3" s="5">
        <v>11550.700699999999</v>
      </c>
      <c r="C3" s="11">
        <f t="shared" si="0"/>
        <v>107.47418620301342</v>
      </c>
      <c r="D3" s="11">
        <f t="shared" si="1"/>
        <v>107</v>
      </c>
      <c r="E3" s="12">
        <f t="shared" si="2"/>
        <v>107</v>
      </c>
    </row>
    <row r="4" spans="1:5" x14ac:dyDescent="0.2">
      <c r="A4" s="10" t="s">
        <v>5</v>
      </c>
      <c r="B4" s="5">
        <v>12999.445400000001</v>
      </c>
      <c r="C4" s="11">
        <f t="shared" si="0"/>
        <v>114.01511040208662</v>
      </c>
      <c r="D4" s="11">
        <f t="shared" si="1"/>
        <v>114</v>
      </c>
      <c r="E4" s="12">
        <f t="shared" si="2"/>
        <v>114</v>
      </c>
    </row>
    <row r="5" spans="1:5" x14ac:dyDescent="0.2">
      <c r="A5" s="10" t="s">
        <v>6</v>
      </c>
      <c r="B5" s="5">
        <v>14375.281800000001</v>
      </c>
      <c r="C5" s="11">
        <f t="shared" si="0"/>
        <v>119.89696326429623</v>
      </c>
      <c r="D5" s="11">
        <f t="shared" si="1"/>
        <v>120</v>
      </c>
      <c r="E5" s="12">
        <f t="shared" si="2"/>
        <v>120</v>
      </c>
    </row>
    <row r="6" spans="1:5" x14ac:dyDescent="0.2">
      <c r="A6" s="10" t="s">
        <v>7</v>
      </c>
      <c r="B6" s="5">
        <v>9799.4447999999993</v>
      </c>
      <c r="C6" s="11">
        <f t="shared" si="0"/>
        <v>98.992145142935456</v>
      </c>
      <c r="D6" s="11">
        <f t="shared" si="1"/>
        <v>99</v>
      </c>
      <c r="E6" s="12">
        <f t="shared" si="2"/>
        <v>99</v>
      </c>
    </row>
    <row r="7" spans="1:5" x14ac:dyDescent="0.2">
      <c r="A7" s="10" t="s">
        <v>8</v>
      </c>
      <c r="B7" s="5">
        <v>15746.5</v>
      </c>
      <c r="C7" s="11">
        <f t="shared" si="0"/>
        <v>125.48505887156446</v>
      </c>
      <c r="D7" s="11">
        <f t="shared" si="1"/>
        <v>125</v>
      </c>
      <c r="E7" s="12">
        <f t="shared" si="2"/>
        <v>125</v>
      </c>
    </row>
    <row r="8" spans="1:5" x14ac:dyDescent="0.2">
      <c r="A8" s="10" t="s">
        <v>9</v>
      </c>
      <c r="B8" s="5">
        <v>16110.9427</v>
      </c>
      <c r="C8" s="11">
        <f t="shared" si="0"/>
        <v>126.92888835879718</v>
      </c>
      <c r="D8" s="11">
        <f t="shared" si="1"/>
        <v>127</v>
      </c>
      <c r="E8" s="12">
        <f t="shared" si="2"/>
        <v>127</v>
      </c>
    </row>
    <row r="9" spans="1:5" x14ac:dyDescent="0.2">
      <c r="A9" s="10" t="s">
        <v>10</v>
      </c>
      <c r="B9" s="5">
        <v>16440.006000000001</v>
      </c>
      <c r="C9" s="11">
        <f t="shared" si="0"/>
        <v>128.21858679614277</v>
      </c>
      <c r="D9" s="11">
        <f t="shared" si="1"/>
        <v>128</v>
      </c>
      <c r="E9" s="12">
        <f t="shared" si="2"/>
        <v>128</v>
      </c>
    </row>
    <row r="10" spans="1:5" x14ac:dyDescent="0.2">
      <c r="A10" s="10" t="s">
        <v>11</v>
      </c>
      <c r="B10" s="5">
        <v>10823.596799999999</v>
      </c>
      <c r="C10" s="11">
        <f t="shared" si="0"/>
        <v>104.03651666602453</v>
      </c>
      <c r="D10" s="11">
        <f t="shared" si="1"/>
        <v>104</v>
      </c>
      <c r="E10" s="12">
        <f t="shared" si="2"/>
        <v>104</v>
      </c>
    </row>
    <row r="11" spans="1:5" x14ac:dyDescent="0.2">
      <c r="A11" s="10" t="s">
        <v>12</v>
      </c>
      <c r="B11" s="5">
        <v>7282.5538999999999</v>
      </c>
      <c r="C11" s="11">
        <f t="shared" si="0"/>
        <v>85.337880803310313</v>
      </c>
      <c r="D11" s="11">
        <f t="shared" si="1"/>
        <v>85</v>
      </c>
      <c r="E11" s="12">
        <f t="shared" si="2"/>
        <v>85</v>
      </c>
    </row>
    <row r="12" spans="1:5" x14ac:dyDescent="0.2">
      <c r="A12" s="10" t="s">
        <v>13</v>
      </c>
      <c r="B12" s="5">
        <v>10844.9494</v>
      </c>
      <c r="C12" s="11">
        <f t="shared" si="0"/>
        <v>104.1390868022185</v>
      </c>
      <c r="D12" s="11">
        <f t="shared" si="1"/>
        <v>104</v>
      </c>
      <c r="E12" s="12">
        <f t="shared" si="2"/>
        <v>104</v>
      </c>
    </row>
    <row r="13" spans="1:5" x14ac:dyDescent="0.2">
      <c r="A13" s="10" t="s">
        <v>14</v>
      </c>
      <c r="B13" s="5">
        <v>23924.928899999999</v>
      </c>
      <c r="C13" s="11">
        <f t="shared" si="0"/>
        <v>154.6768531487501</v>
      </c>
      <c r="D13" s="11">
        <f t="shared" si="1"/>
        <v>155</v>
      </c>
      <c r="E13" s="12">
        <f t="shared" si="2"/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0" t="s">
        <v>3</v>
      </c>
      <c r="B2" s="5">
        <v>9774.6326000000008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0" t="s">
        <v>4</v>
      </c>
      <c r="B3" s="5">
        <v>11550.700699999999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0" t="s">
        <v>5</v>
      </c>
      <c r="B4" s="5">
        <v>12999.445400000001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0" t="s">
        <v>6</v>
      </c>
      <c r="B5" s="5">
        <v>14375.281800000001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0" t="s">
        <v>7</v>
      </c>
      <c r="B6" s="5">
        <v>9799.4447999999993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0" t="s">
        <v>8</v>
      </c>
      <c r="B7" s="5">
        <v>15746.5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0" t="s">
        <v>9</v>
      </c>
      <c r="B8" s="5">
        <v>16110.9427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0" t="s">
        <v>10</v>
      </c>
      <c r="B9" s="5">
        <v>16440.006000000001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0" t="s">
        <v>11</v>
      </c>
      <c r="B10" s="5">
        <v>10823.596799999999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0" t="s">
        <v>12</v>
      </c>
      <c r="B11" s="5">
        <v>7282.5538999999999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0" t="s">
        <v>13</v>
      </c>
      <c r="B12" s="5">
        <v>10844.9494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0" t="s">
        <v>14</v>
      </c>
      <c r="B13" s="5">
        <v>23924.928899999999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 t="s">
        <v>17</v>
      </c>
      <c r="B15" s="5">
        <f>MIN(B2:B13)</f>
        <v>7282.5538999999999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 t="s">
        <v>18</v>
      </c>
      <c r="B16" s="13">
        <f>MAX(B2:B13)</f>
        <v>23924.928899999999</v>
      </c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/>
      <c r="B17" s="8"/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/>
      <c r="B18" s="8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/>
      <c r="B19" s="8"/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8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0" t="s">
        <v>3</v>
      </c>
      <c r="B2" s="5">
        <v>9774.6326000000008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0" t="s">
        <v>4</v>
      </c>
      <c r="B3" s="5">
        <v>11550.700699999999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0" t="s">
        <v>5</v>
      </c>
      <c r="B4" s="5">
        <v>12999.445400000001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0" t="s">
        <v>6</v>
      </c>
      <c r="B5" s="5">
        <v>14375.281800000001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0" t="s">
        <v>7</v>
      </c>
      <c r="B6" s="5">
        <v>9799.4447999999993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0" t="s">
        <v>8</v>
      </c>
      <c r="B7" s="5">
        <v>15746.5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0" t="s">
        <v>9</v>
      </c>
      <c r="B8" s="5">
        <v>16110.9427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0" t="s">
        <v>10</v>
      </c>
      <c r="B9" s="5">
        <v>16440.006000000001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0" t="s">
        <v>11</v>
      </c>
      <c r="B10" s="5">
        <v>10823.596799999999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0" t="s">
        <v>12</v>
      </c>
      <c r="B11" s="5">
        <v>7282.5538999999999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0" t="s">
        <v>13</v>
      </c>
      <c r="B12" s="5">
        <v>10844.9494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0" t="s">
        <v>14</v>
      </c>
      <c r="B13" s="5">
        <v>23924.928899999999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 t="s">
        <v>17</v>
      </c>
      <c r="B15" s="5">
        <f>MIN(B2:B13)</f>
        <v>7282.5538999999999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 t="s">
        <v>18</v>
      </c>
      <c r="B16" s="13">
        <f>MAX(B2:B13)</f>
        <v>23924.928899999999</v>
      </c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 t="s">
        <v>19</v>
      </c>
      <c r="B17" s="13">
        <f>SUM(B2:B13)</f>
        <v>159672.98300000001</v>
      </c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 t="s">
        <v>20</v>
      </c>
      <c r="B18" s="13">
        <f>AVERAGE(B2:B13)</f>
        <v>13306.081916666668</v>
      </c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 t="s">
        <v>21</v>
      </c>
      <c r="B19" s="13">
        <f>MEDIAN(B2:B14)</f>
        <v>12275.073049999999</v>
      </c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8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" t="s">
        <v>0</v>
      </c>
      <c r="B1" s="2" t="s">
        <v>1</v>
      </c>
      <c r="C1" s="1" t="s">
        <v>22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0" t="s">
        <v>3</v>
      </c>
      <c r="B2" s="5">
        <v>9774.6326000000008</v>
      </c>
      <c r="C2" s="11">
        <f t="shared" ref="C2:C13" si="0">RANK(B2,$B$2:$B$13)</f>
        <v>11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0" t="s">
        <v>4</v>
      </c>
      <c r="B3" s="5">
        <v>11550.700699999999</v>
      </c>
      <c r="C3" s="11">
        <f t="shared" si="0"/>
        <v>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0" t="s">
        <v>5</v>
      </c>
      <c r="B4" s="5">
        <v>12999.445400000001</v>
      </c>
      <c r="C4" s="11">
        <f t="shared" si="0"/>
        <v>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0" t="s">
        <v>6</v>
      </c>
      <c r="B5" s="5">
        <v>14375.281800000001</v>
      </c>
      <c r="C5" s="11">
        <f t="shared" si="0"/>
        <v>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0" t="s">
        <v>7</v>
      </c>
      <c r="B6" s="5">
        <v>9799.4447999999993</v>
      </c>
      <c r="C6" s="11">
        <f t="shared" si="0"/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0" t="s">
        <v>8</v>
      </c>
      <c r="B7" s="5">
        <v>15746.5</v>
      </c>
      <c r="C7" s="11">
        <f t="shared" si="0"/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0" t="s">
        <v>9</v>
      </c>
      <c r="B8" s="5">
        <v>16110.9427</v>
      </c>
      <c r="C8" s="11">
        <f t="shared" si="0"/>
        <v>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0" t="s">
        <v>10</v>
      </c>
      <c r="B9" s="5">
        <v>16440.006000000001</v>
      </c>
      <c r="C9" s="11">
        <f t="shared" si="0"/>
        <v>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0" t="s">
        <v>11</v>
      </c>
      <c r="B10" s="5">
        <v>10823.596799999999</v>
      </c>
      <c r="C10" s="11">
        <f t="shared" si="0"/>
        <v>9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0" t="s">
        <v>12</v>
      </c>
      <c r="B11" s="5">
        <v>7282.5538999999999</v>
      </c>
      <c r="C11" s="11">
        <f t="shared" si="0"/>
        <v>12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0" t="s">
        <v>13</v>
      </c>
      <c r="B12" s="5">
        <v>10844.9494</v>
      </c>
      <c r="C12" s="11">
        <f t="shared" si="0"/>
        <v>8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0" t="s">
        <v>14</v>
      </c>
      <c r="B13" s="5">
        <v>23924.928899999999</v>
      </c>
      <c r="C13" s="11">
        <f t="shared" si="0"/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 t="s">
        <v>17</v>
      </c>
      <c r="B15" s="5">
        <f>MIN(B2:B13)</f>
        <v>7282.5538999999999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 t="s">
        <v>18</v>
      </c>
      <c r="B16" s="13">
        <f>MAX(B2:B13)</f>
        <v>23924.928899999999</v>
      </c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 t="s">
        <v>19</v>
      </c>
      <c r="B17" s="13">
        <f>SUM(B2:B13)</f>
        <v>159672.98300000001</v>
      </c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 t="s">
        <v>20</v>
      </c>
      <c r="B18" s="13">
        <f>AVERAGE(B2:B13)</f>
        <v>13306.081916666668</v>
      </c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 t="s">
        <v>21</v>
      </c>
      <c r="B19" s="13">
        <f>MEDIAN(B2:B13)</f>
        <v>12275.073049999999</v>
      </c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8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" t="s">
        <v>0</v>
      </c>
      <c r="B1" s="2" t="s">
        <v>1</v>
      </c>
      <c r="C1" s="1" t="s">
        <v>22</v>
      </c>
      <c r="D1" s="1" t="s">
        <v>23</v>
      </c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3</v>
      </c>
      <c r="B2" s="5">
        <v>9774.6326000000008</v>
      </c>
      <c r="C2" s="11">
        <f t="shared" ref="C2:C13" si="0">RANK(B2,$B$2:$B$13, 1)</f>
        <v>2</v>
      </c>
      <c r="D2" s="14" t="b">
        <f t="shared" ref="D2:D13" si="1">C2&lt;=2</f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4</v>
      </c>
      <c r="B3" s="5">
        <v>11550.700699999999</v>
      </c>
      <c r="C3" s="11">
        <f t="shared" si="0"/>
        <v>6</v>
      </c>
      <c r="D3" s="14" t="b">
        <f t="shared" si="1"/>
        <v>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 t="s">
        <v>5</v>
      </c>
      <c r="B4" s="5">
        <v>12999.445400000001</v>
      </c>
      <c r="C4" s="11">
        <f t="shared" si="0"/>
        <v>7</v>
      </c>
      <c r="D4" s="14" t="b">
        <f t="shared" si="1"/>
        <v>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 t="s">
        <v>6</v>
      </c>
      <c r="B5" s="5">
        <v>14375.281800000001</v>
      </c>
      <c r="C5" s="11">
        <f t="shared" si="0"/>
        <v>8</v>
      </c>
      <c r="D5" s="14" t="b">
        <f t="shared" si="1"/>
        <v>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 t="s">
        <v>7</v>
      </c>
      <c r="B6" s="5">
        <v>9799.4447999999993</v>
      </c>
      <c r="C6" s="11">
        <f t="shared" si="0"/>
        <v>3</v>
      </c>
      <c r="D6" s="14" t="b">
        <f t="shared" si="1"/>
        <v>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 t="s">
        <v>8</v>
      </c>
      <c r="B7" s="5">
        <v>15746.5</v>
      </c>
      <c r="C7" s="11">
        <f t="shared" si="0"/>
        <v>9</v>
      </c>
      <c r="D7" s="14" t="b">
        <f t="shared" si="1"/>
        <v>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 t="s">
        <v>9</v>
      </c>
      <c r="B8" s="5">
        <v>16110.9427</v>
      </c>
      <c r="C8" s="11">
        <f t="shared" si="0"/>
        <v>10</v>
      </c>
      <c r="D8" s="14" t="b">
        <f t="shared" si="1"/>
        <v>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 t="s">
        <v>10</v>
      </c>
      <c r="B9" s="5">
        <v>16440.006000000001</v>
      </c>
      <c r="C9" s="11">
        <f t="shared" si="0"/>
        <v>11</v>
      </c>
      <c r="D9" s="14" t="b">
        <f t="shared" si="1"/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1" t="s">
        <v>11</v>
      </c>
      <c r="B10" s="5">
        <v>10823.596799999999</v>
      </c>
      <c r="C10" s="11">
        <f t="shared" si="0"/>
        <v>4</v>
      </c>
      <c r="D10" s="14" t="b">
        <f t="shared" si="1"/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1" t="s">
        <v>12</v>
      </c>
      <c r="B11" s="5">
        <v>7282.5538999999999</v>
      </c>
      <c r="C11" s="11">
        <f t="shared" si="0"/>
        <v>1</v>
      </c>
      <c r="D11" s="14" t="b">
        <f t="shared" si="1"/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1" t="s">
        <v>13</v>
      </c>
      <c r="B12" s="5">
        <v>10844.9494</v>
      </c>
      <c r="C12" s="11">
        <f t="shared" si="0"/>
        <v>5</v>
      </c>
      <c r="D12" s="14" t="b">
        <f t="shared" si="1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1" t="s">
        <v>14</v>
      </c>
      <c r="B13" s="5">
        <v>23924.928899999999</v>
      </c>
      <c r="C13" s="11">
        <f t="shared" si="0"/>
        <v>12</v>
      </c>
      <c r="D13" s="14" t="b">
        <f t="shared" si="1"/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 t="s">
        <v>17</v>
      </c>
      <c r="B15" s="5">
        <f>MIN(B2:B13)</f>
        <v>7282.5538999999999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1" t="s">
        <v>18</v>
      </c>
      <c r="B16" s="13">
        <f>MAX(B2:B13)</f>
        <v>23924.928899999999</v>
      </c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1" t="s">
        <v>19</v>
      </c>
      <c r="B17" s="13">
        <f>SUM(B2:B13)</f>
        <v>159672.98300000001</v>
      </c>
      <c r="C17" s="9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1" t="s">
        <v>20</v>
      </c>
      <c r="B18" s="13">
        <f>AVERAGE(B2:B13)</f>
        <v>13306.081916666668</v>
      </c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1" t="s">
        <v>21</v>
      </c>
      <c r="B19" s="13">
        <f>MEDIAN(B2:B13)</f>
        <v>12275.073049999999</v>
      </c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8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2.5703125" defaultRowHeight="15.75" customHeight="1" x14ac:dyDescent="0.2"/>
  <sheetData>
    <row r="1" spans="1:6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5" t="s">
        <v>29</v>
      </c>
    </row>
    <row r="2" spans="1:6" x14ac:dyDescent="0.2">
      <c r="A2" s="16" t="s">
        <v>30</v>
      </c>
      <c r="B2" s="17">
        <v>43084</v>
      </c>
      <c r="C2" s="16" t="s">
        <v>31</v>
      </c>
      <c r="D2" s="18">
        <v>606021888</v>
      </c>
      <c r="E2" s="19" t="str">
        <f t="shared" ref="E2:E11" si="0">RIGHT(A2, 4)</f>
        <v>Jedi</v>
      </c>
      <c r="F2" s="20" t="str">
        <f t="shared" ref="F2:F11" si="1">LEFT(A2, 4)</f>
        <v>Star</v>
      </c>
    </row>
    <row r="3" spans="1:6" x14ac:dyDescent="0.2">
      <c r="A3" s="16" t="s">
        <v>32</v>
      </c>
      <c r="B3" s="17">
        <v>42811</v>
      </c>
      <c r="C3" s="16" t="s">
        <v>33</v>
      </c>
      <c r="D3" s="18">
        <v>504014165</v>
      </c>
      <c r="E3" s="19" t="str">
        <f t="shared" si="0"/>
        <v>017)</v>
      </c>
      <c r="F3" s="20" t="str">
        <f t="shared" si="1"/>
        <v>Beau</v>
      </c>
    </row>
    <row r="4" spans="1:6" x14ac:dyDescent="0.2">
      <c r="A4" s="16" t="s">
        <v>34</v>
      </c>
      <c r="B4" s="17">
        <v>42888</v>
      </c>
      <c r="C4" s="16" t="s">
        <v>35</v>
      </c>
      <c r="D4" s="18">
        <v>412563408</v>
      </c>
      <c r="E4" s="19" t="str">
        <f t="shared" si="0"/>
        <v>oman</v>
      </c>
      <c r="F4" s="20" t="str">
        <f t="shared" si="1"/>
        <v>Wond</v>
      </c>
    </row>
    <row r="5" spans="1:6" x14ac:dyDescent="0.2">
      <c r="A5" s="16" t="s">
        <v>36</v>
      </c>
      <c r="B5" s="17">
        <v>42860</v>
      </c>
      <c r="C5" s="16" t="s">
        <v>37</v>
      </c>
      <c r="D5" s="18">
        <v>389813101</v>
      </c>
      <c r="E5" s="19" t="str">
        <f t="shared" si="0"/>
        <v>l. 2</v>
      </c>
      <c r="F5" s="20" t="str">
        <f t="shared" si="1"/>
        <v>Guar</v>
      </c>
    </row>
    <row r="6" spans="1:6" x14ac:dyDescent="0.2">
      <c r="A6" s="16" t="s">
        <v>38</v>
      </c>
      <c r="B6" s="17">
        <v>42923</v>
      </c>
      <c r="C6" s="16" t="s">
        <v>39</v>
      </c>
      <c r="D6" s="18">
        <v>334201140</v>
      </c>
      <c r="E6" s="19" t="str">
        <f t="shared" si="0"/>
        <v>ming</v>
      </c>
      <c r="F6" s="20" t="str">
        <f t="shared" si="1"/>
        <v>Spid</v>
      </c>
    </row>
    <row r="7" spans="1:6" x14ac:dyDescent="0.2">
      <c r="A7" s="16" t="s">
        <v>40</v>
      </c>
      <c r="B7" s="17">
        <v>42986</v>
      </c>
      <c r="C7" s="21" t="s">
        <v>41</v>
      </c>
      <c r="D7" s="18">
        <v>327481748</v>
      </c>
      <c r="E7" s="19" t="str">
        <f t="shared" si="0"/>
        <v>It</v>
      </c>
      <c r="F7" s="20" t="str">
        <f t="shared" si="1"/>
        <v>It</v>
      </c>
    </row>
    <row r="8" spans="1:6" x14ac:dyDescent="0.2">
      <c r="A8" s="16" t="s">
        <v>42</v>
      </c>
      <c r="B8" s="17">
        <v>43089</v>
      </c>
      <c r="C8" s="21" t="s">
        <v>43</v>
      </c>
      <c r="D8" s="18">
        <v>320537066</v>
      </c>
      <c r="E8" s="19" t="str">
        <f t="shared" si="0"/>
        <v>ngle</v>
      </c>
      <c r="F8" s="20" t="str">
        <f t="shared" si="1"/>
        <v>Juma</v>
      </c>
    </row>
    <row r="9" spans="1:6" x14ac:dyDescent="0.2">
      <c r="A9" s="16" t="s">
        <v>44</v>
      </c>
      <c r="B9" s="17">
        <v>43042</v>
      </c>
      <c r="C9" s="16" t="s">
        <v>45</v>
      </c>
      <c r="D9" s="18">
        <v>313493611</v>
      </c>
      <c r="E9" s="19" t="str">
        <f t="shared" si="0"/>
        <v>arok</v>
      </c>
      <c r="F9" s="20" t="str">
        <f t="shared" si="1"/>
        <v>Thor</v>
      </c>
    </row>
    <row r="10" spans="1:6" x14ac:dyDescent="0.2">
      <c r="A10" s="16" t="s">
        <v>46</v>
      </c>
      <c r="B10" s="17">
        <v>42916</v>
      </c>
      <c r="C10" s="16" t="s">
        <v>47</v>
      </c>
      <c r="D10" s="18">
        <v>264624300</v>
      </c>
      <c r="E10" s="19" t="str">
        <f t="shared" si="0"/>
        <v>Me 3</v>
      </c>
      <c r="F10" s="20" t="str">
        <f t="shared" si="1"/>
        <v>Desp</v>
      </c>
    </row>
    <row r="11" spans="1:6" x14ac:dyDescent="0.2">
      <c r="A11" s="16" t="s">
        <v>48</v>
      </c>
      <c r="B11" s="17">
        <v>43056</v>
      </c>
      <c r="C11" s="21" t="s">
        <v>49</v>
      </c>
      <c r="D11" s="18">
        <v>227733120</v>
      </c>
      <c r="E11" s="19" t="str">
        <f t="shared" si="0"/>
        <v>ague</v>
      </c>
      <c r="F11" s="20" t="str">
        <f t="shared" si="1"/>
        <v>Just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1"/>
  <sheetViews>
    <sheetView workbookViewId="0"/>
  </sheetViews>
  <sheetFormatPr defaultColWidth="12.5703125" defaultRowHeight="15.75" customHeight="1" x14ac:dyDescent="0.2"/>
  <sheetData>
    <row r="1" spans="1:8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50</v>
      </c>
      <c r="F1" s="15" t="s">
        <v>51</v>
      </c>
      <c r="G1" s="15" t="s">
        <v>52</v>
      </c>
      <c r="H1" s="22" t="s">
        <v>53</v>
      </c>
    </row>
    <row r="2" spans="1:8" x14ac:dyDescent="0.2">
      <c r="A2" s="16" t="s">
        <v>30</v>
      </c>
      <c r="B2" s="17">
        <v>43084</v>
      </c>
      <c r="C2" s="16" t="s">
        <v>31</v>
      </c>
      <c r="D2" s="18">
        <v>606021888</v>
      </c>
      <c r="E2" s="23">
        <f t="shared" ref="E2:E11" si="0">LEN(C2)</f>
        <v>12</v>
      </c>
      <c r="F2" s="20">
        <f t="shared" ref="F2:F11" si="1">SEARCH(" ",C2)</f>
        <v>5</v>
      </c>
      <c r="G2" s="24">
        <f t="shared" ref="G2:G11" si="2">E2-F2</f>
        <v>7</v>
      </c>
      <c r="H2" s="25" t="str">
        <f t="shared" ref="H2:H11" si="3">RIGHT(C2,G2)</f>
        <v>Johnson</v>
      </c>
    </row>
    <row r="3" spans="1:8" x14ac:dyDescent="0.2">
      <c r="A3" s="16" t="s">
        <v>32</v>
      </c>
      <c r="B3" s="17">
        <v>42811</v>
      </c>
      <c r="C3" s="16" t="s">
        <v>33</v>
      </c>
      <c r="D3" s="18">
        <v>504014165</v>
      </c>
      <c r="E3" s="23">
        <f t="shared" si="0"/>
        <v>11</v>
      </c>
      <c r="F3" s="20">
        <f t="shared" si="1"/>
        <v>5</v>
      </c>
      <c r="G3" s="24">
        <f t="shared" si="2"/>
        <v>6</v>
      </c>
      <c r="H3" s="25" t="str">
        <f t="shared" si="3"/>
        <v>Condon</v>
      </c>
    </row>
    <row r="4" spans="1:8" x14ac:dyDescent="0.2">
      <c r="A4" s="16" t="s">
        <v>34</v>
      </c>
      <c r="B4" s="17">
        <v>42888</v>
      </c>
      <c r="C4" s="16" t="s">
        <v>35</v>
      </c>
      <c r="D4" s="18">
        <v>412563408</v>
      </c>
      <c r="E4" s="23">
        <f t="shared" si="0"/>
        <v>13</v>
      </c>
      <c r="F4" s="20">
        <f t="shared" si="1"/>
        <v>6</v>
      </c>
      <c r="G4" s="24">
        <f t="shared" si="2"/>
        <v>7</v>
      </c>
      <c r="H4" s="25" t="str">
        <f t="shared" si="3"/>
        <v>Jenkins</v>
      </c>
    </row>
    <row r="5" spans="1:8" x14ac:dyDescent="0.2">
      <c r="A5" s="16" t="s">
        <v>36</v>
      </c>
      <c r="B5" s="17">
        <v>42860</v>
      </c>
      <c r="C5" s="16" t="s">
        <v>37</v>
      </c>
      <c r="D5" s="18">
        <v>389813101</v>
      </c>
      <c r="E5" s="23">
        <f t="shared" si="0"/>
        <v>10</v>
      </c>
      <c r="F5" s="20">
        <f t="shared" si="1"/>
        <v>6</v>
      </c>
      <c r="G5" s="24">
        <f t="shared" si="2"/>
        <v>4</v>
      </c>
      <c r="H5" s="25" t="str">
        <f t="shared" si="3"/>
        <v>Gunn</v>
      </c>
    </row>
    <row r="6" spans="1:8" x14ac:dyDescent="0.2">
      <c r="A6" s="16" t="s">
        <v>38</v>
      </c>
      <c r="B6" s="17">
        <v>42923</v>
      </c>
      <c r="C6" s="16" t="s">
        <v>39</v>
      </c>
      <c r="D6" s="18">
        <v>334201140</v>
      </c>
      <c r="E6" s="23">
        <f t="shared" si="0"/>
        <v>9</v>
      </c>
      <c r="F6" s="20">
        <f t="shared" si="1"/>
        <v>4</v>
      </c>
      <c r="G6" s="24">
        <f t="shared" si="2"/>
        <v>5</v>
      </c>
      <c r="H6" s="25" t="str">
        <f t="shared" si="3"/>
        <v>Watts</v>
      </c>
    </row>
    <row r="7" spans="1:8" x14ac:dyDescent="0.2">
      <c r="A7" s="16" t="s">
        <v>40</v>
      </c>
      <c r="B7" s="17">
        <v>42986</v>
      </c>
      <c r="C7" s="21" t="s">
        <v>41</v>
      </c>
      <c r="D7" s="18">
        <v>327481748</v>
      </c>
      <c r="E7" s="23">
        <f t="shared" si="0"/>
        <v>15</v>
      </c>
      <c r="F7" s="20">
        <f t="shared" si="1"/>
        <v>5</v>
      </c>
      <c r="G7" s="24">
        <f t="shared" si="2"/>
        <v>10</v>
      </c>
      <c r="H7" s="25" t="str">
        <f t="shared" si="3"/>
        <v>Muschietti</v>
      </c>
    </row>
    <row r="8" spans="1:8" x14ac:dyDescent="0.2">
      <c r="A8" s="16" t="s">
        <v>42</v>
      </c>
      <c r="B8" s="17">
        <v>43089</v>
      </c>
      <c r="C8" s="21" t="s">
        <v>43</v>
      </c>
      <c r="D8" s="18">
        <v>320537066</v>
      </c>
      <c r="E8" s="23">
        <f t="shared" si="0"/>
        <v>11</v>
      </c>
      <c r="F8" s="20">
        <f t="shared" si="1"/>
        <v>5</v>
      </c>
      <c r="G8" s="24">
        <f t="shared" si="2"/>
        <v>6</v>
      </c>
      <c r="H8" s="25" t="str">
        <f t="shared" si="3"/>
        <v>Kasdan</v>
      </c>
    </row>
    <row r="9" spans="1:8" x14ac:dyDescent="0.2">
      <c r="A9" s="16" t="s">
        <v>44</v>
      </c>
      <c r="B9" s="17">
        <v>43042</v>
      </c>
      <c r="C9" s="16" t="s">
        <v>45</v>
      </c>
      <c r="D9" s="18">
        <v>313493611</v>
      </c>
      <c r="E9" s="23">
        <f t="shared" si="0"/>
        <v>13</v>
      </c>
      <c r="F9" s="20">
        <f t="shared" si="1"/>
        <v>6</v>
      </c>
      <c r="G9" s="24">
        <f t="shared" si="2"/>
        <v>7</v>
      </c>
      <c r="H9" s="25" t="str">
        <f t="shared" si="3"/>
        <v>Waititi</v>
      </c>
    </row>
    <row r="10" spans="1:8" x14ac:dyDescent="0.2">
      <c r="A10" s="16" t="s">
        <v>46</v>
      </c>
      <c r="B10" s="17">
        <v>42916</v>
      </c>
      <c r="C10" s="16" t="s">
        <v>47</v>
      </c>
      <c r="D10" s="18">
        <v>264624300</v>
      </c>
      <c r="E10" s="23">
        <f t="shared" si="0"/>
        <v>10</v>
      </c>
      <c r="F10" s="20">
        <f t="shared" si="1"/>
        <v>5</v>
      </c>
      <c r="G10" s="24">
        <f t="shared" si="2"/>
        <v>5</v>
      </c>
      <c r="H10" s="25" t="str">
        <f t="shared" si="3"/>
        <v>Balda</v>
      </c>
    </row>
    <row r="11" spans="1:8" x14ac:dyDescent="0.2">
      <c r="A11" s="16" t="s">
        <v>48</v>
      </c>
      <c r="B11" s="17">
        <v>43056</v>
      </c>
      <c r="C11" s="21" t="s">
        <v>49</v>
      </c>
      <c r="D11" s="18">
        <v>227733120</v>
      </c>
      <c r="E11" s="23">
        <f t="shared" si="0"/>
        <v>11</v>
      </c>
      <c r="F11" s="20">
        <f t="shared" si="1"/>
        <v>5</v>
      </c>
      <c r="G11" s="24">
        <f t="shared" si="2"/>
        <v>6</v>
      </c>
      <c r="H11" s="25" t="str">
        <f t="shared" si="3"/>
        <v>Snyder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workbookViewId="0"/>
  </sheetViews>
  <sheetFormatPr defaultColWidth="12.5703125" defaultRowHeight="15.75" customHeight="1" x14ac:dyDescent="0.2"/>
  <sheetData>
    <row r="1" spans="1:7" x14ac:dyDescent="0.2">
      <c r="A1" s="1" t="s">
        <v>24</v>
      </c>
      <c r="B1" s="1" t="s">
        <v>25</v>
      </c>
      <c r="C1" s="1" t="s">
        <v>26</v>
      </c>
      <c r="D1" s="1" t="s">
        <v>27</v>
      </c>
      <c r="E1" s="1" t="s">
        <v>53</v>
      </c>
      <c r="F1" s="15" t="s">
        <v>54</v>
      </c>
      <c r="G1" s="15" t="s">
        <v>55</v>
      </c>
    </row>
    <row r="2" spans="1:7" x14ac:dyDescent="0.2">
      <c r="A2" s="16" t="s">
        <v>30</v>
      </c>
      <c r="B2" s="17">
        <v>43084</v>
      </c>
      <c r="C2" s="16" t="s">
        <v>31</v>
      </c>
      <c r="D2" s="18">
        <v>606021888</v>
      </c>
      <c r="E2" s="23" t="str">
        <f t="shared" ref="E2:E11" si="0">RIGHT(C2, LEN(C2) - SEARCH(" ", C2))</f>
        <v>Johnson</v>
      </c>
      <c r="F2" s="20" t="str">
        <f t="shared" ref="F2:F11" si="1">LEFT(C2)</f>
        <v>R</v>
      </c>
      <c r="G2" s="24" t="str">
        <f t="shared" ref="G2:G11" si="2">CONCATENATE(E2, " ", F2, ".")</f>
        <v>Johnson R.</v>
      </c>
    </row>
    <row r="3" spans="1:7" x14ac:dyDescent="0.2">
      <c r="A3" s="16" t="s">
        <v>32</v>
      </c>
      <c r="B3" s="17">
        <v>42811</v>
      </c>
      <c r="C3" s="16" t="s">
        <v>33</v>
      </c>
      <c r="D3" s="18">
        <v>504014165</v>
      </c>
      <c r="E3" s="23" t="str">
        <f t="shared" si="0"/>
        <v>Condon</v>
      </c>
      <c r="F3" s="20" t="str">
        <f t="shared" si="1"/>
        <v>B</v>
      </c>
      <c r="G3" s="24" t="str">
        <f t="shared" si="2"/>
        <v>Condon B.</v>
      </c>
    </row>
    <row r="4" spans="1:7" x14ac:dyDescent="0.2">
      <c r="A4" s="16" t="s">
        <v>34</v>
      </c>
      <c r="B4" s="17">
        <v>42888</v>
      </c>
      <c r="C4" s="16" t="s">
        <v>35</v>
      </c>
      <c r="D4" s="18">
        <v>412563408</v>
      </c>
      <c r="E4" s="23" t="str">
        <f t="shared" si="0"/>
        <v>Jenkins</v>
      </c>
      <c r="F4" s="20" t="str">
        <f t="shared" si="1"/>
        <v>P</v>
      </c>
      <c r="G4" s="24" t="str">
        <f t="shared" si="2"/>
        <v>Jenkins P.</v>
      </c>
    </row>
    <row r="5" spans="1:7" x14ac:dyDescent="0.2">
      <c r="A5" s="16" t="s">
        <v>36</v>
      </c>
      <c r="B5" s="17">
        <v>42860</v>
      </c>
      <c r="C5" s="16" t="s">
        <v>37</v>
      </c>
      <c r="D5" s="18">
        <v>389813101</v>
      </c>
      <c r="E5" s="23" t="str">
        <f t="shared" si="0"/>
        <v>Gunn</v>
      </c>
      <c r="F5" s="20" t="str">
        <f t="shared" si="1"/>
        <v>J</v>
      </c>
      <c r="G5" s="24" t="str">
        <f t="shared" si="2"/>
        <v>Gunn J.</v>
      </c>
    </row>
    <row r="6" spans="1:7" x14ac:dyDescent="0.2">
      <c r="A6" s="16" t="s">
        <v>38</v>
      </c>
      <c r="B6" s="17">
        <v>42923</v>
      </c>
      <c r="C6" s="16" t="s">
        <v>39</v>
      </c>
      <c r="D6" s="18">
        <v>334201140</v>
      </c>
      <c r="E6" s="23" t="str">
        <f t="shared" si="0"/>
        <v>Watts</v>
      </c>
      <c r="F6" s="20" t="str">
        <f t="shared" si="1"/>
        <v>J</v>
      </c>
      <c r="G6" s="24" t="str">
        <f t="shared" si="2"/>
        <v>Watts J.</v>
      </c>
    </row>
    <row r="7" spans="1:7" x14ac:dyDescent="0.2">
      <c r="A7" s="16" t="s">
        <v>40</v>
      </c>
      <c r="B7" s="17">
        <v>43351</v>
      </c>
      <c r="C7" s="21" t="s">
        <v>41</v>
      </c>
      <c r="D7" s="18">
        <v>327481748</v>
      </c>
      <c r="E7" s="23" t="str">
        <f t="shared" si="0"/>
        <v>Muschietti</v>
      </c>
      <c r="F7" s="20" t="str">
        <f t="shared" si="1"/>
        <v>A</v>
      </c>
      <c r="G7" s="24" t="str">
        <f t="shared" si="2"/>
        <v>Muschietti A.</v>
      </c>
    </row>
    <row r="8" spans="1:7" x14ac:dyDescent="0.2">
      <c r="A8" s="16" t="s">
        <v>42</v>
      </c>
      <c r="B8" s="17">
        <v>43089</v>
      </c>
      <c r="C8" s="21" t="s">
        <v>43</v>
      </c>
      <c r="D8" s="18">
        <v>320537066</v>
      </c>
      <c r="E8" s="23" t="str">
        <f t="shared" si="0"/>
        <v>Kasdan</v>
      </c>
      <c r="F8" s="20" t="str">
        <f t="shared" si="1"/>
        <v>J</v>
      </c>
      <c r="G8" s="24" t="str">
        <f t="shared" si="2"/>
        <v>Kasdan J.</v>
      </c>
    </row>
    <row r="9" spans="1:7" x14ac:dyDescent="0.2">
      <c r="A9" s="16" t="s">
        <v>44</v>
      </c>
      <c r="B9" s="17">
        <v>43042</v>
      </c>
      <c r="C9" s="16" t="s">
        <v>45</v>
      </c>
      <c r="D9" s="18">
        <v>313493611</v>
      </c>
      <c r="E9" s="23" t="str">
        <f t="shared" si="0"/>
        <v>Waititi</v>
      </c>
      <c r="F9" s="20" t="str">
        <f t="shared" si="1"/>
        <v>T</v>
      </c>
      <c r="G9" s="24" t="str">
        <f t="shared" si="2"/>
        <v>Waititi T.</v>
      </c>
    </row>
    <row r="10" spans="1:7" x14ac:dyDescent="0.2">
      <c r="A10" s="16" t="s">
        <v>46</v>
      </c>
      <c r="B10" s="17">
        <v>42916</v>
      </c>
      <c r="C10" s="16" t="s">
        <v>47</v>
      </c>
      <c r="D10" s="18">
        <v>264624300</v>
      </c>
      <c r="E10" s="23" t="str">
        <f t="shared" si="0"/>
        <v>Balda</v>
      </c>
      <c r="F10" s="20" t="str">
        <f t="shared" si="1"/>
        <v>K</v>
      </c>
      <c r="G10" s="24" t="str">
        <f t="shared" si="2"/>
        <v>Balda K.</v>
      </c>
    </row>
    <row r="11" spans="1:7" x14ac:dyDescent="0.2">
      <c r="A11" s="16" t="s">
        <v>48</v>
      </c>
      <c r="B11" s="17">
        <v>43056</v>
      </c>
      <c r="C11" s="21" t="s">
        <v>49</v>
      </c>
      <c r="D11" s="18">
        <v>227733120</v>
      </c>
      <c r="E11" s="23" t="str">
        <f t="shared" si="0"/>
        <v>Snyder</v>
      </c>
      <c r="F11" s="20" t="str">
        <f t="shared" si="1"/>
        <v>Z</v>
      </c>
      <c r="G11" s="24" t="str">
        <f t="shared" si="2"/>
        <v>Snyder Z.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ROUND</vt:lpstr>
      <vt:lpstr>SQRT</vt:lpstr>
      <vt:lpstr>Max and Min</vt:lpstr>
      <vt:lpstr>SUM, Median, AVG</vt:lpstr>
      <vt:lpstr>RANK</vt:lpstr>
      <vt:lpstr>RANK_2</vt:lpstr>
      <vt:lpstr>LEFT RIGHT</vt:lpstr>
      <vt:lpstr>LEN, SEARCH</vt:lpstr>
      <vt:lpstr>CONCATENATE</vt:lpstr>
      <vt:lpstr>WEEKDAY</vt:lpstr>
      <vt:lpstr>Comparing dates</vt:lpstr>
      <vt:lpstr>Combining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this</cp:lastModifiedBy>
  <dcterms:modified xsi:type="dcterms:W3CDTF">2022-06-27T03:31:12Z</dcterms:modified>
</cp:coreProperties>
</file>