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<sst xmlns="http://schemas.openxmlformats.org/spreadsheetml/2006/main" count="196" uniqueCount="180">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</sst>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6">
    <font>
      <sz val="10.0"/>
      <color rgb="FF000000"/>
      <name val="Arial"/>
    </font>
    <font>
      <b/>
      <name val="Arial"/>
    </font>
    <font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168" xfId="0" applyAlignment="1" applyFont="1" applyNumberFormat="1">
      <alignment vertical="bottom"/>
    </xf>
    <xf borderId="0" fillId="0" fontId="4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5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5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751680726"/>
        <c:axId val="563582054"/>
      </c:barChart>
      <c:catAx>
        <c:axId val="75168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3582054"/>
      </c:catAx>
      <c:valAx>
        <c:axId val="56358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1680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019128873"/>
        <c:axId val="378705056"/>
      </c:lineChart>
      <c:catAx>
        <c:axId val="1019128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8705056"/>
      </c:catAx>
      <c:valAx>
        <c:axId val="378705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9128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10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1">
        <f>vlookup($A17,ASXTable,2,FALSE)</f>
        <v>0.029</v>
      </c>
      <c r="C17" s="11">
        <f>vlookup($A17,ASXTable,3,FALSE)</f>
        <v>0.03</v>
      </c>
      <c r="D17" s="11">
        <f>vlookup($A17,ASXTable,4,FALSE)</f>
        <v>0.027</v>
      </c>
      <c r="E17" s="11">
        <f>vlookup($A17,ASXTable,5,FALSE)</f>
        <v>0.03</v>
      </c>
      <c r="F17" s="5">
        <f>VLOOKUP(A17,'ASX Data'!$A$3:$F$159,6,FALSE)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1">
        <f>vlookup($A18,ASXTable,2,FALSE)</f>
        <v>0.035</v>
      </c>
      <c r="C18" s="11">
        <f>vlookup($A18,ASXTable,3,FALSE)</f>
        <v>0.035</v>
      </c>
      <c r="D18" s="11">
        <f>vlookup($A18,ASXTable,4,FALSE)</f>
        <v>0.035</v>
      </c>
      <c r="E18" s="11">
        <f>vlookup($A18,ASXTable,5,FALSE)</f>
        <v>0.035</v>
      </c>
      <c r="F18" s="5">
        <f>VLOOKUP(A18,'ASX Data'!$A$3:$F$159,6,FALSE)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1">
        <f>vlookup($A19,ASXTable,2,FALSE)</f>
        <v>0.037</v>
      </c>
      <c r="C19" s="11">
        <f>vlookup($A19,ASXTable,3,FALSE)</f>
        <v>0.037</v>
      </c>
      <c r="D19" s="11">
        <f>vlookup($A19,ASXTable,4,FALSE)</f>
        <v>0.036</v>
      </c>
      <c r="E19" s="11">
        <f>vlookup($A19,ASXTable,5,FALSE)</f>
        <v>0.036</v>
      </c>
      <c r="F19" s="5">
        <f>VLOOKUP(A19,'ASX Data'!$A$3:$F$159,6,FALSE)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1">
        <f>vlookup($A20,ASXTable,2,FALSE)</f>
        <v>0.036</v>
      </c>
      <c r="C20" s="11">
        <f>vlookup($A20,ASXTable,3,FALSE)</f>
        <v>0.036</v>
      </c>
      <c r="D20" s="11">
        <f>vlookup($A20,ASXTable,4,FALSE)</f>
        <v>0.036</v>
      </c>
      <c r="E20" s="11">
        <f>vlookup($A20,ASXTable,5,FALSE)</f>
        <v>0.036</v>
      </c>
      <c r="F20" s="5">
        <f>VLOOKUP(A20,'ASX Data'!$A$3:$F$159,6,FALSE)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1">
        <f>vlookup($A21,ASXTable,2,FALSE)</f>
        <v>0.037</v>
      </c>
      <c r="C21" s="11">
        <f>vlookup($A21,ASXTable,3,FALSE)</f>
        <v>0.038</v>
      </c>
      <c r="D21" s="11">
        <f>vlookup($A21,ASXTable,4,FALSE)</f>
        <v>0.036</v>
      </c>
      <c r="E21" s="11">
        <f>vlookup($A21,ASXTable,5,FALSE)</f>
        <v>0.036</v>
      </c>
      <c r="F21" s="5">
        <f>VLOOKUP(A21,'ASX Data'!$A$3:$F$159,6,FALSE)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1">
        <f>vlookup($A22,ASXTable,2,FALSE)</f>
        <v>0.045</v>
      </c>
      <c r="C22" s="11">
        <f>vlookup($A22,ASXTable,3,FALSE)</f>
        <v>0.05</v>
      </c>
      <c r="D22" s="11">
        <f>vlookup($A22,ASXTable,4,FALSE)</f>
        <v>0.045</v>
      </c>
      <c r="E22" s="11">
        <f>vlookup($A22,ASXTable,5,FALSE)</f>
        <v>0.05</v>
      </c>
      <c r="F22" s="5">
        <f>VLOOKUP(A22,'ASX Data'!$A$3:$F$159,6,FALSE)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1">
        <f>vlookup($A23,ASXTable,2,FALSE)</f>
        <v>0.051</v>
      </c>
      <c r="C23" s="11">
        <f>vlookup($A23,ASXTable,3,FALSE)</f>
        <v>0.051</v>
      </c>
      <c r="D23" s="11">
        <f>vlookup($A23,ASXTable,4,FALSE)</f>
        <v>0.051</v>
      </c>
      <c r="E23" s="11">
        <f>vlookup($A23,ASXTable,5,FALSE)</f>
        <v>0.051</v>
      </c>
      <c r="F23" s="5">
        <f>VLOOKUP(A23,'ASX Data'!$A$3:$F$159,6,FALSE)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1">
        <f>vlookup($A24,ASXTable,2,FALSE)</f>
        <v>0.052</v>
      </c>
      <c r="C24" s="11">
        <f>vlookup($A24,ASXTable,3,FALSE)</f>
        <v>0.052</v>
      </c>
      <c r="D24" s="11">
        <f>vlookup($A24,ASXTable,4,FALSE)</f>
        <v>0.052</v>
      </c>
      <c r="E24" s="11">
        <f>vlookup($A24,ASXTable,5,FALSE)</f>
        <v>0.052</v>
      </c>
      <c r="F24" s="5">
        <f>VLOOKUP(A24,'ASX Data'!$A$3:$F$159,6,FALSE)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1">
        <f>vlookup($A25,ASXTable,2,FALSE)</f>
        <v>0.055</v>
      </c>
      <c r="C25" s="11">
        <f>vlookup($A25,ASXTable,3,FALSE)</f>
        <v>0.06</v>
      </c>
      <c r="D25" s="11">
        <f>vlookup($A25,ASXTable,4,FALSE)</f>
        <v>0.055</v>
      </c>
      <c r="E25" s="11">
        <f>vlookup($A25,ASXTable,5,FALSE)</f>
        <v>0.06</v>
      </c>
      <c r="F25" s="5">
        <f>VLOOKUP(A25,'ASX Data'!$A$3:$F$159,6,FALSE)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1">
        <f>vlookup($A26,ASXTable,2,FALSE)</f>
        <v>0.061</v>
      </c>
      <c r="C26" s="11">
        <f>vlookup($A26,ASXTable,3,FALSE)</f>
        <v>0.079</v>
      </c>
      <c r="D26" s="11">
        <f>vlookup($A26,ASXTable,4,FALSE)</f>
        <v>0.061</v>
      </c>
      <c r="E26" s="11">
        <f>vlookup($A26,ASXTable,5,FALSE)</f>
        <v>0.079</v>
      </c>
      <c r="F26" s="5">
        <f>VLOOKUP(A26,'ASX Data'!$A$3:$F$159,6,FALSE)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