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at sheet" sheetId="1" r:id="rId4"/>
    <sheet state="visible" name="Requisitos" sheetId="2" r:id="rId5"/>
    <sheet state="hidden" name="Resultados" sheetId="3" r:id="rId6"/>
    <sheet state="visible" name="Resultados v2" sheetId="4" r:id="rId7"/>
    <sheet state="hidden" name="Questão 4" sheetId="5" r:id="rId8"/>
    <sheet state="visible" name="Questão 4 v2" sheetId="6" r:id="rId9"/>
  </sheets>
  <definedNames/>
  <calcPr/>
</workbook>
</file>

<file path=xl/sharedStrings.xml><?xml version="1.0" encoding="utf-8"?>
<sst xmlns="http://schemas.openxmlformats.org/spreadsheetml/2006/main" count="246" uniqueCount="154">
  <si>
    <t>Clientes chegando na gráfica</t>
  </si>
  <si>
    <t>Designers (6 total)</t>
  </si>
  <si>
    <t>10% (S4)</t>
  </si>
  <si>
    <t>Buscar impressão pronta</t>
  </si>
  <si>
    <t>Nível minimo</t>
  </si>
  <si>
    <t>S4, S1, S2, S3</t>
  </si>
  <si>
    <t>20% (S1)</t>
  </si>
  <si>
    <t>Material todo pronto</t>
  </si>
  <si>
    <t>S3,S2</t>
  </si>
  <si>
    <t>20% (S3)</t>
  </si>
  <si>
    <t>Só a idéia, precisam montar</t>
  </si>
  <si>
    <t>Só arte final</t>
  </si>
  <si>
    <t>50% (S2)</t>
  </si>
  <si>
    <t>Tem esboço, falta arte final</t>
  </si>
  <si>
    <t>Nível máximo</t>
  </si>
  <si>
    <t>Todo serviço</t>
  </si>
  <si>
    <t>S1, S2, S4</t>
  </si>
  <si>
    <t>Cadeiras disponíveis</t>
  </si>
  <si>
    <t>S3</t>
  </si>
  <si>
    <t>Clientes em pé que vão embora</t>
  </si>
  <si>
    <t>Qualquer designer pode fazer um intervalo de 15min a 25 min a cada 3 horas de trabalho</t>
  </si>
  <si>
    <t>depois de 10 a 15min, 90% deles vai embora (menos os que só vieram buscar)</t>
  </si>
  <si>
    <t>Conversa cliente-atendente</t>
  </si>
  <si>
    <t>Workload (mínimo)</t>
  </si>
  <si>
    <t>Workload (máximo)</t>
  </si>
  <si>
    <t>1 a 4min</t>
  </si>
  <si>
    <t>07:30h - 09h</t>
  </si>
  <si>
    <t>expo (média 15min)</t>
  </si>
  <si>
    <t>expo (média 5min)</t>
  </si>
  <si>
    <t>09h - 12h</t>
  </si>
  <si>
    <t>expo (média 20min)</t>
  </si>
  <si>
    <t>Funcionamento Total da gráfica</t>
  </si>
  <si>
    <t>12h - 13:30h</t>
  </si>
  <si>
    <t>expo (média 40min)</t>
  </si>
  <si>
    <t>11h 30min</t>
  </si>
  <si>
    <t>13:30h - 16h</t>
  </si>
  <si>
    <t>16h - 18h</t>
  </si>
  <si>
    <t>18h - 19h</t>
  </si>
  <si>
    <t>sem clientes, designers continuam trabalhando</t>
  </si>
  <si>
    <t>Requisito</t>
  </si>
  <si>
    <t>Comentário</t>
  </si>
  <si>
    <t>Cerca de 20% dos clientes já chegam com o material para impressão totalmente pronto, outros 50% já tem um esboço, mas precisam fazer a arte final, 20% vem só com a ideia, e precisam de alguém para montar o material para eles, e o restante vem apenas para buscar uma impressão solicitada anteriormente e que já deve estar pronta</t>
  </si>
  <si>
    <t>Definido logo após o create, no bloco decision</t>
  </si>
  <si>
    <t>A gráfica possui 6 designers e uma atendente</t>
  </si>
  <si>
    <t>definidos nos resources</t>
  </si>
  <si>
    <t>No processo atual de atendimento dos clientes, eles chegam na empresa, pegam uma senha geral e ficam esperando serem chamados</t>
  </si>
  <si>
    <t>no modelo desse processo: pegam a senha antes de irem pra sala de atendimento e aguardam no hold</t>
  </si>
  <si>
    <t>Enquanto eles aguardam eles pode sentar numa das 6 cadeiras disponíveis ou ficar em pé no hall de entrada, se não houver mais cadeiras.</t>
  </si>
  <si>
    <t>checagem do numero de cadeiras vazias para o assign</t>
  </si>
  <si>
    <t>Porém, os que estão em pé acabam cansando se não conseguirem sentar depois de 10 a 15min de espera, e 90% deles vai embora. Apenas não vão embora os clientes que vieram apenas buscar suas impressões. Esses não saem enquanto não pegam o que vieram buscar</t>
  </si>
  <si>
    <t>search and remove do modelo nas filas</t>
  </si>
  <si>
    <t>Assim que a atendente fica livre ela chama pela próxima senha, se houver cliente esperando</t>
  </si>
  <si>
    <t>o hold só libera quando é enviado o signal da atendente</t>
  </si>
  <si>
    <t xml:space="preserve"> Se o cliente que tiver essa senha ainda estiver esperando (não tiver ido embora ainda), ele vai até a atendente em cerca de 40 segundos</t>
  </si>
  <si>
    <t>40s de rota definido no bloco route</t>
  </si>
  <si>
    <t>Se ninguém aparecer em 40 segundos, a atendente chama novamente e espera mais 40 segundos. Se novamente ninguém aparecer, ela chama a próxima senha</t>
  </si>
  <si>
    <t>definido na lógida dos delays</t>
  </si>
  <si>
    <t xml:space="preserve"> Quando o cliente com a senha chega, ela conversa com o cliente para entender o que ele deseja (S1: apenas imprimir, S2: fazer arte final, S3: elaborar toda a arte, ou S4: buscar uma impressão pronta) depois de saber isso (de 1 a 4 min de conversa) ela dá uma nova senha ao cliente, específica para cada um dos 4 tipos de serviço, e o cliente volta a esperar (novamente, ele pode ficar numa cadeira, se houver, ou ficar de pé, possivelmente cansando e indo embora)</t>
  </si>
  <si>
    <t>logida logo após a atendente</t>
  </si>
  <si>
    <t>Dos 6 designers da gráfica, atualmente (nível mínimo) dois deles atende qualquer tipo de serviço; Outros dois são novatos e fazem apenas a arte final, e os outros dois são experientes e podem fazer apenas a arte final (S2) ou todo o projeto gráfico (S3).</t>
  </si>
  <si>
    <r>
      <rPr>
        <rFont val="Arial"/>
        <color theme="1"/>
      </rPr>
      <t xml:space="preserve">definido nos </t>
    </r>
    <r>
      <rPr>
        <rFont val="Arial"/>
        <i/>
        <color theme="1"/>
      </rPr>
      <t>sets</t>
    </r>
    <r>
      <rPr>
        <rFont val="Arial"/>
        <color theme="1"/>
      </rPr>
      <t xml:space="preserve"> dos processos de atendimento dos designers - modelo minimo</t>
    </r>
  </si>
  <si>
    <t>O dono da empresa pretende testar outra alternativa (nível máximo): um designer atende qualquer tipo de serviço, os dois novatos atendem S1, S2 e S4 e três designers atendem exclusivamente S3</t>
  </si>
  <si>
    <r>
      <rPr>
        <rFont val="Arial"/>
        <color theme="1"/>
      </rPr>
      <t xml:space="preserve">definido nos </t>
    </r>
    <r>
      <rPr>
        <rFont val="Arial"/>
        <i/>
        <color theme="1"/>
      </rPr>
      <t>sets</t>
    </r>
    <r>
      <rPr>
        <rFont val="Arial"/>
        <color theme="1"/>
      </rPr>
      <t xml:space="preserve"> dos processos de atendimento dos designers - modelo maximo</t>
    </r>
  </si>
  <si>
    <t xml:space="preserve"> Independente do caso, quando um dos designers fica livre ele chama o próximo número de senha específica, dependendo do tipo de serviço que ele atende</t>
  </si>
  <si>
    <t>definido no process</t>
  </si>
  <si>
    <t xml:space="preserve"> O designer que faz qualquer serviço atende preferencialmente S4, depois, S1, depois S2 e depois S3, e os designers experientes atendem preferencialmente S3 e depois S2</t>
  </si>
  <si>
    <t>definido nos sets, seguindo a ordem</t>
  </si>
  <si>
    <t xml:space="preserve"> Assim como a atendente, eles aguardam até 40 segundos o cliente com a senha vir até eles e chamam até duas vezes o cliente antes de chamar o próximo, se houver.</t>
  </si>
  <si>
    <t>nao feito no modelo</t>
  </si>
  <si>
    <t>O dono da gráfica está querendo mudar esse processo de atendimento de clientes, e a alternativa seria os clientes chegarem e escolherem por si, o tipo de serviço (S1, S2, S3, S4) que precisam, dispensando assim a primeira atendente, e sendo atendidos diretamente por um designer que presta aquele serviço</t>
  </si>
  <si>
    <t>modelo com a variavel 'semAtendente' em 1 (true)</t>
  </si>
  <si>
    <t>Por conversas com a atendente, o dono da empresa já estima que cerca de 30% não sabem exatamente que tipo de serviço eles precisam (com exceção dos clientes que vieram apenas buscar sua impressão --S4--. Esses sempre selecionam o serviço certo)</t>
  </si>
  <si>
    <t>definido no assign inicial</t>
  </si>
  <si>
    <t>portanto, se eles mesmo escolherem o serviço, esses 30% de clientes começarão a serem atendidos por um designer, que logo em seguida (2min) verá que o serviço a ser prestado não é aquele, 3 solicitará ao cliente que volte e pegue a senha correta, reiniciando o processo</t>
  </si>
  <si>
    <t>definido após a logica de atendimento</t>
  </si>
  <si>
    <t>independente de qual processo de atendimento usado, uma vez sendo atendido pelo designer correto, o tempo de prestação do serviço é o seguinte:</t>
  </si>
  <si>
    <t>S1: para apenas imprimir, um designer precisa abrir o projeto, configurar a impressora e mandar imprimir,  esse processo foi amostrado muitas vezes e estáno arquivo "tempo_mandar_imprimir_min.txt".</t>
  </si>
  <si>
    <t>definido no input analyzer</t>
  </si>
  <si>
    <t>S2: para fazer a arte final um designer leva um tempo que foi amostrado muitas vezes e está no arquivo "tempo_fazer_arte_final_min.txt". Porém, ele já avisa o cliente que se ele demorar mais de 20 minutos e houver outro cliente esperando pelo serviço S2, então ele vai parar de atender o cliente, que precisa voltar outra vez para terminar o serviço. Se o serviço terminar em até 20 minutos o cliente pode ser encaminhado à impressão, ou seja, ele espera algum designer que atenda S1 ficar livre e é atendido por ele (clientes vindos de S2 têm prioridade em relação aos outros clientes).</t>
  </si>
  <si>
    <t>definido no input analyzer - a formula foi alterada pois o minimo era 20, daria erro</t>
  </si>
  <si>
    <t>S3: para fazer todo o projeto gráfico um designer leva de 2 horas a 6 horas. Por isso, ele não faz todo o serviço com o cliente esperando. Ele atende o cliente por exatamente 20 minutos, para entender o que o cliente quer, e depois o cliente pode ir embora, voltando outro dia apenas para fazer a arte final. Depois que o cliente sai, o designer coloca aquele pedido numa fila de espera, e vai trabalhando nesses pedidos sempre que não há um cliente na gráfica esperando para ser atendido pelo serviço S3. Quando o designer está trabalhando num desses pedidos e chega um cliente para o serviço S3, o designer pára e vai atender o novo cliente (chama pela senha, etc)</t>
  </si>
  <si>
    <t xml:space="preserve">S4: para apenas pegar uma impressão pronta, o designer busca a impressão e o cliente confere. Esse processo leva de 2 a 5 minutos. Depois disso o cliente vai até atendente e aguarda numa fila para pagar pela impressão (1min a 3 min) e vai embora. </t>
  </si>
  <si>
    <t>definido no ultimo process do modelo</t>
  </si>
  <si>
    <t>O workload muda consideravelmente, de dias bem calmos a dias bem cheios (níveis mínimo e máximo). Em dias bem calmos, das 7:30h às 09:00 clientes chegam conforme uma exponencial com média 15 min, depois, até as 12h, uma expo 20 min. Até as 13:30, uma expo 40 min. Das 13:30 às 16h, uma expo 20 min e até as 18h uma expo 15 min</t>
  </si>
  <si>
    <t>definido no schedule</t>
  </si>
  <si>
    <t xml:space="preserve"> Em dias bem cheios, das 7:30h às 09:00 clientes chegam conforme uma exponencial com média 5 min, depois, até as 12h, uma expo 20 min. Até as 13:30, uma expo 15 min. Das 13:30 às 16h, uma expo 20 min e até as 18h uma expo 5 min.</t>
  </si>
  <si>
    <t xml:space="preserve">As 18h as portas da gráfica fecham, mas os designers ficam trabalhando internamente até as 19h. </t>
  </si>
  <si>
    <t>no schedule, as 18h é colocado que chegam 0 pessoas</t>
  </si>
  <si>
    <t>Qualquer designer pode fazer um intervalo de 15min a 25 min a cada 3 horas de trabalho.</t>
  </si>
  <si>
    <t>definido no failure</t>
  </si>
  <si>
    <t>Além de avaliar o impacto dos fatores citados sobre a métrica de desempenho</t>
  </si>
  <si>
    <t>o dono dessa deseja obter estatísticas sobre a taxa de ocupação média de seus funcionários</t>
  </si>
  <si>
    <t xml:space="preserve"> tempo médio de conclusão dos serviços S3 </t>
  </si>
  <si>
    <t xml:space="preserve"> tempo médio de espera dos seus clientes (excluindo aqueles que desistem de esperar)</t>
  </si>
  <si>
    <t>Ele também gostaria de saber se pode afirmar, com 90% de certeza, que os dois diferentes processos de atendimento levam a diferentes tempos de espera dos cliente,</t>
  </si>
  <si>
    <t>e se a segunda opção de alocação dos designers leva a um tempo de espera menor por parte dos clientes, se comparada à primeira forma de alocação dos designers</t>
  </si>
  <si>
    <t xml:space="preserve"> Simule esse sistema pela jornada de trabalho de um dia, com tempo de aquecimento de 10%.</t>
  </si>
  <si>
    <t>Chegada</t>
  </si>
  <si>
    <t>Mínimo</t>
  </si>
  <si>
    <t>Máximo</t>
  </si>
  <si>
    <t>Designers</t>
  </si>
  <si>
    <t>Atendente</t>
  </si>
  <si>
    <t>Sem</t>
  </si>
  <si>
    <t>Com</t>
  </si>
  <si>
    <t>Taxa de ocupação média dos funcionarios</t>
  </si>
  <si>
    <t>Tempo médio de conclusao dos serviços S3</t>
  </si>
  <si>
    <t>Espera média - Cliente_S1</t>
  </si>
  <si>
    <t>Espera média - Cliente_S2</t>
  </si>
  <si>
    <t>Espera média - Cliente_S3</t>
  </si>
  <si>
    <t>Espera média - Cliente_S4</t>
  </si>
  <si>
    <t>Tempo médio de espera dos clientes</t>
  </si>
  <si>
    <t>Tempo Espera - processo S1</t>
  </si>
  <si>
    <t>Tempo Espera - processo S2</t>
  </si>
  <si>
    <t>Tempo Espera - processo S3</t>
  </si>
  <si>
    <t>Tempo Espera - processo S4</t>
  </si>
  <si>
    <t>Tempo total médio de espera</t>
  </si>
  <si>
    <t>Utilização atendente</t>
  </si>
  <si>
    <t>Utilização Designer Novato</t>
  </si>
  <si>
    <t>Utilização Designer Experiente</t>
  </si>
  <si>
    <t>Utilização Designer Geral</t>
  </si>
  <si>
    <t># projetos criados</t>
  </si>
  <si>
    <t># projetos terminados</t>
  </si>
  <si>
    <t>tempo médio espera - fila de pagamento</t>
  </si>
  <si>
    <t>tempo médio de espera - fila de atendimento</t>
  </si>
  <si>
    <t>--</t>
  </si>
  <si>
    <t>Clientes cansados de esperar</t>
  </si>
  <si>
    <t>Clientes satisfeitos</t>
  </si>
  <si>
    <t>Tempo total de conclusao dos serviços S3</t>
  </si>
  <si>
    <t>Posso afirmar, com 90% de certeza, que os dois diferentes processos de atendimento (com e sem atendente) levam a diferentes tempos de espera dos cliente?</t>
  </si>
  <si>
    <t>Para facilitar, mudamos o enunciado para:</t>
  </si>
  <si>
    <t>Assuma que a média de tempo de atendimento é 19,12 (média da amostra com atendente) e o desvio padrao é de 14,56 (desvio padrao da amostra com atendente).
Uma amostra (sem atendente) de 4 tempos apresentou uma média de 9,37 (média das amostras sem atendente)
Com nível de significancia de 10% ("afirmar com 90% de certeza (...)"), podemos afirmar que a média é diferente de 19,12?</t>
  </si>
  <si>
    <t>Amostra 1 (Sem atendente)</t>
  </si>
  <si>
    <t>Amostra 2 (Com atendente)</t>
  </si>
  <si>
    <t>Amostra 1</t>
  </si>
  <si>
    <t>Amostra 2</t>
  </si>
  <si>
    <t>Média amostral (X')</t>
  </si>
  <si>
    <t>Desvio padrao (o')</t>
  </si>
  <si>
    <t>Nível de significância:</t>
  </si>
  <si>
    <t>Hipotese Nula</t>
  </si>
  <si>
    <t>Hipotese Alternativa</t>
  </si>
  <si>
    <t>10% (afirmar com 90% de certeza...)</t>
  </si>
  <si>
    <t>H0: u1 = 19,12
(nao tem diferença no tempo)</t>
  </si>
  <si>
    <t>H1: u1 != 19,12
(tem diferença no tempo)</t>
  </si>
  <si>
    <t>Estatística de teste</t>
  </si>
  <si>
    <t>Região Crítica</t>
  </si>
  <si>
    <t>Zcal = (X' - u) / (o' / raiz(n) )</t>
  </si>
  <si>
    <t>Para a análise bilateral, temos 5% em cada cauda.</t>
  </si>
  <si>
    <t xml:space="preserve">Zcal = </t>
  </si>
  <si>
    <t>Segundo a tabela da curva normal padrao, a área para 5% é -1,64</t>
  </si>
  <si>
    <t>Assuma que a média de tempo de atendimento é 17,37 (média da amostra com atendente) e o desvio padrao é de 2,09 (desvio padrao da amostra com atendente).
Uma amostra (sem atendente) de 4 tempos apresentou uma média de 10,46 (média das amostras sem atendente)
Com nível de significancia de 10% ("afirmar com 90% de certeza (...)"), podemos afirmar que a média é diferente de 17,37?</t>
  </si>
  <si>
    <t>Amostra 1 (Com atendente)</t>
  </si>
  <si>
    <t>Amostra 2 (Sem atendente)</t>
  </si>
  <si>
    <t>H0: u1 = 17,37
(nao tem diferença no tempo)</t>
  </si>
  <si>
    <t>H1: u1 != 17,37
(tem diferença no tempo)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</si>
</sst>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sz val="14.0"/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sz val="11.0"/>
      <color rgb="FF000000"/>
      <name val="Arial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274E13"/>
        <bgColor rgb="FF274E1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134F5C"/>
        <bgColor rgb="FF134F5C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  <fill>
      <patternFill patternType="solid">
        <fgColor rgb="FFFCE5CD"/>
        <bgColor rgb="FFFCE5CD"/>
      </patternFill>
    </fill>
  </fills>
  <borders count="2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hair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999999"/>
      </right>
    </border>
    <border>
      <right style="thick">
        <color rgb="FF45818E"/>
      </right>
    </border>
    <border>
      <left style="thick">
        <color rgb="FF45818E"/>
      </lef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2" numFmtId="0" xfId="0" applyBorder="1" applyFont="1"/>
    <xf borderId="16" fillId="0" fontId="4" numFmtId="0" xfId="0" applyAlignment="1" applyBorder="1" applyFont="1">
      <alignment horizontal="center" readingOrder="0" shrinkToFit="0" vertical="center" wrapText="1"/>
    </xf>
    <xf borderId="18" fillId="0" fontId="2" numFmtId="0" xfId="0" applyBorder="1" applyFont="1"/>
    <xf borderId="17" fillId="0" fontId="2" numFmtId="0" xfId="0" applyBorder="1" applyFont="1"/>
    <xf borderId="19" fillId="0" fontId="1" numFmtId="0" xfId="0" applyAlignment="1" applyBorder="1" applyFont="1">
      <alignment horizontal="center" readingOrder="0" shrinkToFit="0" vertical="center" wrapText="1"/>
    </xf>
    <xf borderId="20" fillId="0" fontId="2" numFmtId="0" xfId="0" applyBorder="1" applyFont="1"/>
    <xf borderId="19" fillId="0" fontId="2" numFmtId="0" xfId="0" applyBorder="1" applyFont="1"/>
    <xf borderId="21" fillId="0" fontId="2" numFmtId="0" xfId="0" applyBorder="1" applyFont="1"/>
    <xf borderId="20" fillId="0" fontId="2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4" fillId="0" fontId="1" numFmtId="0" xfId="0" applyAlignment="1" applyBorder="1" applyFont="1">
      <alignment horizontal="center" readingOrder="0" shrinkToFit="0" vertical="center" wrapText="1"/>
    </xf>
    <xf borderId="25" fillId="0" fontId="2" numFmtId="0" xfId="0" applyBorder="1" applyFont="1"/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26" fillId="3" fontId="5" numFmtId="164" xfId="0" applyAlignment="1" applyBorder="1" applyFill="1" applyFont="1" applyNumberFormat="1">
      <alignment horizontal="center" readingOrder="0" shrinkToFit="0" vertical="center" wrapText="1"/>
    </xf>
    <xf borderId="0" fillId="4" fontId="1" numFmtId="164" xfId="0" applyAlignment="1" applyFill="1" applyFont="1" applyNumberFormat="1">
      <alignment horizontal="center" readingOrder="0" shrinkToFit="0" vertical="center" wrapText="1"/>
    </xf>
    <xf borderId="0" fillId="5" fontId="1" numFmtId="164" xfId="0" applyAlignment="1" applyFill="1" applyFont="1" applyNumberFormat="1">
      <alignment horizontal="center" readingOrder="0" shrinkToFit="0" vertical="center" wrapText="1"/>
    </xf>
    <xf borderId="26" fillId="6" fontId="5" numFmtId="164" xfId="0" applyAlignment="1" applyBorder="1" applyFill="1" applyFont="1" applyNumberFormat="1">
      <alignment horizontal="center" readingOrder="0" shrinkToFit="0" vertical="center" wrapText="1"/>
    </xf>
    <xf borderId="0" fillId="7" fontId="1" numFmtId="164" xfId="0" applyAlignment="1" applyFill="1" applyFont="1" applyNumberFormat="1">
      <alignment horizontal="center" readingOrder="0" shrinkToFit="0" vertical="center" wrapText="1"/>
    </xf>
    <xf borderId="0" fillId="8" fontId="1" numFmtId="164" xfId="0" applyAlignment="1" applyFill="1" applyFont="1" applyNumberFormat="1">
      <alignment horizontal="center" readingOrder="0" shrinkToFit="0" vertical="center" wrapText="1"/>
    </xf>
    <xf borderId="26" fillId="9" fontId="5" numFmtId="164" xfId="0" applyAlignment="1" applyBorder="1" applyFill="1" applyFont="1" applyNumberFormat="1">
      <alignment horizontal="center" readingOrder="0" shrinkToFit="0" vertical="center" wrapText="1"/>
    </xf>
    <xf borderId="0" fillId="10" fontId="1" numFmtId="164" xfId="0" applyAlignment="1" applyFill="1" applyFont="1" applyNumberFormat="1">
      <alignment horizontal="center" readingOrder="0" shrinkToFit="0" vertical="center" wrapText="1"/>
    </xf>
    <xf borderId="0" fillId="11" fontId="1" numFmtId="164" xfId="0" applyAlignment="1" applyFill="1" applyFont="1" applyNumberFormat="1">
      <alignment horizontal="center" readingOrder="0" shrinkToFit="0" vertical="center" wrapText="1"/>
    </xf>
    <xf borderId="26" fillId="12" fontId="4" numFmtId="164" xfId="0" applyAlignment="1" applyBorder="1" applyFill="1" applyFont="1" applyNumberFormat="1">
      <alignment horizontal="center" readingOrder="0" shrinkToFit="0" vertical="center" wrapText="1"/>
    </xf>
    <xf borderId="0" fillId="12" fontId="1" numFmtId="164" xfId="0" applyAlignment="1" applyFont="1" applyNumberFormat="1">
      <alignment horizontal="center" shrinkToFit="0" vertical="center" wrapText="1"/>
    </xf>
    <xf borderId="0" fillId="12" fontId="1" numFmtId="164" xfId="0" applyAlignment="1" applyFont="1" applyNumberFormat="1">
      <alignment horizontal="center" readingOrder="0" shrinkToFit="0" vertical="center" wrapText="1"/>
    </xf>
    <xf borderId="26" fillId="13" fontId="4" numFmtId="164" xfId="0" applyAlignment="1" applyBorder="1" applyFill="1" applyFont="1" applyNumberFormat="1">
      <alignment horizontal="right" readingOrder="0" shrinkToFit="0" vertical="center" wrapText="1"/>
    </xf>
    <xf borderId="0" fillId="13" fontId="1" numFmtId="164" xfId="0" applyAlignment="1" applyFont="1" applyNumberFormat="1">
      <alignment horizontal="center" readingOrder="0" shrinkToFit="0" vertical="center" wrapText="1"/>
    </xf>
    <xf borderId="26" fillId="14" fontId="4" numFmtId="164" xfId="0" applyAlignment="1" applyBorder="1" applyFill="1" applyFont="1" applyNumberFormat="1">
      <alignment horizontal="center" readingOrder="0" shrinkToFit="0" vertical="center" wrapText="1"/>
    </xf>
    <xf borderId="0" fillId="14" fontId="1" numFmtId="164" xfId="0" applyAlignment="1" applyFont="1" applyNumberFormat="1">
      <alignment horizontal="center" shrinkToFit="0" vertical="center" wrapText="1"/>
    </xf>
    <xf borderId="0" fillId="0" fontId="1" numFmtId="3" xfId="0" applyAlignment="1" applyFont="1" applyNumberFormat="1">
      <alignment horizontal="center" shrinkToFit="0" vertical="center" wrapText="1"/>
    </xf>
    <xf borderId="26" fillId="13" fontId="4" numFmtId="3" xfId="0" applyAlignment="1" applyBorder="1" applyFont="1" applyNumberFormat="1">
      <alignment horizontal="right" readingOrder="0" shrinkToFit="0" vertical="center" wrapText="1"/>
    </xf>
    <xf borderId="0" fillId="13" fontId="1" numFmtId="3" xfId="0" applyAlignment="1" applyFont="1" applyNumberFormat="1">
      <alignment horizontal="center" readingOrder="0" shrinkToFit="0" vertical="center" wrapText="1"/>
    </xf>
    <xf borderId="0" fillId="12" fontId="1" numFmtId="10" xfId="0" applyAlignment="1" applyFont="1" applyNumberFormat="1">
      <alignment horizontal="center" shrinkToFit="0" vertical="center" wrapText="1"/>
    </xf>
    <xf borderId="0" fillId="13" fontId="1" numFmtId="10" xfId="0" applyAlignment="1" applyFont="1" applyNumberForma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6" numFmtId="164" xfId="0" applyFont="1" applyNumberFormat="1"/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15" fontId="1" numFmtId="164" xfId="0" applyAlignment="1" applyFill="1" applyFont="1" applyNumberFormat="1">
      <alignment horizontal="center" shrinkToFit="0" vertical="center" wrapText="1"/>
    </xf>
    <xf borderId="27" fillId="15" fontId="1" numFmtId="164" xfId="0" applyAlignment="1" applyBorder="1" applyFont="1" applyNumberFormat="1">
      <alignment horizontal="center" shrinkToFit="0" vertical="center" wrapText="1"/>
    </xf>
    <xf borderId="28" fillId="15" fontId="1" numFmtId="164" xfId="0" applyAlignment="1" applyBorder="1" applyFont="1" applyNumberFormat="1">
      <alignment horizontal="center" shrinkToFit="0" vertical="center" wrapText="1"/>
    </xf>
    <xf borderId="0" fillId="16" fontId="5" numFmtId="0" xfId="0" applyAlignment="1" applyFill="1" applyFont="1">
      <alignment horizontal="center" readingOrder="0" shrinkToFit="0" vertical="center" wrapText="1"/>
    </xf>
    <xf borderId="0" fillId="15" fontId="1" numFmtId="164" xfId="0" applyAlignment="1" applyFont="1" applyNumberFormat="1">
      <alignment horizontal="center" readingOrder="0" shrinkToFit="0" vertical="center" wrapText="1"/>
    </xf>
    <xf borderId="0" fillId="15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/>
    </xf>
    <xf borderId="0" fillId="1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17" fontId="4" numFmtId="0" xfId="0" applyAlignment="1" applyFill="1" applyFont="1">
      <alignment horizontal="center" readingOrder="0" shrinkToFit="0" vertical="center" wrapText="1"/>
    </xf>
    <xf borderId="0" fillId="15" fontId="1" numFmtId="4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3" max="3" width="21.13"/>
    <col customWidth="1" min="4" max="4" width="7.63"/>
    <col customWidth="1" min="5" max="5" width="12.0"/>
    <col customWidth="1" min="6" max="6" width="18.75"/>
    <col customWidth="1" min="8" max="8" width="14.0"/>
    <col customWidth="1" min="9" max="9" width="17.88"/>
    <col customWidth="1" min="11" max="11" width="4.75"/>
    <col customWidth="1" min="12" max="12" width="24.13"/>
    <col customWidth="1" min="13" max="13" width="4.63"/>
    <col customWidth="1" min="15" max="15" width="4.63"/>
    <col customWidth="1" min="17" max="17" width="4.63"/>
    <col customWidth="1" min="19" max="19" width="4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2" t="s">
        <v>0</v>
      </c>
      <c r="C2" s="3"/>
      <c r="D2" s="1"/>
      <c r="E2" s="2" t="s">
        <v>1</v>
      </c>
      <c r="F2" s="4"/>
      <c r="G2" s="3"/>
      <c r="H2" s="1"/>
      <c r="I2" s="1"/>
      <c r="J2" s="1"/>
      <c r="K2" s="5"/>
      <c r="L2" s="5"/>
      <c r="M2" s="5"/>
      <c r="N2" s="1"/>
      <c r="O2" s="5"/>
      <c r="P2" s="1"/>
      <c r="Q2" s="5"/>
      <c r="R2" s="1"/>
      <c r="S2" s="5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6" t="s">
        <v>2</v>
      </c>
      <c r="C3" s="7" t="s">
        <v>3</v>
      </c>
      <c r="D3" s="1"/>
      <c r="E3" s="8" t="s">
        <v>4</v>
      </c>
      <c r="F3" s="9">
        <v>2.0</v>
      </c>
      <c r="G3" s="7" t="s">
        <v>5</v>
      </c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0" t="s">
        <v>6</v>
      </c>
      <c r="C4" s="11" t="s">
        <v>7</v>
      </c>
      <c r="D4" s="1"/>
      <c r="E4" s="12"/>
      <c r="F4" s="13">
        <v>2.0</v>
      </c>
      <c r="G4" s="11" t="s">
        <v>8</v>
      </c>
      <c r="H4" s="1"/>
      <c r="I4" s="1"/>
      <c r="J4" s="1"/>
      <c r="K4" s="5"/>
      <c r="L4" s="5"/>
      <c r="M4" s="5"/>
      <c r="N4" s="5"/>
      <c r="O4" s="5"/>
      <c r="P4" s="5"/>
      <c r="Q4" s="5"/>
      <c r="R4" s="1"/>
      <c r="S4" s="5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10" t="s">
        <v>9</v>
      </c>
      <c r="C5" s="11" t="s">
        <v>10</v>
      </c>
      <c r="D5" s="1"/>
      <c r="E5" s="14"/>
      <c r="F5" s="15">
        <v>2.0</v>
      </c>
      <c r="G5" s="16" t="s">
        <v>11</v>
      </c>
      <c r="H5" s="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17" t="s">
        <v>12</v>
      </c>
      <c r="C6" s="16" t="s">
        <v>13</v>
      </c>
      <c r="D6" s="1"/>
      <c r="E6" s="18" t="s">
        <v>14</v>
      </c>
      <c r="F6" s="9">
        <v>1.0</v>
      </c>
      <c r="G6" s="7" t="s">
        <v>15</v>
      </c>
      <c r="H6" s="1"/>
      <c r="I6" s="1"/>
      <c r="J6" s="1"/>
      <c r="K6" s="5"/>
      <c r="L6" s="5"/>
      <c r="M6" s="5"/>
      <c r="N6" s="1"/>
      <c r="O6" s="5"/>
      <c r="P6" s="1"/>
      <c r="Q6" s="5"/>
      <c r="R6" s="1"/>
      <c r="S6" s="5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1"/>
      <c r="C7" s="1"/>
      <c r="D7" s="1"/>
      <c r="E7" s="12"/>
      <c r="F7" s="13">
        <v>2.0</v>
      </c>
      <c r="G7" s="11" t="s">
        <v>16</v>
      </c>
      <c r="H7" s="1"/>
      <c r="I7" s="1"/>
      <c r="J7" s="1"/>
      <c r="K7" s="5"/>
      <c r="L7" s="5"/>
      <c r="M7" s="5"/>
      <c r="N7" s="1"/>
      <c r="O7" s="5"/>
      <c r="P7" s="1"/>
      <c r="Q7" s="5"/>
      <c r="R7" s="1"/>
      <c r="S7" s="5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2" t="s">
        <v>17</v>
      </c>
      <c r="C8" s="19">
        <v>6.0</v>
      </c>
      <c r="D8" s="1"/>
      <c r="E8" s="14"/>
      <c r="F8" s="15">
        <v>3.0</v>
      </c>
      <c r="G8" s="16" t="s">
        <v>18</v>
      </c>
      <c r="H8" s="1"/>
      <c r="I8" s="1"/>
      <c r="J8" s="1"/>
      <c r="K8" s="5"/>
      <c r="L8" s="5"/>
      <c r="M8" s="5"/>
      <c r="Q8" s="5"/>
      <c r="R8" s="1"/>
      <c r="S8" s="5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5"/>
      <c r="L9" s="5"/>
      <c r="M9" s="5"/>
      <c r="N9" s="1"/>
      <c r="O9" s="5"/>
      <c r="P9" s="1"/>
      <c r="Q9" s="5"/>
      <c r="R9" s="1"/>
      <c r="S9" s="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B10" s="20" t="s">
        <v>19</v>
      </c>
      <c r="C10" s="21"/>
      <c r="D10" s="1"/>
      <c r="E10" s="22" t="s">
        <v>20</v>
      </c>
      <c r="F10" s="23"/>
      <c r="G10" s="23"/>
      <c r="H10" s="24"/>
      <c r="I10" s="1"/>
      <c r="J10" s="1"/>
      <c r="K10" s="1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25" t="s">
        <v>21</v>
      </c>
      <c r="C11" s="26"/>
      <c r="D11" s="1"/>
      <c r="E11" s="27"/>
      <c r="F11" s="28"/>
      <c r="G11" s="28"/>
      <c r="H11" s="29"/>
      <c r="I11" s="1"/>
      <c r="J11" s="1"/>
      <c r="K11" s="1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20" t="s">
        <v>22</v>
      </c>
      <c r="C13" s="21"/>
      <c r="D13" s="1"/>
      <c r="E13" s="2" t="s">
        <v>23</v>
      </c>
      <c r="F13" s="3"/>
      <c r="G13" s="1"/>
      <c r="H13" s="2" t="s">
        <v>24</v>
      </c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25" t="s">
        <v>25</v>
      </c>
      <c r="C14" s="26"/>
      <c r="D14" s="1"/>
      <c r="E14" s="6" t="s">
        <v>26</v>
      </c>
      <c r="F14" s="7" t="s">
        <v>27</v>
      </c>
      <c r="G14" s="1"/>
      <c r="H14" s="6" t="s">
        <v>26</v>
      </c>
      <c r="I14" s="7" t="s">
        <v>28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0" t="s">
        <v>29</v>
      </c>
      <c r="F15" s="11" t="s">
        <v>30</v>
      </c>
      <c r="G15" s="1"/>
      <c r="H15" s="10" t="s">
        <v>29</v>
      </c>
      <c r="I15" s="11" t="s">
        <v>30</v>
      </c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30" t="s">
        <v>31</v>
      </c>
      <c r="C16" s="31"/>
      <c r="D16" s="1"/>
      <c r="E16" s="10" t="s">
        <v>32</v>
      </c>
      <c r="F16" s="11" t="s">
        <v>33</v>
      </c>
      <c r="G16" s="1"/>
      <c r="H16" s="10" t="s">
        <v>32</v>
      </c>
      <c r="I16" s="11" t="s">
        <v>27</v>
      </c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32" t="s">
        <v>34</v>
      </c>
      <c r="C17" s="33"/>
      <c r="D17" s="1"/>
      <c r="E17" s="10" t="s">
        <v>35</v>
      </c>
      <c r="F17" s="11" t="s">
        <v>30</v>
      </c>
      <c r="G17" s="1"/>
      <c r="H17" s="10" t="s">
        <v>35</v>
      </c>
      <c r="I17" s="11" t="s">
        <v>30</v>
      </c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10" t="s">
        <v>36</v>
      </c>
      <c r="F18" s="11" t="s">
        <v>27</v>
      </c>
      <c r="G18" s="1"/>
      <c r="H18" s="10" t="s">
        <v>36</v>
      </c>
      <c r="I18" s="11" t="s">
        <v>28</v>
      </c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17" t="s">
        <v>37</v>
      </c>
      <c r="F19" s="16" t="s">
        <v>38</v>
      </c>
      <c r="G19" s="1"/>
      <c r="H19" s="17" t="s">
        <v>37</v>
      </c>
      <c r="I19" s="16" t="s">
        <v>38</v>
      </c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D23" s="1"/>
      <c r="E23" s="5"/>
      <c r="G23" s="1"/>
      <c r="H23" s="1"/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5"/>
      <c r="E24" s="5"/>
      <c r="G24" s="1"/>
      <c r="H24" s="1"/>
      <c r="I24" s="5"/>
      <c r="J24" s="5"/>
      <c r="K24" s="5"/>
      <c r="L24" s="5"/>
      <c r="M24" s="5"/>
      <c r="N24" s="5"/>
      <c r="O24" s="5"/>
      <c r="P24" s="5"/>
      <c r="Q24" s="5"/>
      <c r="R24" s="1"/>
      <c r="S24" s="5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5"/>
      <c r="E25" s="5"/>
      <c r="G25" s="1"/>
      <c r="H25" s="1"/>
      <c r="I25" s="5"/>
      <c r="J25" s="5"/>
      <c r="K25" s="5"/>
      <c r="L25" s="5"/>
      <c r="M25" s="5"/>
      <c r="N25" s="1"/>
      <c r="O25" s="5"/>
      <c r="P25" s="1"/>
      <c r="Q25" s="5"/>
      <c r="R25" s="1"/>
      <c r="S25" s="5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5"/>
      <c r="E26" s="5"/>
      <c r="G26" s="1"/>
      <c r="H26" s="1"/>
      <c r="I26" s="5"/>
      <c r="J26" s="5"/>
      <c r="K26" s="5"/>
      <c r="L26" s="5"/>
      <c r="M26" s="5"/>
      <c r="N26" s="5"/>
      <c r="O26" s="5"/>
      <c r="P26" s="5"/>
      <c r="Q26" s="5"/>
      <c r="R26" s="1"/>
      <c r="S26" s="5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5"/>
      <c r="E27" s="5"/>
      <c r="G27" s="1"/>
      <c r="H27" s="1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5"/>
      <c r="G28" s="1"/>
      <c r="H28" s="1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1"/>
      <c r="B29" s="1"/>
      <c r="C29" s="1"/>
      <c r="D29" s="1"/>
      <c r="E29" s="5"/>
      <c r="G29" s="1"/>
      <c r="H29" s="1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>
      <c r="A30" s="1"/>
      <c r="B30" s="1"/>
      <c r="C30" s="1"/>
      <c r="D30" s="1"/>
      <c r="E30" s="5"/>
      <c r="G30" s="1"/>
      <c r="H30" s="1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>
      <c r="A31" s="1"/>
      <c r="B31" s="1"/>
      <c r="C31" s="1"/>
      <c r="D31" s="1"/>
      <c r="E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"/>
      <c r="B32" s="1"/>
      <c r="C32" s="1"/>
      <c r="D32" s="1"/>
      <c r="E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>
      <c r="A33" s="1"/>
      <c r="B33" s="1"/>
      <c r="C33" s="1"/>
      <c r="D33" s="1"/>
      <c r="E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>
      <c r="A34" s="1"/>
      <c r="B34" s="1"/>
      <c r="C34" s="1"/>
      <c r="D34" s="1"/>
      <c r="E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>
      <c r="A35" s="1"/>
      <c r="B35" s="1"/>
      <c r="C35" s="1"/>
      <c r="D35" s="1"/>
      <c r="E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>
      <c r="A36" s="1"/>
      <c r="B36" s="1"/>
      <c r="C36" s="1"/>
      <c r="D36" s="1"/>
      <c r="E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>
      <c r="A37" s="1"/>
      <c r="B37" s="1"/>
      <c r="C37" s="1"/>
      <c r="D37" s="1"/>
      <c r="E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>
      <c r="A38" s="1"/>
      <c r="B38" s="1"/>
      <c r="C38" s="1"/>
      <c r="D38" s="1"/>
      <c r="E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44">
    <mergeCell ref="B2:C2"/>
    <mergeCell ref="E2:G2"/>
    <mergeCell ref="E3:E5"/>
    <mergeCell ref="E6:E8"/>
    <mergeCell ref="M8:P8"/>
    <mergeCell ref="B10:C10"/>
    <mergeCell ref="E10:H11"/>
    <mergeCell ref="B11:C11"/>
    <mergeCell ref="B13:C13"/>
    <mergeCell ref="E13:F13"/>
    <mergeCell ref="H13:I13"/>
    <mergeCell ref="B14:C14"/>
    <mergeCell ref="B16:C16"/>
    <mergeCell ref="B17:C17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51:F51"/>
    <mergeCell ref="E52:F52"/>
    <mergeCell ref="E44:F44"/>
    <mergeCell ref="E45:F45"/>
    <mergeCell ref="E46:F46"/>
    <mergeCell ref="E47:F47"/>
    <mergeCell ref="E48:F48"/>
    <mergeCell ref="E49:F49"/>
    <mergeCell ref="E50:F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11" max="11" width="3.5"/>
    <col customWidth="1" min="12" max="12" width="3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 t="s">
        <v>39</v>
      </c>
      <c r="K2" s="5"/>
      <c r="L2" s="5" t="s">
        <v>40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41</v>
      </c>
      <c r="K3" s="5" t="b">
        <v>1</v>
      </c>
      <c r="L3" s="5" t="s">
        <v>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43</v>
      </c>
      <c r="K4" s="5" t="b">
        <v>1</v>
      </c>
      <c r="L4" s="5" t="s">
        <v>44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45</v>
      </c>
      <c r="K5" s="5" t="b">
        <v>1</v>
      </c>
      <c r="L5" s="5" t="s">
        <v>46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47</v>
      </c>
      <c r="K6" s="5" t="b">
        <v>1</v>
      </c>
      <c r="L6" s="5" t="s">
        <v>48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49</v>
      </c>
      <c r="K7" s="5" t="b">
        <v>1</v>
      </c>
      <c r="L7" s="5" t="s">
        <v>50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 t="s">
        <v>51</v>
      </c>
      <c r="K8" s="5" t="b">
        <v>1</v>
      </c>
      <c r="L8" s="5" t="s">
        <v>52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 t="s">
        <v>53</v>
      </c>
      <c r="K9" s="5" t="b">
        <v>1</v>
      </c>
      <c r="L9" s="5" t="s">
        <v>54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 t="s">
        <v>55</v>
      </c>
      <c r="K10" s="5" t="b">
        <v>1</v>
      </c>
      <c r="L10" s="5" t="s">
        <v>56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 t="s">
        <v>57</v>
      </c>
      <c r="K11" s="5" t="b">
        <v>1</v>
      </c>
      <c r="L11" s="5" t="s">
        <v>58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 t="s">
        <v>59</v>
      </c>
      <c r="K12" s="5" t="b">
        <v>1</v>
      </c>
      <c r="L12" s="5" t="s">
        <v>60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 t="s">
        <v>61</v>
      </c>
      <c r="K13" s="5" t="b">
        <v>1</v>
      </c>
      <c r="L13" s="5" t="s">
        <v>62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 t="s">
        <v>63</v>
      </c>
      <c r="K14" s="5" t="b">
        <v>1</v>
      </c>
      <c r="L14" s="5" t="s">
        <v>64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 t="s">
        <v>65</v>
      </c>
      <c r="K15" s="5" t="b">
        <v>1</v>
      </c>
      <c r="L15" s="5" t="s">
        <v>66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 t="s">
        <v>67</v>
      </c>
      <c r="K16" s="1" t="b">
        <v>0</v>
      </c>
      <c r="L16" s="34" t="s">
        <v>68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 t="s">
        <v>69</v>
      </c>
      <c r="K17" s="5" t="b">
        <v>1</v>
      </c>
      <c r="L17" s="5" t="s">
        <v>70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 t="s">
        <v>71</v>
      </c>
      <c r="K18" s="5" t="b">
        <v>1</v>
      </c>
      <c r="L18" s="5" t="s">
        <v>72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 t="s">
        <v>73</v>
      </c>
      <c r="K19" s="5" t="b">
        <v>1</v>
      </c>
      <c r="L19" s="5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" t="s">
        <v>75</v>
      </c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" t="s">
        <v>76</v>
      </c>
      <c r="K21" s="5" t="b">
        <v>1</v>
      </c>
      <c r="L21" s="5" t="s">
        <v>77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5" t="s">
        <v>78</v>
      </c>
      <c r="K22" s="5" t="b">
        <v>1</v>
      </c>
      <c r="L22" s="5" t="s">
        <v>79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 t="s">
        <v>80</v>
      </c>
      <c r="K23" s="5" t="b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5" t="s">
        <v>81</v>
      </c>
      <c r="K24" s="5" t="b">
        <v>1</v>
      </c>
      <c r="L24" s="5" t="s">
        <v>82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5" t="s">
        <v>83</v>
      </c>
      <c r="K25" s="5" t="b">
        <v>1</v>
      </c>
      <c r="L25" s="5" t="s">
        <v>84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" t="s">
        <v>85</v>
      </c>
      <c r="K26" s="5" t="b">
        <v>1</v>
      </c>
      <c r="L26" s="5" t="s">
        <v>84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5" t="s">
        <v>86</v>
      </c>
      <c r="K27" s="5" t="b">
        <v>1</v>
      </c>
      <c r="L27" s="5" t="s">
        <v>87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5" t="s">
        <v>88</v>
      </c>
      <c r="K28" s="5" t="b">
        <v>1</v>
      </c>
      <c r="L28" s="5" t="s">
        <v>89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" t="s">
        <v>90</v>
      </c>
      <c r="K29" s="1" t="b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5" t="s">
        <v>91</v>
      </c>
      <c r="K30" s="1" t="b"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5" t="s">
        <v>92</v>
      </c>
      <c r="K31" s="1" t="b"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5" t="s">
        <v>93</v>
      </c>
      <c r="K32" s="1" t="b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5" t="s">
        <v>94</v>
      </c>
      <c r="K33" s="1" t="b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5" t="s">
        <v>95</v>
      </c>
      <c r="K34" s="1" t="b"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5" t="s">
        <v>96</v>
      </c>
      <c r="K35" s="1" t="b"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34">
    <mergeCell ref="B2:J2"/>
    <mergeCell ref="B3:J3"/>
    <mergeCell ref="B4:J4"/>
    <mergeCell ref="B5:J5"/>
    <mergeCell ref="B6:J6"/>
    <mergeCell ref="B7:J7"/>
    <mergeCell ref="B8:J8"/>
    <mergeCell ref="B9:J9"/>
    <mergeCell ref="B10:J10"/>
    <mergeCell ref="B11:J11"/>
    <mergeCell ref="B12:J12"/>
    <mergeCell ref="B13:J13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B30:J30"/>
    <mergeCell ref="B31:J31"/>
    <mergeCell ref="B32:J32"/>
    <mergeCell ref="B33:J33"/>
    <mergeCell ref="B34:J34"/>
    <mergeCell ref="B35:J35"/>
    <mergeCell ref="B23:J23"/>
    <mergeCell ref="B24:J24"/>
    <mergeCell ref="B25:J25"/>
    <mergeCell ref="B26:J26"/>
    <mergeCell ref="B27:J27"/>
    <mergeCell ref="B28:J28"/>
    <mergeCell ref="B29:J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75"/>
    <col customWidth="1" min="2" max="2" width="36.13"/>
    <col customWidth="1" min="3" max="10" width="13.75"/>
  </cols>
  <sheetData>
    <row r="1">
      <c r="A1" s="35"/>
      <c r="B1" s="36" t="s">
        <v>97</v>
      </c>
      <c r="C1" s="37" t="s">
        <v>98</v>
      </c>
      <c r="D1" s="37" t="s">
        <v>98</v>
      </c>
      <c r="E1" s="38" t="s">
        <v>99</v>
      </c>
      <c r="F1" s="38" t="s">
        <v>99</v>
      </c>
      <c r="G1" s="37" t="s">
        <v>98</v>
      </c>
      <c r="H1" s="37" t="s">
        <v>98</v>
      </c>
      <c r="I1" s="38" t="s">
        <v>99</v>
      </c>
      <c r="J1" s="38" t="s">
        <v>99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/>
      <c r="B2" s="39" t="s">
        <v>100</v>
      </c>
      <c r="C2" s="40" t="s">
        <v>99</v>
      </c>
      <c r="D2" s="41" t="s">
        <v>98</v>
      </c>
      <c r="E2" s="40" t="s">
        <v>99</v>
      </c>
      <c r="F2" s="41" t="s">
        <v>98</v>
      </c>
      <c r="G2" s="40" t="s">
        <v>99</v>
      </c>
      <c r="H2" s="41" t="s">
        <v>98</v>
      </c>
      <c r="I2" s="40" t="s">
        <v>99</v>
      </c>
      <c r="J2" s="41" t="s">
        <v>98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/>
      <c r="B3" s="42" t="s">
        <v>101</v>
      </c>
      <c r="C3" s="43" t="s">
        <v>102</v>
      </c>
      <c r="D3" s="43" t="s">
        <v>102</v>
      </c>
      <c r="E3" s="43" t="s">
        <v>102</v>
      </c>
      <c r="F3" s="43" t="s">
        <v>102</v>
      </c>
      <c r="G3" s="44" t="s">
        <v>103</v>
      </c>
      <c r="H3" s="44" t="s">
        <v>103</v>
      </c>
      <c r="I3" s="44" t="s">
        <v>103</v>
      </c>
      <c r="J3" s="44" t="s">
        <v>103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/>
      <c r="B4" s="45" t="s">
        <v>104</v>
      </c>
      <c r="C4" s="46">
        <f t="shared" ref="C4:J4" si="1">C20</f>
        <v>0.443</v>
      </c>
      <c r="D4" s="46">
        <f t="shared" si="1"/>
        <v>0.38275</v>
      </c>
      <c r="E4" s="46">
        <f t="shared" si="1"/>
        <v>0.624</v>
      </c>
      <c r="F4" s="46">
        <f t="shared" si="1"/>
        <v>0.615</v>
      </c>
      <c r="G4" s="46">
        <f t="shared" si="1"/>
        <v>0.542</v>
      </c>
      <c r="H4" s="46">
        <f t="shared" si="1"/>
        <v>0.40325</v>
      </c>
      <c r="I4" s="46">
        <f t="shared" si="1"/>
        <v>0.55625</v>
      </c>
      <c r="J4" s="46">
        <f t="shared" si="1"/>
        <v>0.48675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45" t="s">
        <v>105</v>
      </c>
      <c r="C5" s="47">
        <v>25.365</v>
      </c>
      <c r="D5" s="47">
        <v>23.231</v>
      </c>
      <c r="E5" s="47">
        <v>20.665</v>
      </c>
      <c r="F5" s="47">
        <v>22.318</v>
      </c>
      <c r="G5" s="47">
        <v>19.645</v>
      </c>
      <c r="H5" s="47">
        <v>18.098</v>
      </c>
      <c r="I5" s="47">
        <v>30.537</v>
      </c>
      <c r="J5" s="47">
        <v>26.748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48" t="s">
        <v>106</v>
      </c>
      <c r="C6" s="49">
        <v>5.062</v>
      </c>
      <c r="D6" s="49">
        <v>2.396</v>
      </c>
      <c r="E6" s="49">
        <v>13.25</v>
      </c>
      <c r="F6" s="49">
        <v>13.047</v>
      </c>
      <c r="G6" s="49">
        <v>9.389</v>
      </c>
      <c r="H6" s="49">
        <v>4.68</v>
      </c>
      <c r="I6" s="49">
        <v>20.765</v>
      </c>
      <c r="J6" s="49">
        <v>22.376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48" t="s">
        <v>107</v>
      </c>
      <c r="C7" s="49">
        <v>4.095</v>
      </c>
      <c r="D7" s="49">
        <v>4.17</v>
      </c>
      <c r="E7" s="49">
        <v>13.776</v>
      </c>
      <c r="F7" s="49">
        <v>13.462</v>
      </c>
      <c r="G7" s="49">
        <v>5.857</v>
      </c>
      <c r="H7" s="49">
        <v>5.799</v>
      </c>
      <c r="I7" s="49">
        <v>24.277</v>
      </c>
      <c r="J7" s="49">
        <v>25.919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5"/>
      <c r="B8" s="48" t="s">
        <v>108</v>
      </c>
      <c r="C8" s="49">
        <v>5.183</v>
      </c>
      <c r="D8" s="49">
        <v>2.431</v>
      </c>
      <c r="E8" s="49">
        <v>11.038</v>
      </c>
      <c r="F8" s="49">
        <v>14.077</v>
      </c>
      <c r="G8" s="49">
        <v>9.414</v>
      </c>
      <c r="H8" s="49">
        <v>7.775</v>
      </c>
      <c r="I8" s="49">
        <v>25.926</v>
      </c>
      <c r="J8" s="49">
        <v>23.017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48" t="s">
        <v>109</v>
      </c>
      <c r="C9" s="49">
        <v>1.708</v>
      </c>
      <c r="D9" s="49">
        <v>7.155</v>
      </c>
      <c r="E9" s="49">
        <v>17.026</v>
      </c>
      <c r="F9" s="49">
        <v>22.052</v>
      </c>
      <c r="G9" s="49">
        <v>3.745</v>
      </c>
      <c r="H9" s="49">
        <v>5.291</v>
      </c>
      <c r="I9" s="49">
        <v>53.282</v>
      </c>
      <c r="J9" s="49">
        <v>58.366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/>
      <c r="B10" s="50" t="s">
        <v>110</v>
      </c>
      <c r="C10" s="51">
        <f t="shared" ref="C10:J10" si="2">IFERROR(AVERAGE(C6:C9))</f>
        <v>4.012</v>
      </c>
      <c r="D10" s="51">
        <f t="shared" si="2"/>
        <v>4.038</v>
      </c>
      <c r="E10" s="51">
        <f t="shared" si="2"/>
        <v>13.7725</v>
      </c>
      <c r="F10" s="51">
        <f t="shared" si="2"/>
        <v>15.6595</v>
      </c>
      <c r="G10" s="51">
        <f t="shared" si="2"/>
        <v>7.10125</v>
      </c>
      <c r="H10" s="51">
        <f t="shared" si="2"/>
        <v>5.88625</v>
      </c>
      <c r="I10" s="51">
        <f t="shared" si="2"/>
        <v>31.0625</v>
      </c>
      <c r="J10" s="51">
        <f t="shared" si="2"/>
        <v>32.4195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48" t="s">
        <v>111</v>
      </c>
      <c r="C11" s="49">
        <v>3.037</v>
      </c>
      <c r="D11" s="49">
        <v>1.757</v>
      </c>
      <c r="E11" s="49">
        <v>11.053</v>
      </c>
      <c r="F11" s="49">
        <v>12.268</v>
      </c>
      <c r="G11" s="49">
        <v>4.495</v>
      </c>
      <c r="H11" s="49">
        <v>3.678</v>
      </c>
      <c r="I11" s="49">
        <v>2.381</v>
      </c>
      <c r="J11" s="49">
        <v>1.055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48" t="s">
        <v>112</v>
      </c>
      <c r="C12" s="49">
        <v>2.882</v>
      </c>
      <c r="D12" s="49">
        <v>2.66</v>
      </c>
      <c r="E12" s="49">
        <v>11.582</v>
      </c>
      <c r="F12" s="49">
        <v>10.608</v>
      </c>
      <c r="G12" s="49">
        <v>5.385</v>
      </c>
      <c r="H12" s="49">
        <v>0.01</v>
      </c>
      <c r="I12" s="49">
        <v>2.327</v>
      </c>
      <c r="J12" s="49">
        <v>1.504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48" t="s">
        <v>113</v>
      </c>
      <c r="C13" s="49">
        <v>3.23</v>
      </c>
      <c r="D13" s="49">
        <v>0.562</v>
      </c>
      <c r="E13" s="49">
        <v>9.651</v>
      </c>
      <c r="F13" s="49">
        <v>11.846</v>
      </c>
      <c r="G13" s="49">
        <v>2.184</v>
      </c>
      <c r="H13" s="49">
        <v>0.0</v>
      </c>
      <c r="I13" s="49">
        <v>1.064</v>
      </c>
      <c r="J13" s="49">
        <v>1.149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48" t="s">
        <v>114</v>
      </c>
      <c r="C14" s="49">
        <v>1.708</v>
      </c>
      <c r="D14" s="49">
        <v>7.155</v>
      </c>
      <c r="E14" s="49">
        <v>16.333</v>
      </c>
      <c r="F14" s="49">
        <v>21.327</v>
      </c>
      <c r="G14" s="49">
        <v>3.648</v>
      </c>
      <c r="H14" s="49">
        <v>0.0</v>
      </c>
      <c r="I14" s="49">
        <v>1.968</v>
      </c>
      <c r="J14" s="49">
        <v>1.415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45" t="s">
        <v>115</v>
      </c>
      <c r="C15" s="46">
        <f t="shared" ref="C15:J15" si="3">IFERROR(AVERAGE(C11:C14))</f>
        <v>2.71425</v>
      </c>
      <c r="D15" s="46">
        <f t="shared" si="3"/>
        <v>3.0335</v>
      </c>
      <c r="E15" s="46">
        <f t="shared" si="3"/>
        <v>12.15475</v>
      </c>
      <c r="F15" s="46">
        <f t="shared" si="3"/>
        <v>14.01225</v>
      </c>
      <c r="G15" s="46">
        <f t="shared" si="3"/>
        <v>3.928</v>
      </c>
      <c r="H15" s="46">
        <f t="shared" si="3"/>
        <v>0.922</v>
      </c>
      <c r="I15" s="46">
        <f t="shared" si="3"/>
        <v>1.935</v>
      </c>
      <c r="J15" s="46">
        <f t="shared" si="3"/>
        <v>1.28075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49" t="s">
        <v>116</v>
      </c>
      <c r="C16" s="49">
        <v>0.02</v>
      </c>
      <c r="D16" s="49">
        <v>0.019</v>
      </c>
      <c r="E16" s="49">
        <v>0.093</v>
      </c>
      <c r="F16" s="49">
        <v>0.13</v>
      </c>
      <c r="G16" s="49">
        <v>0.283</v>
      </c>
      <c r="H16" s="49">
        <v>0.224</v>
      </c>
      <c r="I16" s="49">
        <v>0.421</v>
      </c>
      <c r="J16" s="49">
        <v>0.437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49" t="s">
        <v>117</v>
      </c>
      <c r="C17" s="49">
        <v>0.441</v>
      </c>
      <c r="D17" s="49">
        <v>0.311</v>
      </c>
      <c r="E17" s="49">
        <v>0.773</v>
      </c>
      <c r="F17" s="49">
        <v>0.731</v>
      </c>
      <c r="G17" s="49">
        <v>0.461</v>
      </c>
      <c r="H17" s="49">
        <v>0.304</v>
      </c>
      <c r="I17" s="49">
        <v>0.506</v>
      </c>
      <c r="J17" s="49">
        <v>0.352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49" t="s">
        <v>118</v>
      </c>
      <c r="C18" s="49">
        <v>0.913</v>
      </c>
      <c r="D18" s="49">
        <v>0.908</v>
      </c>
      <c r="E18" s="49">
        <v>0.868</v>
      </c>
      <c r="F18" s="49">
        <v>0.867</v>
      </c>
      <c r="G18" s="49">
        <v>0.911</v>
      </c>
      <c r="H18" s="49">
        <v>0.878</v>
      </c>
      <c r="I18" s="49">
        <v>0.853</v>
      </c>
      <c r="J18" s="49">
        <v>0.863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49" t="s">
        <v>119</v>
      </c>
      <c r="C19" s="49">
        <v>0.398</v>
      </c>
      <c r="D19" s="49">
        <v>0.293</v>
      </c>
      <c r="E19" s="49">
        <v>0.762</v>
      </c>
      <c r="F19" s="49">
        <v>0.732</v>
      </c>
      <c r="G19" s="49">
        <v>0.513</v>
      </c>
      <c r="H19" s="49">
        <v>0.207</v>
      </c>
      <c r="I19" s="49">
        <v>0.445</v>
      </c>
      <c r="J19" s="49">
        <v>0.295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45" t="s">
        <v>104</v>
      </c>
      <c r="C20" s="46">
        <f t="shared" ref="C20:J20" si="4">IFERROR(AVERAGE(C16:C19))</f>
        <v>0.443</v>
      </c>
      <c r="D20" s="46">
        <f t="shared" si="4"/>
        <v>0.38275</v>
      </c>
      <c r="E20" s="46">
        <f t="shared" si="4"/>
        <v>0.624</v>
      </c>
      <c r="F20" s="46">
        <f t="shared" si="4"/>
        <v>0.615</v>
      </c>
      <c r="G20" s="46">
        <f t="shared" si="4"/>
        <v>0.542</v>
      </c>
      <c r="H20" s="46">
        <f t="shared" si="4"/>
        <v>0.40325</v>
      </c>
      <c r="I20" s="46">
        <f t="shared" si="4"/>
        <v>0.55625</v>
      </c>
      <c r="J20" s="46">
        <f t="shared" si="4"/>
        <v>0.48675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52"/>
      <c r="B21" s="53" t="s">
        <v>120</v>
      </c>
      <c r="C21" s="54">
        <v>11.0</v>
      </c>
      <c r="D21" s="54">
        <v>10.0</v>
      </c>
      <c r="E21" s="54">
        <v>28.0</v>
      </c>
      <c r="F21" s="54">
        <v>23.0</v>
      </c>
      <c r="G21" s="54">
        <v>10.0</v>
      </c>
      <c r="H21" s="54">
        <v>4.0</v>
      </c>
      <c r="I21" s="54">
        <v>14.0</v>
      </c>
      <c r="J21" s="54">
        <v>10.0</v>
      </c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3" t="s">
        <v>121</v>
      </c>
      <c r="C22" s="54">
        <v>0.0</v>
      </c>
      <c r="D22" s="54">
        <v>0.0</v>
      </c>
      <c r="E22" s="54">
        <v>0.0</v>
      </c>
      <c r="F22" s="54">
        <v>0.0</v>
      </c>
      <c r="G22" s="54">
        <v>0.0</v>
      </c>
      <c r="H22" s="54">
        <v>0.0</v>
      </c>
      <c r="I22" s="54">
        <v>0.0</v>
      </c>
      <c r="J22" s="54">
        <v>0.0</v>
      </c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35"/>
      <c r="B23" s="48" t="s">
        <v>122</v>
      </c>
      <c r="C23" s="49">
        <v>0.0</v>
      </c>
      <c r="D23" s="49">
        <v>0.0</v>
      </c>
      <c r="E23" s="49">
        <v>0.121</v>
      </c>
      <c r="F23" s="49">
        <v>0.726</v>
      </c>
      <c r="G23" s="49">
        <v>0.557</v>
      </c>
      <c r="H23" s="49">
        <v>0.0</v>
      </c>
      <c r="I23" s="49">
        <v>0.421</v>
      </c>
      <c r="J23" s="49">
        <v>0.683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48" t="s">
        <v>123</v>
      </c>
      <c r="C24" s="49" t="s">
        <v>124</v>
      </c>
      <c r="D24" s="49" t="s">
        <v>124</v>
      </c>
      <c r="E24" s="49" t="s">
        <v>124</v>
      </c>
      <c r="F24" s="49" t="s">
        <v>124</v>
      </c>
      <c r="G24" s="49">
        <v>0.955</v>
      </c>
      <c r="H24" s="49">
        <v>1.096</v>
      </c>
      <c r="I24" s="49">
        <v>27.728</v>
      </c>
      <c r="J24" s="49">
        <v>29.747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52"/>
      <c r="B25" s="53" t="s">
        <v>125</v>
      </c>
      <c r="C25" s="54">
        <v>2.0</v>
      </c>
      <c r="D25" s="54">
        <v>5.0</v>
      </c>
      <c r="E25" s="54">
        <v>166.0</v>
      </c>
      <c r="F25" s="54">
        <v>155.0</v>
      </c>
      <c r="G25" s="54">
        <v>3.0</v>
      </c>
      <c r="H25" s="54">
        <v>0.0</v>
      </c>
      <c r="I25" s="54">
        <v>223.0</v>
      </c>
      <c r="J25" s="54">
        <v>224.0</v>
      </c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3" t="s">
        <v>126</v>
      </c>
      <c r="C26" s="54">
        <v>55.0</v>
      </c>
      <c r="D26" s="54">
        <v>54.0</v>
      </c>
      <c r="E26" s="54">
        <v>130.0</v>
      </c>
      <c r="F26" s="54">
        <v>169.0</v>
      </c>
      <c r="G26" s="54">
        <v>61.0</v>
      </c>
      <c r="H26" s="54">
        <v>49.0</v>
      </c>
      <c r="I26" s="54">
        <v>84.0</v>
      </c>
      <c r="J26" s="54">
        <v>81.0</v>
      </c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36.13"/>
    <col customWidth="1" min="3" max="10" width="13.75"/>
    <col customWidth="1" min="13" max="13" width="20.5"/>
  </cols>
  <sheetData>
    <row r="1">
      <c r="A1" s="35"/>
      <c r="B1" s="39" t="s">
        <v>100</v>
      </c>
      <c r="C1" s="41" t="s">
        <v>98</v>
      </c>
      <c r="D1" s="41" t="s">
        <v>98</v>
      </c>
      <c r="E1" s="41" t="s">
        <v>98</v>
      </c>
      <c r="F1" s="41" t="s">
        <v>98</v>
      </c>
      <c r="G1" s="40" t="s">
        <v>99</v>
      </c>
      <c r="H1" s="40" t="s">
        <v>99</v>
      </c>
      <c r="I1" s="40" t="s">
        <v>99</v>
      </c>
      <c r="J1" s="40" t="s">
        <v>99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/>
      <c r="B2" s="36" t="s">
        <v>97</v>
      </c>
      <c r="C2" s="38" t="s">
        <v>99</v>
      </c>
      <c r="D2" s="37" t="s">
        <v>98</v>
      </c>
      <c r="E2" s="38" t="s">
        <v>99</v>
      </c>
      <c r="F2" s="37" t="s">
        <v>98</v>
      </c>
      <c r="G2" s="38" t="s">
        <v>99</v>
      </c>
      <c r="H2" s="37" t="s">
        <v>98</v>
      </c>
      <c r="I2" s="38" t="s">
        <v>99</v>
      </c>
      <c r="J2" s="37" t="s">
        <v>98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/>
      <c r="B3" s="42" t="s">
        <v>101</v>
      </c>
      <c r="C3" s="43" t="s">
        <v>102</v>
      </c>
      <c r="D3" s="43" t="s">
        <v>102</v>
      </c>
      <c r="E3" s="44" t="s">
        <v>103</v>
      </c>
      <c r="F3" s="44" t="s">
        <v>103</v>
      </c>
      <c r="G3" s="43" t="s">
        <v>102</v>
      </c>
      <c r="H3" s="43" t="s">
        <v>102</v>
      </c>
      <c r="I3" s="44" t="s">
        <v>103</v>
      </c>
      <c r="J3" s="44" t="s">
        <v>103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/>
      <c r="B4" s="48" t="s">
        <v>106</v>
      </c>
      <c r="C4" s="49">
        <v>8.562</v>
      </c>
      <c r="D4" s="49">
        <v>10.679</v>
      </c>
      <c r="E4" s="49">
        <v>13.503</v>
      </c>
      <c r="F4" s="49">
        <v>15.067</v>
      </c>
      <c r="G4" s="49">
        <v>9.641</v>
      </c>
      <c r="H4" s="49">
        <v>11.356</v>
      </c>
      <c r="I4" s="49">
        <v>14.44</v>
      </c>
      <c r="J4" s="49">
        <v>15.703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48" t="s">
        <v>107</v>
      </c>
      <c r="C5" s="49">
        <v>7.216</v>
      </c>
      <c r="D5" s="49">
        <v>8.79</v>
      </c>
      <c r="E5" s="49">
        <v>12.275</v>
      </c>
      <c r="F5" s="49">
        <v>14.026</v>
      </c>
      <c r="G5" s="49">
        <v>10.163</v>
      </c>
      <c r="H5" s="49">
        <v>11.908</v>
      </c>
      <c r="I5" s="49">
        <v>13.886</v>
      </c>
      <c r="J5" s="49">
        <v>15.506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48" t="s">
        <v>108</v>
      </c>
      <c r="C6" s="49">
        <v>7.796</v>
      </c>
      <c r="D6" s="49">
        <v>9.435</v>
      </c>
      <c r="E6" s="49">
        <v>12.393</v>
      </c>
      <c r="F6" s="49">
        <v>14.089</v>
      </c>
      <c r="G6" s="49">
        <v>9.752</v>
      </c>
      <c r="H6" s="49">
        <v>11.1</v>
      </c>
      <c r="I6" s="49">
        <v>14.272</v>
      </c>
      <c r="J6" s="49">
        <v>14.919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48" t="s">
        <v>109</v>
      </c>
      <c r="C7" s="49">
        <v>10.458</v>
      </c>
      <c r="D7" s="49">
        <v>13.645</v>
      </c>
      <c r="E7" s="49">
        <v>21.986</v>
      </c>
      <c r="F7" s="49">
        <v>31.162</v>
      </c>
      <c r="G7" s="49">
        <v>12.07</v>
      </c>
      <c r="H7" s="49">
        <v>14.727</v>
      </c>
      <c r="I7" s="49">
        <v>22.451</v>
      </c>
      <c r="J7" s="49">
        <v>32.318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5"/>
      <c r="B8" s="50" t="s">
        <v>110</v>
      </c>
      <c r="C8" s="51">
        <f t="shared" ref="C8:J8" si="1">IFERROR(AVERAGE(C4:C7))</f>
        <v>8.508</v>
      </c>
      <c r="D8" s="51">
        <f t="shared" si="1"/>
        <v>10.63725</v>
      </c>
      <c r="E8" s="51">
        <f t="shared" si="1"/>
        <v>15.03925</v>
      </c>
      <c r="F8" s="51">
        <f t="shared" si="1"/>
        <v>18.586</v>
      </c>
      <c r="G8" s="51">
        <f t="shared" si="1"/>
        <v>10.4065</v>
      </c>
      <c r="H8" s="51">
        <f t="shared" si="1"/>
        <v>12.27275</v>
      </c>
      <c r="I8" s="51">
        <f t="shared" si="1"/>
        <v>16.26225</v>
      </c>
      <c r="J8" s="51">
        <f t="shared" si="1"/>
        <v>19.6115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45" t="s">
        <v>104</v>
      </c>
      <c r="C9" s="55">
        <f t="shared" ref="C9:J9" si="2">C15</f>
        <v>0.446</v>
      </c>
      <c r="D9" s="55">
        <f t="shared" si="2"/>
        <v>0.52425</v>
      </c>
      <c r="E9" s="55">
        <f t="shared" si="2"/>
        <v>0.48825</v>
      </c>
      <c r="F9" s="55">
        <f t="shared" si="2"/>
        <v>0.5315</v>
      </c>
      <c r="G9" s="55">
        <f t="shared" si="2"/>
        <v>0.4835</v>
      </c>
      <c r="H9" s="55">
        <f t="shared" si="2"/>
        <v>0.5545</v>
      </c>
      <c r="I9" s="55">
        <f t="shared" si="2"/>
        <v>0.55</v>
      </c>
      <c r="J9" s="55">
        <f t="shared" si="2"/>
        <v>0.60425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/>
      <c r="B10" s="45" t="s">
        <v>127</v>
      </c>
      <c r="C10" s="47">
        <v>22.887</v>
      </c>
      <c r="D10" s="47">
        <v>22.804</v>
      </c>
      <c r="E10" s="47">
        <v>21.537</v>
      </c>
      <c r="F10" s="47">
        <v>21.809</v>
      </c>
      <c r="G10" s="47">
        <v>23.111</v>
      </c>
      <c r="H10" s="47">
        <v>22.988</v>
      </c>
      <c r="I10" s="47">
        <v>22.84</v>
      </c>
      <c r="J10" s="47">
        <v>22.252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49" t="s">
        <v>116</v>
      </c>
      <c r="C11" s="56">
        <v>0.044</v>
      </c>
      <c r="D11" s="56">
        <v>0.064</v>
      </c>
      <c r="E11" s="56">
        <v>0.369</v>
      </c>
      <c r="F11" s="56">
        <v>0.431</v>
      </c>
      <c r="G11" s="56">
        <v>0.044</v>
      </c>
      <c r="H11" s="56">
        <v>0.066</v>
      </c>
      <c r="I11" s="56">
        <v>0.369</v>
      </c>
      <c r="J11" s="56">
        <v>0.438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49" t="s">
        <v>117</v>
      </c>
      <c r="C12" s="56">
        <v>0.457</v>
      </c>
      <c r="D12" s="56">
        <v>0.579</v>
      </c>
      <c r="E12" s="56">
        <v>0.378</v>
      </c>
      <c r="F12" s="56">
        <v>0.417</v>
      </c>
      <c r="G12" s="56">
        <v>0.528</v>
      </c>
      <c r="H12" s="56">
        <v>0.642</v>
      </c>
      <c r="I12" s="56">
        <v>0.49</v>
      </c>
      <c r="J12" s="56">
        <v>0.554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49" t="s">
        <v>118</v>
      </c>
      <c r="C13" s="56">
        <v>0.848</v>
      </c>
      <c r="D13" s="56">
        <v>0.884</v>
      </c>
      <c r="E13" s="56">
        <v>0.843</v>
      </c>
      <c r="F13" s="56">
        <v>0.865</v>
      </c>
      <c r="G13" s="56">
        <v>0.854</v>
      </c>
      <c r="H13" s="56">
        <v>0.881</v>
      </c>
      <c r="I13" s="56">
        <v>0.857</v>
      </c>
      <c r="J13" s="56">
        <v>0.873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49" t="s">
        <v>119</v>
      </c>
      <c r="C14" s="56">
        <v>0.435</v>
      </c>
      <c r="D14" s="56">
        <v>0.57</v>
      </c>
      <c r="E14" s="56">
        <v>0.363</v>
      </c>
      <c r="F14" s="56">
        <v>0.413</v>
      </c>
      <c r="G14" s="56">
        <v>0.508</v>
      </c>
      <c r="H14" s="56">
        <v>0.629</v>
      </c>
      <c r="I14" s="56">
        <v>0.484</v>
      </c>
      <c r="J14" s="56">
        <v>0.552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45" t="s">
        <v>104</v>
      </c>
      <c r="C15" s="55">
        <f t="shared" ref="C15:J15" si="3">IFERROR(AVERAGE(C11:C14))</f>
        <v>0.446</v>
      </c>
      <c r="D15" s="55">
        <f t="shared" si="3"/>
        <v>0.52425</v>
      </c>
      <c r="E15" s="55">
        <f t="shared" si="3"/>
        <v>0.48825</v>
      </c>
      <c r="F15" s="55">
        <f t="shared" si="3"/>
        <v>0.5315</v>
      </c>
      <c r="G15" s="55">
        <f t="shared" si="3"/>
        <v>0.4835</v>
      </c>
      <c r="H15" s="55">
        <f t="shared" si="3"/>
        <v>0.5545</v>
      </c>
      <c r="I15" s="55">
        <f t="shared" si="3"/>
        <v>0.55</v>
      </c>
      <c r="J15" s="55">
        <f t="shared" si="3"/>
        <v>0.60425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57"/>
      <c r="F19" s="35"/>
      <c r="G19" s="35"/>
      <c r="H19" s="35"/>
      <c r="I19" s="35"/>
      <c r="J19" s="57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57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5"/>
      <c r="C21" s="35"/>
      <c r="D21" s="35"/>
      <c r="E21" s="35"/>
      <c r="F21" s="57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5"/>
      <c r="C22" s="35"/>
      <c r="D22" s="58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5"/>
      <c r="C24" s="35"/>
      <c r="D24" s="35"/>
      <c r="E24" s="5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2.25"/>
    <col customWidth="1" min="3" max="3" width="22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59" t="s">
        <v>128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0"/>
      <c r="C4" s="5" t="s">
        <v>129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4.5" customHeight="1">
      <c r="A5" s="1"/>
      <c r="B5" s="60"/>
      <c r="C5" s="5" t="s">
        <v>130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4.5" customHeight="1">
      <c r="A6" s="1"/>
      <c r="B6" s="6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0"/>
      <c r="C8" s="61" t="s">
        <v>131</v>
      </c>
      <c r="G8" s="61" t="s">
        <v>132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62">
        <f>Resultados!C10</f>
        <v>4.012</v>
      </c>
      <c r="D9" s="62">
        <f>Resultados!D10</f>
        <v>4.038</v>
      </c>
      <c r="E9" s="62">
        <f>Resultados!E10</f>
        <v>13.7725</v>
      </c>
      <c r="F9" s="63">
        <f>Resultados!F10</f>
        <v>15.6595</v>
      </c>
      <c r="G9" s="64">
        <f>Resultados!G10</f>
        <v>7.10125</v>
      </c>
      <c r="H9" s="62">
        <f>Resultados!H10</f>
        <v>5.88625</v>
      </c>
      <c r="I9" s="62">
        <f>Resultados!I10</f>
        <v>31.0625</v>
      </c>
      <c r="J9" s="62">
        <f>Resultados!J10</f>
        <v>32.4195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65" t="s">
        <v>133</v>
      </c>
      <c r="E11" s="65" t="s">
        <v>134</v>
      </c>
      <c r="G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1" t="s">
        <v>135</v>
      </c>
      <c r="C12" s="66">
        <f>AVERAGE(C9:F9)</f>
        <v>9.3705</v>
      </c>
      <c r="E12" s="66">
        <f>AVERAGE(G9:J9)</f>
        <v>19.117375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1" t="s">
        <v>136</v>
      </c>
      <c r="C13" s="67">
        <f>STDEV(C9:F9)</f>
        <v>6.220348423</v>
      </c>
      <c r="E13" s="67">
        <f>STDEV(G9:J9)</f>
        <v>14.59546128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65" t="s">
        <v>137</v>
      </c>
      <c r="E16" s="1"/>
      <c r="F16" s="65" t="s">
        <v>138</v>
      </c>
      <c r="H16" s="65" t="s">
        <v>139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5" t="s">
        <v>140</v>
      </c>
      <c r="E17" s="1"/>
      <c r="F17" s="68" t="s">
        <v>141</v>
      </c>
      <c r="H17" s="68" t="s">
        <v>142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65" t="s">
        <v>143</v>
      </c>
      <c r="G20" s="1"/>
      <c r="H20" s="59" t="s">
        <v>144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69" t="s">
        <v>145</v>
      </c>
      <c r="G21" s="1"/>
      <c r="H21" s="5" t="s">
        <v>146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70" t="s">
        <v>147</v>
      </c>
      <c r="D22" s="1">
        <f>(C12-E12) / (E13/2)</f>
        <v>-1.335603557</v>
      </c>
      <c r="E22" s="1"/>
      <c r="F22" s="1"/>
      <c r="G22" s="1"/>
      <c r="H22" s="71" t="s">
        <v>148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7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7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7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7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7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7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7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7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7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7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7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7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7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7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7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7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7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7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7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7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7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7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7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7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7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7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7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7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7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7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7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7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7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7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7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7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7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7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7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7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7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7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7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7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7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7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7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7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7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7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7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7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7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7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7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7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7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7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7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7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7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7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7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7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7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7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7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7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7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7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7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7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7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7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7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7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7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7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7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7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7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7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7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7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7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7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7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7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7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7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7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7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7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7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7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7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7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7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7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7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7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7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7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7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7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7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7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7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7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7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7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7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7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7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7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7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7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7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7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7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7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7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7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7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7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7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7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7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7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7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7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7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7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7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7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7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7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7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7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7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7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7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7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7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7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7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7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7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7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7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7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7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7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7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7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7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7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7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7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7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7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7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7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7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7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7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7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7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7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7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7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7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7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7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7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7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7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7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7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7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7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7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7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7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7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7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7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7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7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7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7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7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7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7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7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7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7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7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7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7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7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7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7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7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7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7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7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7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7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7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7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7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7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7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7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7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7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7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7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7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7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7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7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7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7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7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7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7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7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7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7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7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7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7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7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7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7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7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7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7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7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7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7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7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7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7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7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7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7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7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7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7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7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7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7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7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7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7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7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7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7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7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7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7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7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7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7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7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7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7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7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7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7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7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7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7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7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7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7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7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7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7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7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7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7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7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7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7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7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7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7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7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7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7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7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7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7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7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7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7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7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7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7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7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7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7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7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7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7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7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7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7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7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7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7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7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7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7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7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7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7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7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7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7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7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7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7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7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7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7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7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7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7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7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7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7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7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7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7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7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7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7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7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7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7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7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7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7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7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7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7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7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7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7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7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7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7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7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7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7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7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7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7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7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7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7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7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7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7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7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7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7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7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7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7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7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7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7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7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7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7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7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7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7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7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7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7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7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7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7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7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7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7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7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7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7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7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7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7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7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7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7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7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7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7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7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7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7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7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7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7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7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7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7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7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7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7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7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7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7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7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7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7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7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7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7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7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7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7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7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7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7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7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7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7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7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7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7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7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7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7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7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7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7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7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7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7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7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7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7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7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7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7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7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7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7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7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7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7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7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7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7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7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7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7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7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7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7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7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7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7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7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7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7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7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7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7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7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7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7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7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7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7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7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7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7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7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7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7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7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7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7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7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7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7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7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7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7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7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7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7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7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7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7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7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7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7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7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7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7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7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7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7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7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7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7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7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7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7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7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7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7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7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7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7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7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7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7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7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7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7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7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7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7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7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7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7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7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7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7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7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7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7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7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7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7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7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7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7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7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7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7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7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7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7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7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7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7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7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7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7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7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7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7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7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7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7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7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7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7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7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7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7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7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7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7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7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7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7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7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7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7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7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7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7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7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7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7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7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7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7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7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7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7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7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7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7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7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7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7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7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7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7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7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7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7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7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7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7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7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7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7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7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7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7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7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7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7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7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7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7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7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7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7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7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7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7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7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7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7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7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7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7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7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7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7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7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7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7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7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7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7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7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7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7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7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7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7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7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7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7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7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7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7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7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7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7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7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7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7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7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7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7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7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7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7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7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7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7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7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7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7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7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7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7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7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7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7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7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7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7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7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7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7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7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7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7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7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7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7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7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7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7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7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7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7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7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7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7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7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7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7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7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7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7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7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7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7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7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7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7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7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7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7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7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7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7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7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7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7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7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7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7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7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7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7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7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7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7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7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7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7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7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7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7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7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7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7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7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7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7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7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7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7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7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7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7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7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7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7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7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7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7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7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7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7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7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7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7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7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7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7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7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7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7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7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7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7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7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7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7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7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7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7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7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7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7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7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7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7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7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7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7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7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7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7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7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7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7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7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7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7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7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7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7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7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7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7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7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7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7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7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7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7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7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7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7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7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7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7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7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7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7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7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7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7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7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7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7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7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7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7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7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7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7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7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7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7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7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7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7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7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7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7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7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7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7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7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7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7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7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7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7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7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7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7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7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7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7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7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7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7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7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7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7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7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7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7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7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7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7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7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7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7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7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7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7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7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7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7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7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7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7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7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7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7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7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7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7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7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7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7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7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7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7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7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7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7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7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7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7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7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7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7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7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7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7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7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7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7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7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7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7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7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7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7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7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7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7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7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7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7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7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7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7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7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7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7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7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7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7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7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7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7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7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7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7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7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7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7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7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7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7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7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7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7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7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7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7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7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7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7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7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7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7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7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7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7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7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7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7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7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7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7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7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7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7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7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7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7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7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7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7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2">
    <mergeCell ref="C2:J3"/>
    <mergeCell ref="C4:J4"/>
    <mergeCell ref="C5:J6"/>
    <mergeCell ref="C8:F8"/>
    <mergeCell ref="G8:J8"/>
    <mergeCell ref="C11:D11"/>
    <mergeCell ref="E11:F11"/>
    <mergeCell ref="F16:G16"/>
    <mergeCell ref="F17:G17"/>
    <mergeCell ref="C17:D17"/>
    <mergeCell ref="C20:F20"/>
    <mergeCell ref="H20:I20"/>
    <mergeCell ref="C21:F21"/>
    <mergeCell ref="H21:I21"/>
    <mergeCell ref="H22:I22"/>
    <mergeCell ref="C12:D12"/>
    <mergeCell ref="E12:F12"/>
    <mergeCell ref="C13:D13"/>
    <mergeCell ref="E13:F13"/>
    <mergeCell ref="C16:D16"/>
    <mergeCell ref="H16:I16"/>
    <mergeCell ref="H17:I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2.25"/>
    <col customWidth="1" min="3" max="3" width="22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59" t="s">
        <v>128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0"/>
      <c r="C4" s="73" t="s">
        <v>129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4.5" customHeight="1">
      <c r="A5" s="1"/>
      <c r="B5" s="60"/>
      <c r="C5" s="5" t="s">
        <v>149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4.5" customHeight="1">
      <c r="A6" s="1"/>
      <c r="B6" s="6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0"/>
      <c r="C8" s="61" t="s">
        <v>150</v>
      </c>
      <c r="G8" s="61" t="s">
        <v>151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62">
        <f>'Resultados v2'!F8</f>
        <v>18.586</v>
      </c>
      <c r="D9" s="62">
        <f>'Resultados v2'!J8</f>
        <v>19.6115</v>
      </c>
      <c r="E9" s="62">
        <f>'Resultados v2'!E8</f>
        <v>15.03925</v>
      </c>
      <c r="F9" s="62">
        <f>'Resultados v2'!I8</f>
        <v>16.26225</v>
      </c>
      <c r="G9" s="62">
        <f>'Resultados v2'!D8</f>
        <v>10.63725</v>
      </c>
      <c r="H9" s="62">
        <f>'Resultados v2'!H8</f>
        <v>12.27275</v>
      </c>
      <c r="I9" s="62">
        <f>'Resultados v2'!C8</f>
        <v>8.508</v>
      </c>
      <c r="J9" s="62">
        <f>'Resultados v2'!G8</f>
        <v>10.4065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65" t="s">
        <v>133</v>
      </c>
      <c r="E11" s="65" t="s">
        <v>134</v>
      </c>
      <c r="G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1" t="s">
        <v>135</v>
      </c>
      <c r="C12" s="74">
        <f>AVERAGE(C9:F9)</f>
        <v>17.37475</v>
      </c>
      <c r="E12" s="74">
        <f>AVERAGE(G9:J9)</f>
        <v>10.456125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1" t="s">
        <v>136</v>
      </c>
      <c r="C13" s="74">
        <f>STDEV(C9:F9)</f>
        <v>2.094627542</v>
      </c>
      <c r="E13" s="74">
        <f>STDEV(G9:J9)</f>
        <v>1.541707529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65" t="s">
        <v>137</v>
      </c>
      <c r="E16" s="1"/>
      <c r="F16" s="65" t="s">
        <v>138</v>
      </c>
      <c r="H16" s="65" t="s">
        <v>139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5" t="s">
        <v>140</v>
      </c>
      <c r="E17" s="1"/>
      <c r="F17" s="68" t="s">
        <v>152</v>
      </c>
      <c r="H17" s="68" t="s">
        <v>153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65" t="s">
        <v>143</v>
      </c>
      <c r="G20" s="1"/>
      <c r="H20" s="59" t="s">
        <v>144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69" t="s">
        <v>145</v>
      </c>
      <c r="G21" s="1"/>
      <c r="H21" s="5" t="s">
        <v>146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70" t="s">
        <v>147</v>
      </c>
      <c r="D22" s="1">
        <f>(C13-E13) / (E12/2)</f>
        <v>0.1057600237</v>
      </c>
      <c r="E22" s="1"/>
      <c r="F22" s="1"/>
      <c r="G22" s="1"/>
      <c r="H22" s="71" t="s">
        <v>148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7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7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7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7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7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7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7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7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7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7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7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7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7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7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7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7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7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7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7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7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7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7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7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7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7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7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7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7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7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7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7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7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7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7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7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7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7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7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7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7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7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7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7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7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7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7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7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7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7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7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7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7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7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7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7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7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7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7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7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7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7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7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7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7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7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7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7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7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7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7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7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7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7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7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7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7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7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7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7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7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7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7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7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7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7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7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7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7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7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7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7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7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7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7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7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7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7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7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7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7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7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7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7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7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7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7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7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7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7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7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7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7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7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7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7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7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7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7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7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7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7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7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7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7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7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7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7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7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7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7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7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7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7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7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7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7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7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7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7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7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7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7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7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7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7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7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7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7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7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7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7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7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7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7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7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7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7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7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7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7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7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7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7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7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7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7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7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7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7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7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7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7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7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7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7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7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7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7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7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7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7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7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7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7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7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7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7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7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7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7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7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7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7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7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7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7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7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7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7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7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7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7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7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7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7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7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7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7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7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7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7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7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7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7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7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7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7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7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7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7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7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7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7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7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7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7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7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7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7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7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7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7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7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7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7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7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7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7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7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7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7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7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7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7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7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7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7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7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7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7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7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7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7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7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7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7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7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7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7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7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7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7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7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7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7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7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7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7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7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7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7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7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7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7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7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7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7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7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7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7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7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7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7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7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7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7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7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7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7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7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7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7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7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7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7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7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7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7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7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7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7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7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7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7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7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7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7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7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7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7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7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7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7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7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7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7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7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7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7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7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7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7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7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7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7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7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7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7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7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7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7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7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7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7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7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7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7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7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7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7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7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7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7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7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7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7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7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7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7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7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7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7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7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7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7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7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7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7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7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7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7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7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7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7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7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7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7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7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7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7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7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7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7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7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7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7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7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7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7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7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7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7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7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7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7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7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7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7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7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7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7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7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7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7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7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7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7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7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7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7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7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7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7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7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7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7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7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7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7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7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7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7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7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7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7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7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7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7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7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7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7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7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7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7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7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7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7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7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7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7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7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7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7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7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7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7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7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7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7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7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7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7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7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7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7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7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7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7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7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7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7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7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7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7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7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7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7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7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7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7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7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7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7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7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7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7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7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7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7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7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7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7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7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7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7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7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7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7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7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7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7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7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7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7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7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7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7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7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7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7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7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7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7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7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7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7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7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7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7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7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7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7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7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7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7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7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7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7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7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7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7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7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7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7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7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7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7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7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7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7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7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7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7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7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7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7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7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7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7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7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7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7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7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7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7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7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7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7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7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7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7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7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7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7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7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7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7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7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7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7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7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7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7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7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7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7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7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7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7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7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7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7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7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7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7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7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7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7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7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7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7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7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7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7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7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7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7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7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7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7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7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7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7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7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7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7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7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7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7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7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7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7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7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7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7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7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7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7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7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7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7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7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7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7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7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7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7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7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7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7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7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7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7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7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7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7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7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7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7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7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7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7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7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7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7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7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7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7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7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7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7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7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7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7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7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7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7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7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7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7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7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7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7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7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7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7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7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7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7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7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7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7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7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7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7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7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7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7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7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7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7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7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7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7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7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7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7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7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7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7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7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7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7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7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7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7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7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7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7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7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7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7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7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7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7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7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7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7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7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7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7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7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7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7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7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7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7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7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7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7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7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7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7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7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7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7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7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7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7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7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7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7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7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7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7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7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7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7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7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7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7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7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7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7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7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7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7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7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7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7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7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7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7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7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7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7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7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7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7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7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7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7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7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7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7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7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7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7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7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7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7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7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7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7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7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7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7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7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7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7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7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7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7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7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7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7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7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7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7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7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7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7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7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7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7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7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7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7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7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7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7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7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7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7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7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7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7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7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7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7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7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7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7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7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7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7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7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7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7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7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7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7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7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7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7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7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7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7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7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7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7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7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7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7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7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7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7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7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7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7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7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7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7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7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7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7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7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7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7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7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7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7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7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7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7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7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7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7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7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7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7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7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7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7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7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7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7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7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7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7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7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7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7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7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7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7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7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7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7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7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7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7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7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7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7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7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7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7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7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7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7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7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7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7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7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7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7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7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7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7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7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7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7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7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7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7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7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7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7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7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7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7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7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7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7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7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7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7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7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7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7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7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7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7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7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7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7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7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7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7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7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7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7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7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7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7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7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7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7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7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7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7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7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7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7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7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7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7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7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7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7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7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7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7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7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7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7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7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7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7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7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7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7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7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7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7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7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7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7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7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7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7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7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7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7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7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7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7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7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7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7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7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7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2">
    <mergeCell ref="C2:J3"/>
    <mergeCell ref="C4:J4"/>
    <mergeCell ref="C5:J6"/>
    <mergeCell ref="C8:F8"/>
    <mergeCell ref="G8:J8"/>
    <mergeCell ref="C11:D11"/>
    <mergeCell ref="E11:F11"/>
    <mergeCell ref="F16:G16"/>
    <mergeCell ref="F17:G17"/>
    <mergeCell ref="C17:D17"/>
    <mergeCell ref="C20:F20"/>
    <mergeCell ref="H20:I20"/>
    <mergeCell ref="C21:F21"/>
    <mergeCell ref="H21:I21"/>
    <mergeCell ref="H22:I22"/>
    <mergeCell ref="C12:D12"/>
    <mergeCell ref="E12:F12"/>
    <mergeCell ref="C13:D13"/>
    <mergeCell ref="E13:F13"/>
    <mergeCell ref="C16:D16"/>
    <mergeCell ref="H16:I16"/>
    <mergeCell ref="H17:I17"/>
  </mergeCells>
  <drawing r:id="rId1"/>
</worksheet>
</file>