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nterview\"/>
    </mc:Choice>
  </mc:AlternateContent>
  <xr:revisionPtr revIDLastSave="0" documentId="13_ncr:1_{CE1B57BC-445E-4CA1-99EB-3F86D3A2C9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ведена" sheetId="1" r:id="rId1"/>
    <sheet name="price" sheetId="2" r:id="rId2"/>
    <sheet name="hidden_1" sheetId="3" r:id="rId3"/>
    <sheet name="hidden_2" sheetId="4" r:id="rId4"/>
  </sheets>
  <definedNames>
    <definedName name="_xlnm._FilterDatabase" localSheetId="3" hidden="1">hidden_2!$A$1:$AC$612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37" i="4" l="1"/>
  <c r="D637" i="4" s="1"/>
  <c r="F637" i="4" a="1"/>
  <c r="F637" i="4" s="1"/>
  <c r="E637" i="4" a="1"/>
  <c r="E637" i="4" s="1"/>
  <c r="A637" i="4"/>
  <c r="H636" i="4"/>
  <c r="G636" i="4"/>
  <c r="D636" i="4" s="1"/>
  <c r="F636" i="4" a="1"/>
  <c r="F636" i="4"/>
  <c r="E636" i="4" a="1"/>
  <c r="E636" i="4" s="1"/>
  <c r="B636" i="4"/>
  <c r="A636" i="4"/>
  <c r="I636" i="4" s="1"/>
  <c r="J636" i="4" s="1"/>
  <c r="K636" i="4" s="1"/>
  <c r="H635" i="4"/>
  <c r="I635" i="4" s="1"/>
  <c r="J635" i="4" s="1"/>
  <c r="K635" i="4" s="1"/>
  <c r="G635" i="4"/>
  <c r="D635" i="4" s="1"/>
  <c r="F635" i="4" a="1"/>
  <c r="F635" i="4" s="1"/>
  <c r="E635" i="4" a="1"/>
  <c r="E635" i="4" s="1"/>
  <c r="A635" i="4"/>
  <c r="B635" i="4" s="1"/>
  <c r="I634" i="4"/>
  <c r="J634" i="4" s="1"/>
  <c r="K634" i="4" s="1"/>
  <c r="H634" i="4"/>
  <c r="G634" i="4"/>
  <c r="D634" i="4" s="1"/>
  <c r="F634" i="4" a="1"/>
  <c r="F634" i="4" s="1"/>
  <c r="E634" i="4" a="1"/>
  <c r="E634" i="4" s="1"/>
  <c r="B634" i="4"/>
  <c r="A634" i="4"/>
  <c r="H633" i="4"/>
  <c r="I633" i="4" s="1"/>
  <c r="J633" i="4" s="1"/>
  <c r="K633" i="4" s="1"/>
  <c r="G633" i="4"/>
  <c r="D633" i="4" s="1"/>
  <c r="F633" i="4" a="1"/>
  <c r="F633" i="4" s="1"/>
  <c r="A633" i="4"/>
  <c r="B633" i="4" s="1"/>
  <c r="I632" i="4"/>
  <c r="J632" i="4" s="1"/>
  <c r="K632" i="4" s="1"/>
  <c r="H632" i="4"/>
  <c r="G632" i="4"/>
  <c r="D632" i="4" s="1"/>
  <c r="F632" i="4" a="1"/>
  <c r="F632" i="4" s="1"/>
  <c r="A632" i="4"/>
  <c r="G631" i="4"/>
  <c r="D631" i="4" s="1"/>
  <c r="B631" i="4"/>
  <c r="A631" i="4"/>
  <c r="H630" i="4"/>
  <c r="I630" i="4" s="1"/>
  <c r="J630" i="4" s="1"/>
  <c r="K630" i="4" s="1"/>
  <c r="G630" i="4"/>
  <c r="D630" i="4" s="1"/>
  <c r="B630" i="4"/>
  <c r="A630" i="4"/>
  <c r="G629" i="4"/>
  <c r="D629" i="4"/>
  <c r="B629" i="4"/>
  <c r="A629" i="4"/>
  <c r="G628" i="4"/>
  <c r="D628" i="4" s="1"/>
  <c r="A628" i="4"/>
  <c r="G627" i="4"/>
  <c r="D627" i="4" s="1"/>
  <c r="E627" i="4" a="1"/>
  <c r="E627" i="4" s="1"/>
  <c r="B627" i="4"/>
  <c r="A627" i="4"/>
  <c r="H626" i="4"/>
  <c r="I626" i="4" s="1"/>
  <c r="J626" i="4" s="1"/>
  <c r="K626" i="4" s="1"/>
  <c r="G626" i="4"/>
  <c r="D626" i="4" s="1"/>
  <c r="F626" i="4" a="1"/>
  <c r="F626" i="4"/>
  <c r="E626" i="4" a="1"/>
  <c r="E626" i="4" s="1"/>
  <c r="B626" i="4"/>
  <c r="A626" i="4"/>
  <c r="G625" i="4"/>
  <c r="D625" i="4" s="1"/>
  <c r="F625" i="4" a="1"/>
  <c r="F625" i="4"/>
  <c r="E625" i="4" a="1"/>
  <c r="E625" i="4" s="1"/>
  <c r="A625" i="4"/>
  <c r="H625" i="4" s="1"/>
  <c r="I625" i="4" s="1"/>
  <c r="J625" i="4" s="1"/>
  <c r="K625" i="4" s="1"/>
  <c r="H624" i="4"/>
  <c r="G624" i="4"/>
  <c r="D624" i="4" s="1"/>
  <c r="F624" i="4" a="1"/>
  <c r="F624" i="4" s="1"/>
  <c r="E624" i="4" a="1"/>
  <c r="E624" i="4" s="1"/>
  <c r="B624" i="4"/>
  <c r="A624" i="4"/>
  <c r="I624" i="4" s="1"/>
  <c r="J624" i="4" s="1"/>
  <c r="K624" i="4" s="1"/>
  <c r="I623" i="4"/>
  <c r="J623" i="4" s="1"/>
  <c r="K623" i="4" s="1"/>
  <c r="H623" i="4"/>
  <c r="G623" i="4"/>
  <c r="D623" i="4" s="1"/>
  <c r="F623" i="4" a="1"/>
  <c r="F623" i="4" s="1"/>
  <c r="E623" i="4" a="1"/>
  <c r="E623" i="4" s="1"/>
  <c r="A623" i="4"/>
  <c r="B623" i="4" s="1"/>
  <c r="H622" i="4"/>
  <c r="I622" i="4" s="1"/>
  <c r="J622" i="4" s="1"/>
  <c r="K622" i="4" s="1"/>
  <c r="G622" i="4"/>
  <c r="D622" i="4" s="1"/>
  <c r="F622" i="4" a="1"/>
  <c r="F622" i="4" s="1"/>
  <c r="C622" i="4" s="1"/>
  <c r="E622" i="4" a="1"/>
  <c r="E622" i="4" s="1"/>
  <c r="B622" i="4"/>
  <c r="A622" i="4"/>
  <c r="G621" i="4"/>
  <c r="D621" i="4" s="1"/>
  <c r="A621" i="4"/>
  <c r="G620" i="4"/>
  <c r="D620" i="4" s="1"/>
  <c r="B620" i="4"/>
  <c r="A620" i="4"/>
  <c r="E620" i="4" s="1" a="1"/>
  <c r="E620" i="4" s="1"/>
  <c r="H619" i="4"/>
  <c r="I619" i="4" s="1"/>
  <c r="J619" i="4" s="1"/>
  <c r="K619" i="4" s="1"/>
  <c r="G619" i="4"/>
  <c r="D619" i="4" s="1"/>
  <c r="B619" i="4"/>
  <c r="A619" i="4"/>
  <c r="G618" i="4"/>
  <c r="D618" i="4" s="1"/>
  <c r="B618" i="4"/>
  <c r="A618" i="4"/>
  <c r="G617" i="4"/>
  <c r="D617" i="4"/>
  <c r="A617" i="4"/>
  <c r="G616" i="4"/>
  <c r="D616" i="4"/>
  <c r="A616" i="4"/>
  <c r="G615" i="4"/>
  <c r="D615" i="4" s="1"/>
  <c r="E615" i="4" a="1"/>
  <c r="E615" i="4"/>
  <c r="B615" i="4"/>
  <c r="A615" i="4"/>
  <c r="H614" i="4"/>
  <c r="G614" i="4"/>
  <c r="D614" i="4" s="1"/>
  <c r="F614" i="4" a="1"/>
  <c r="F614" i="4" s="1"/>
  <c r="E614" i="4" a="1"/>
  <c r="E614" i="4"/>
  <c r="B614" i="4"/>
  <c r="A614" i="4"/>
  <c r="I614" i="4" s="1"/>
  <c r="J614" i="4" s="1"/>
  <c r="K614" i="4" s="1"/>
  <c r="G613" i="4"/>
  <c r="D613" i="4" s="1"/>
  <c r="C613" i="4" s="1"/>
  <c r="F613" i="4" a="1"/>
  <c r="F613" i="4"/>
  <c r="E613" i="4" a="1"/>
  <c r="E613" i="4"/>
  <c r="A613" i="4"/>
  <c r="H613" i="4" s="1"/>
  <c r="I613" i="4" s="1"/>
  <c r="J613" i="4" s="1"/>
  <c r="K613" i="4" s="1"/>
  <c r="H612" i="4"/>
  <c r="G612" i="4"/>
  <c r="D612" i="4" s="1"/>
  <c r="A612" i="4"/>
  <c r="I611" i="4"/>
  <c r="J611" i="4" s="1"/>
  <c r="K611" i="4" s="1"/>
  <c r="H611" i="4"/>
  <c r="G611" i="4"/>
  <c r="D611" i="4" s="1"/>
  <c r="A611" i="4"/>
  <c r="H610" i="4"/>
  <c r="I610" i="4" s="1"/>
  <c r="J610" i="4" s="1"/>
  <c r="K610" i="4" s="1"/>
  <c r="G610" i="4"/>
  <c r="D610" i="4" s="1"/>
  <c r="A610" i="4"/>
  <c r="J609" i="4"/>
  <c r="K609" i="4" s="1"/>
  <c r="I609" i="4"/>
  <c r="H609" i="4"/>
  <c r="G609" i="4"/>
  <c r="D609" i="4" s="1"/>
  <c r="A609" i="4"/>
  <c r="H608" i="4"/>
  <c r="I608" i="4" s="1"/>
  <c r="J608" i="4" s="1"/>
  <c r="K608" i="4" s="1"/>
  <c r="G608" i="4"/>
  <c r="D608" i="4" s="1"/>
  <c r="B608" i="4"/>
  <c r="A608" i="4"/>
  <c r="G607" i="4"/>
  <c r="D607" i="4" s="1"/>
  <c r="A607" i="4"/>
  <c r="H606" i="4"/>
  <c r="I606" i="4" s="1"/>
  <c r="J606" i="4" s="1"/>
  <c r="K606" i="4" s="1"/>
  <c r="G606" i="4"/>
  <c r="D606" i="4"/>
  <c r="A606" i="4"/>
  <c r="G605" i="4"/>
  <c r="D605" i="4"/>
  <c r="B605" i="4"/>
  <c r="A605" i="4"/>
  <c r="G604" i="4"/>
  <c r="D604" i="4"/>
  <c r="B604" i="4"/>
  <c r="A604" i="4"/>
  <c r="G603" i="4"/>
  <c r="D603" i="4" s="1"/>
  <c r="A603" i="4"/>
  <c r="H602" i="4"/>
  <c r="G602" i="4"/>
  <c r="D602" i="4"/>
  <c r="B602" i="4"/>
  <c r="A602" i="4"/>
  <c r="I602" i="4" s="1"/>
  <c r="J602" i="4" s="1"/>
  <c r="K602" i="4" s="1"/>
  <c r="G601" i="4"/>
  <c r="D601" i="4"/>
  <c r="B601" i="4"/>
  <c r="A601" i="4"/>
  <c r="H601" i="4" s="1"/>
  <c r="I601" i="4" s="1"/>
  <c r="J601" i="4" s="1"/>
  <c r="K601" i="4" s="1"/>
  <c r="H600" i="4"/>
  <c r="I600" i="4" s="1"/>
  <c r="J600" i="4" s="1"/>
  <c r="K600" i="4" s="1"/>
  <c r="G600" i="4"/>
  <c r="D600" i="4"/>
  <c r="A600" i="4"/>
  <c r="H599" i="4"/>
  <c r="I599" i="4" s="1"/>
  <c r="J599" i="4" s="1"/>
  <c r="K599" i="4" s="1"/>
  <c r="G599" i="4"/>
  <c r="D599" i="4" s="1"/>
  <c r="A599" i="4"/>
  <c r="H598" i="4"/>
  <c r="I598" i="4" s="1"/>
  <c r="J598" i="4" s="1"/>
  <c r="K598" i="4" s="1"/>
  <c r="G598" i="4"/>
  <c r="D598" i="4" s="1"/>
  <c r="B598" i="4"/>
  <c r="A598" i="4"/>
  <c r="G597" i="4"/>
  <c r="D597" i="4" s="1"/>
  <c r="A597" i="4"/>
  <c r="G596" i="4"/>
  <c r="D596" i="4" s="1"/>
  <c r="A596" i="4"/>
  <c r="J595" i="4"/>
  <c r="K595" i="4" s="1"/>
  <c r="H595" i="4"/>
  <c r="I595" i="4" s="1"/>
  <c r="G595" i="4"/>
  <c r="D595" i="4" s="1"/>
  <c r="A595" i="4"/>
  <c r="G594" i="4"/>
  <c r="D594" i="4"/>
  <c r="A594" i="4"/>
  <c r="G593" i="4"/>
  <c r="D593" i="4"/>
  <c r="A593" i="4"/>
  <c r="G592" i="4"/>
  <c r="D592" i="4"/>
  <c r="A592" i="4"/>
  <c r="G591" i="4"/>
  <c r="D591" i="4"/>
  <c r="A591" i="4"/>
  <c r="H590" i="4"/>
  <c r="G590" i="4"/>
  <c r="D590" i="4"/>
  <c r="A590" i="4"/>
  <c r="I590" i="4" s="1"/>
  <c r="J590" i="4" s="1"/>
  <c r="K590" i="4" s="1"/>
  <c r="G589" i="4"/>
  <c r="D589" i="4"/>
  <c r="A589" i="4"/>
  <c r="H589" i="4" s="1"/>
  <c r="I589" i="4" s="1"/>
  <c r="J589" i="4" s="1"/>
  <c r="K589" i="4" s="1"/>
  <c r="H588" i="4"/>
  <c r="G588" i="4"/>
  <c r="D588" i="4" s="1"/>
  <c r="A588" i="4"/>
  <c r="H587" i="4"/>
  <c r="I587" i="4" s="1"/>
  <c r="J587" i="4" s="1"/>
  <c r="K587" i="4" s="1"/>
  <c r="G587" i="4"/>
  <c r="D587" i="4" s="1"/>
  <c r="A587" i="4"/>
  <c r="H586" i="4"/>
  <c r="I586" i="4" s="1"/>
  <c r="J586" i="4" s="1"/>
  <c r="K586" i="4" s="1"/>
  <c r="G586" i="4"/>
  <c r="D586" i="4" s="1"/>
  <c r="A586" i="4"/>
  <c r="G585" i="4"/>
  <c r="D585" i="4" s="1"/>
  <c r="A585" i="4"/>
  <c r="H584" i="4"/>
  <c r="I584" i="4" s="1"/>
  <c r="J584" i="4" s="1"/>
  <c r="K584" i="4" s="1"/>
  <c r="G584" i="4"/>
  <c r="D584" i="4" s="1"/>
  <c r="A584" i="4"/>
  <c r="G583" i="4"/>
  <c r="D583" i="4" s="1"/>
  <c r="A583" i="4"/>
  <c r="G582" i="4"/>
  <c r="D582" i="4" s="1"/>
  <c r="A582" i="4"/>
  <c r="G581" i="4"/>
  <c r="D581" i="4" s="1"/>
  <c r="A581" i="4"/>
  <c r="G580" i="4"/>
  <c r="D580" i="4" s="1"/>
  <c r="A580" i="4"/>
  <c r="G579" i="4"/>
  <c r="D579" i="4"/>
  <c r="A579" i="4"/>
  <c r="H578" i="4"/>
  <c r="G578" i="4"/>
  <c r="D578" i="4"/>
  <c r="A578" i="4"/>
  <c r="G577" i="4"/>
  <c r="D577" i="4"/>
  <c r="A577" i="4"/>
  <c r="H577" i="4" s="1"/>
  <c r="I577" i="4" s="1"/>
  <c r="J577" i="4" s="1"/>
  <c r="K577" i="4" s="1"/>
  <c r="H576" i="4"/>
  <c r="G576" i="4"/>
  <c r="A576" i="4"/>
  <c r="H575" i="4"/>
  <c r="I575" i="4" s="1"/>
  <c r="J575" i="4" s="1"/>
  <c r="K575" i="4" s="1"/>
  <c r="G575" i="4"/>
  <c r="D575" i="4" s="1"/>
  <c r="A575" i="4"/>
  <c r="H574" i="4"/>
  <c r="I574" i="4" s="1"/>
  <c r="J574" i="4" s="1"/>
  <c r="K574" i="4" s="1"/>
  <c r="G574" i="4"/>
  <c r="A574" i="4"/>
  <c r="G573" i="4"/>
  <c r="D573" i="4" s="1"/>
  <c r="A573" i="4"/>
  <c r="G572" i="4"/>
  <c r="A572" i="4"/>
  <c r="H571" i="4"/>
  <c r="I571" i="4" s="1"/>
  <c r="J571" i="4" s="1"/>
  <c r="K571" i="4" s="1"/>
  <c r="G571" i="4"/>
  <c r="D571" i="4" s="1"/>
  <c r="A571" i="4"/>
  <c r="J570" i="4"/>
  <c r="K570" i="4" s="1"/>
  <c r="I570" i="4"/>
  <c r="H570" i="4"/>
  <c r="G570" i="4"/>
  <c r="A570" i="4"/>
  <c r="G569" i="4"/>
  <c r="D569" i="4"/>
  <c r="A569" i="4"/>
  <c r="G568" i="4"/>
  <c r="D568" i="4"/>
  <c r="A568" i="4"/>
  <c r="G567" i="4"/>
  <c r="D567" i="4" s="1"/>
  <c r="A567" i="4"/>
  <c r="H566" i="4"/>
  <c r="G566" i="4"/>
  <c r="A566" i="4"/>
  <c r="I565" i="4"/>
  <c r="J565" i="4" s="1"/>
  <c r="K565" i="4" s="1"/>
  <c r="G565" i="4"/>
  <c r="D565" i="4" s="1"/>
  <c r="A565" i="4"/>
  <c r="H565" i="4" s="1"/>
  <c r="H564" i="4"/>
  <c r="G564" i="4"/>
  <c r="D564" i="4"/>
  <c r="A564" i="4"/>
  <c r="G563" i="4"/>
  <c r="D563" i="4"/>
  <c r="A563" i="4"/>
  <c r="J562" i="4"/>
  <c r="K562" i="4" s="1"/>
  <c r="H562" i="4"/>
  <c r="I562" i="4" s="1"/>
  <c r="G562" i="4"/>
  <c r="D562" i="4" s="1"/>
  <c r="A562" i="4"/>
  <c r="G561" i="4"/>
  <c r="D561" i="4" s="1"/>
  <c r="A561" i="4"/>
  <c r="J560" i="4"/>
  <c r="K560" i="4" s="1"/>
  <c r="I560" i="4"/>
  <c r="H560" i="4"/>
  <c r="G560" i="4"/>
  <c r="A560" i="4"/>
  <c r="G559" i="4"/>
  <c r="D559" i="4" s="1"/>
  <c r="A559" i="4"/>
  <c r="J558" i="4"/>
  <c r="K558" i="4" s="1"/>
  <c r="I558" i="4"/>
  <c r="H558" i="4"/>
  <c r="G558" i="4"/>
  <c r="A558" i="4"/>
  <c r="I557" i="4"/>
  <c r="J557" i="4" s="1"/>
  <c r="K557" i="4" s="1"/>
  <c r="H557" i="4"/>
  <c r="G557" i="4"/>
  <c r="D557" i="4"/>
  <c r="A557" i="4"/>
  <c r="H556" i="4"/>
  <c r="G556" i="4"/>
  <c r="D556" i="4"/>
  <c r="A556" i="4"/>
  <c r="G555" i="4"/>
  <c r="D555" i="4" s="1"/>
  <c r="A555" i="4"/>
  <c r="H554" i="4"/>
  <c r="G554" i="4"/>
  <c r="D554" i="4"/>
  <c r="A554" i="4"/>
  <c r="G553" i="4"/>
  <c r="D553" i="4"/>
  <c r="A553" i="4"/>
  <c r="H552" i="4"/>
  <c r="G552" i="4"/>
  <c r="D552" i="4"/>
  <c r="A552" i="4"/>
  <c r="I552" i="4" s="1"/>
  <c r="J552" i="4" s="1"/>
  <c r="K552" i="4" s="1"/>
  <c r="G551" i="4"/>
  <c r="D551" i="4"/>
  <c r="A551" i="4"/>
  <c r="J550" i="4"/>
  <c r="K550" i="4" s="1"/>
  <c r="I550" i="4"/>
  <c r="H550" i="4"/>
  <c r="G550" i="4"/>
  <c r="D550" i="4" s="1"/>
  <c r="A550" i="4"/>
  <c r="G549" i="4"/>
  <c r="D549" i="4" s="1"/>
  <c r="A549" i="4"/>
  <c r="H548" i="4"/>
  <c r="I548" i="4" s="1"/>
  <c r="J548" i="4" s="1"/>
  <c r="K548" i="4" s="1"/>
  <c r="G548" i="4"/>
  <c r="D548" i="4"/>
  <c r="A548" i="4"/>
  <c r="H547" i="4"/>
  <c r="I547" i="4" s="1"/>
  <c r="J547" i="4" s="1"/>
  <c r="K547" i="4" s="1"/>
  <c r="G547" i="4"/>
  <c r="D547" i="4" s="1"/>
  <c r="A547" i="4"/>
  <c r="H546" i="4"/>
  <c r="I546" i="4" s="1"/>
  <c r="J546" i="4" s="1"/>
  <c r="K546" i="4" s="1"/>
  <c r="G546" i="4"/>
  <c r="D546" i="4" s="1"/>
  <c r="A546" i="4"/>
  <c r="G545" i="4"/>
  <c r="D545" i="4" s="1"/>
  <c r="A545" i="4"/>
  <c r="G544" i="4"/>
  <c r="D544" i="4"/>
  <c r="A544" i="4"/>
  <c r="K543" i="4"/>
  <c r="H543" i="4"/>
  <c r="I543" i="4" s="1"/>
  <c r="J543" i="4" s="1"/>
  <c r="G543" i="4"/>
  <c r="D543" i="4" s="1"/>
  <c r="A543" i="4"/>
  <c r="G542" i="4"/>
  <c r="D542" i="4" s="1"/>
  <c r="A542" i="4"/>
  <c r="G541" i="4"/>
  <c r="D541" i="4" s="1"/>
  <c r="A541" i="4"/>
  <c r="G540" i="4"/>
  <c r="D540" i="4"/>
  <c r="A540" i="4"/>
  <c r="H540" i="4" s="1"/>
  <c r="G539" i="4"/>
  <c r="D539" i="4"/>
  <c r="A539" i="4"/>
  <c r="J538" i="4"/>
  <c r="K538" i="4" s="1"/>
  <c r="H538" i="4"/>
  <c r="I538" i="4" s="1"/>
  <c r="G538" i="4"/>
  <c r="D538" i="4" s="1"/>
  <c r="A538" i="4"/>
  <c r="G537" i="4"/>
  <c r="D537" i="4" s="1"/>
  <c r="A537" i="4"/>
  <c r="H536" i="4"/>
  <c r="G536" i="4"/>
  <c r="D536" i="4" s="1"/>
  <c r="A536" i="4"/>
  <c r="K535" i="4"/>
  <c r="I535" i="4"/>
  <c r="J535" i="4" s="1"/>
  <c r="G535" i="4"/>
  <c r="D535" i="4" s="1"/>
  <c r="A535" i="4"/>
  <c r="H535" i="4" s="1"/>
  <c r="H534" i="4"/>
  <c r="I534" i="4" s="1"/>
  <c r="J534" i="4" s="1"/>
  <c r="K534" i="4" s="1"/>
  <c r="G534" i="4"/>
  <c r="D534" i="4"/>
  <c r="A534" i="4"/>
  <c r="G533" i="4"/>
  <c r="D533" i="4" s="1"/>
  <c r="A533" i="4"/>
  <c r="G532" i="4"/>
  <c r="D532" i="4" s="1"/>
  <c r="A532" i="4"/>
  <c r="G531" i="4"/>
  <c r="D531" i="4" s="1"/>
  <c r="A531" i="4"/>
  <c r="H530" i="4"/>
  <c r="I530" i="4" s="1"/>
  <c r="J530" i="4" s="1"/>
  <c r="K530" i="4" s="1"/>
  <c r="G530" i="4"/>
  <c r="D530" i="4" s="1"/>
  <c r="A530" i="4"/>
  <c r="G529" i="4"/>
  <c r="D529" i="4" s="1"/>
  <c r="A529" i="4"/>
  <c r="H528" i="4"/>
  <c r="G528" i="4"/>
  <c r="D528" i="4" s="1"/>
  <c r="A528" i="4"/>
  <c r="G527" i="4"/>
  <c r="D527" i="4" s="1"/>
  <c r="A527" i="4"/>
  <c r="H526" i="4"/>
  <c r="I526" i="4" s="1"/>
  <c r="J526" i="4" s="1"/>
  <c r="K526" i="4" s="1"/>
  <c r="G526" i="4"/>
  <c r="D526" i="4"/>
  <c r="A526" i="4"/>
  <c r="G525" i="4"/>
  <c r="D525" i="4" s="1"/>
  <c r="A525" i="4"/>
  <c r="H524" i="4"/>
  <c r="G524" i="4"/>
  <c r="D524" i="4"/>
  <c r="A524" i="4"/>
  <c r="G523" i="4"/>
  <c r="D523" i="4" s="1"/>
  <c r="A523" i="4"/>
  <c r="H522" i="4"/>
  <c r="I522" i="4" s="1"/>
  <c r="J522" i="4" s="1"/>
  <c r="K522" i="4" s="1"/>
  <c r="G522" i="4"/>
  <c r="D522" i="4" s="1"/>
  <c r="A522" i="4"/>
  <c r="J521" i="4"/>
  <c r="K521" i="4" s="1"/>
  <c r="I521" i="4"/>
  <c r="H521" i="4"/>
  <c r="G521" i="4"/>
  <c r="D521" i="4" s="1"/>
  <c r="A521" i="4"/>
  <c r="H520" i="4"/>
  <c r="G520" i="4"/>
  <c r="A520" i="4"/>
  <c r="G519" i="4"/>
  <c r="D519" i="4" s="1"/>
  <c r="A519" i="4"/>
  <c r="G518" i="4"/>
  <c r="D518" i="4"/>
  <c r="A518" i="4"/>
  <c r="G517" i="4"/>
  <c r="A517" i="4"/>
  <c r="H516" i="4"/>
  <c r="G516" i="4"/>
  <c r="D516" i="4"/>
  <c r="A516" i="4"/>
  <c r="G515" i="4"/>
  <c r="A515" i="4"/>
  <c r="H514" i="4"/>
  <c r="I514" i="4" s="1"/>
  <c r="J514" i="4" s="1"/>
  <c r="K514" i="4" s="1"/>
  <c r="G514" i="4"/>
  <c r="D514" i="4"/>
  <c r="A514" i="4"/>
  <c r="G513" i="4"/>
  <c r="D513" i="4"/>
  <c r="A513" i="4"/>
  <c r="G512" i="4"/>
  <c r="D512" i="4"/>
  <c r="A512" i="4"/>
  <c r="H512" i="4" s="1"/>
  <c r="G511" i="4"/>
  <c r="D511" i="4" s="1"/>
  <c r="A511" i="4"/>
  <c r="H510" i="4"/>
  <c r="G510" i="4"/>
  <c r="D510" i="4"/>
  <c r="A510" i="4"/>
  <c r="H509" i="4"/>
  <c r="G509" i="4"/>
  <c r="D509" i="4"/>
  <c r="A509" i="4"/>
  <c r="I508" i="4"/>
  <c r="J508" i="4" s="1"/>
  <c r="K508" i="4" s="1"/>
  <c r="H508" i="4"/>
  <c r="G508" i="4"/>
  <c r="D508" i="4"/>
  <c r="A508" i="4"/>
  <c r="J507" i="4"/>
  <c r="K507" i="4" s="1"/>
  <c r="H507" i="4"/>
  <c r="I507" i="4" s="1"/>
  <c r="G507" i="4"/>
  <c r="D507" i="4" s="1"/>
  <c r="A507" i="4"/>
  <c r="H506" i="4"/>
  <c r="G506" i="4"/>
  <c r="D506" i="4" s="1"/>
  <c r="A506" i="4"/>
  <c r="I505" i="4"/>
  <c r="J505" i="4" s="1"/>
  <c r="K505" i="4" s="1"/>
  <c r="H505" i="4"/>
  <c r="G505" i="4"/>
  <c r="D505" i="4" s="1"/>
  <c r="A505" i="4"/>
  <c r="H504" i="4"/>
  <c r="I504" i="4" s="1"/>
  <c r="J504" i="4" s="1"/>
  <c r="K504" i="4" s="1"/>
  <c r="G504" i="4"/>
  <c r="D504" i="4" s="1"/>
  <c r="A504" i="4"/>
  <c r="G503" i="4"/>
  <c r="D503" i="4"/>
  <c r="A503" i="4"/>
  <c r="G502" i="4"/>
  <c r="D502" i="4" s="1"/>
  <c r="A502" i="4"/>
  <c r="H501" i="4"/>
  <c r="I501" i="4" s="1"/>
  <c r="J501" i="4" s="1"/>
  <c r="K501" i="4" s="1"/>
  <c r="G501" i="4"/>
  <c r="D501" i="4" s="1"/>
  <c r="A501" i="4"/>
  <c r="I500" i="4"/>
  <c r="J500" i="4" s="1"/>
  <c r="K500" i="4" s="1"/>
  <c r="H500" i="4"/>
  <c r="G500" i="4"/>
  <c r="D500" i="4"/>
  <c r="A500" i="4"/>
  <c r="G499" i="4"/>
  <c r="D499" i="4"/>
  <c r="A499" i="4"/>
  <c r="G498" i="4"/>
  <c r="D498" i="4" s="1"/>
  <c r="A498" i="4"/>
  <c r="G497" i="4"/>
  <c r="D497" i="4"/>
  <c r="A497" i="4"/>
  <c r="I496" i="4"/>
  <c r="J496" i="4" s="1"/>
  <c r="K496" i="4" s="1"/>
  <c r="H496" i="4"/>
  <c r="G496" i="4"/>
  <c r="D496" i="4" s="1"/>
  <c r="A496" i="4"/>
  <c r="J495" i="4"/>
  <c r="K495" i="4" s="1"/>
  <c r="H495" i="4"/>
  <c r="I495" i="4" s="1"/>
  <c r="G495" i="4"/>
  <c r="D495" i="4" s="1"/>
  <c r="A495" i="4"/>
  <c r="G494" i="4"/>
  <c r="D494" i="4" s="1"/>
  <c r="A494" i="4"/>
  <c r="H494" i="4" s="1"/>
  <c r="I493" i="4"/>
  <c r="J493" i="4" s="1"/>
  <c r="K493" i="4" s="1"/>
  <c r="H493" i="4"/>
  <c r="G493" i="4"/>
  <c r="D493" i="4" s="1"/>
  <c r="A493" i="4"/>
  <c r="J492" i="4"/>
  <c r="K492" i="4" s="1"/>
  <c r="I492" i="4"/>
  <c r="H492" i="4"/>
  <c r="G492" i="4"/>
  <c r="D492" i="4" s="1"/>
  <c r="A492" i="4"/>
  <c r="I491" i="4"/>
  <c r="J491" i="4" s="1"/>
  <c r="K491" i="4" s="1"/>
  <c r="H491" i="4"/>
  <c r="G491" i="4"/>
  <c r="D491" i="4" s="1"/>
  <c r="A491" i="4"/>
  <c r="G490" i="4"/>
  <c r="D490" i="4" s="1"/>
  <c r="A490" i="4"/>
  <c r="G489" i="4"/>
  <c r="D489" i="4" s="1"/>
  <c r="A489" i="4"/>
  <c r="G488" i="4"/>
  <c r="D488" i="4"/>
  <c r="A488" i="4"/>
  <c r="I487" i="4"/>
  <c r="J487" i="4" s="1"/>
  <c r="K487" i="4" s="1"/>
  <c r="G487" i="4"/>
  <c r="D487" i="4"/>
  <c r="A487" i="4"/>
  <c r="H487" i="4" s="1"/>
  <c r="G486" i="4"/>
  <c r="D486" i="4" s="1"/>
  <c r="A486" i="4"/>
  <c r="H485" i="4"/>
  <c r="G485" i="4"/>
  <c r="D485" i="4" s="1"/>
  <c r="A485" i="4"/>
  <c r="I484" i="4"/>
  <c r="J484" i="4" s="1"/>
  <c r="K484" i="4" s="1"/>
  <c r="H484" i="4"/>
  <c r="G484" i="4"/>
  <c r="D484" i="4" s="1"/>
  <c r="A484" i="4"/>
  <c r="H483" i="4"/>
  <c r="I483" i="4" s="1"/>
  <c r="J483" i="4" s="1"/>
  <c r="K483" i="4" s="1"/>
  <c r="G483" i="4"/>
  <c r="D483" i="4" s="1"/>
  <c r="A483" i="4"/>
  <c r="H482" i="4"/>
  <c r="G482" i="4"/>
  <c r="D482" i="4" s="1"/>
  <c r="A482" i="4"/>
  <c r="G481" i="4"/>
  <c r="D481" i="4" s="1"/>
  <c r="A481" i="4"/>
  <c r="G480" i="4"/>
  <c r="D480" i="4" s="1"/>
  <c r="A480" i="4"/>
  <c r="G479" i="4"/>
  <c r="D479" i="4"/>
  <c r="A479" i="4"/>
  <c r="G478" i="4"/>
  <c r="D478" i="4"/>
  <c r="A478" i="4"/>
  <c r="G477" i="4"/>
  <c r="D477" i="4" s="1"/>
  <c r="A477" i="4"/>
  <c r="H476" i="4"/>
  <c r="I476" i="4" s="1"/>
  <c r="J476" i="4" s="1"/>
  <c r="K476" i="4" s="1"/>
  <c r="G476" i="4"/>
  <c r="D476" i="4"/>
  <c r="A476" i="4"/>
  <c r="G475" i="4"/>
  <c r="D475" i="4"/>
  <c r="A475" i="4"/>
  <c r="G474" i="4"/>
  <c r="D474" i="4" s="1"/>
  <c r="A474" i="4"/>
  <c r="G473" i="4"/>
  <c r="D473" i="4" s="1"/>
  <c r="A473" i="4"/>
  <c r="H472" i="4"/>
  <c r="I472" i="4" s="1"/>
  <c r="J472" i="4" s="1"/>
  <c r="K472" i="4" s="1"/>
  <c r="G472" i="4"/>
  <c r="D472" i="4" s="1"/>
  <c r="A472" i="4"/>
  <c r="H471" i="4"/>
  <c r="I471" i="4" s="1"/>
  <c r="J471" i="4" s="1"/>
  <c r="K471" i="4" s="1"/>
  <c r="G471" i="4"/>
  <c r="D471" i="4" s="1"/>
  <c r="A471" i="4"/>
  <c r="H470" i="4"/>
  <c r="G470" i="4"/>
  <c r="D470" i="4"/>
  <c r="A470" i="4"/>
  <c r="I470" i="4" s="1"/>
  <c r="J470" i="4" s="1"/>
  <c r="K470" i="4" s="1"/>
  <c r="G469" i="4"/>
  <c r="D469" i="4" s="1"/>
  <c r="A469" i="4"/>
  <c r="H468" i="4"/>
  <c r="G468" i="4"/>
  <c r="D468" i="4" s="1"/>
  <c r="A468" i="4"/>
  <c r="H467" i="4"/>
  <c r="G467" i="4"/>
  <c r="D467" i="4" s="1"/>
  <c r="A467" i="4"/>
  <c r="G466" i="4"/>
  <c r="D466" i="4"/>
  <c r="A466" i="4"/>
  <c r="G465" i="4"/>
  <c r="D465" i="4" s="1"/>
  <c r="A465" i="4"/>
  <c r="H464" i="4"/>
  <c r="G464" i="4"/>
  <c r="D464" i="4"/>
  <c r="A464" i="4"/>
  <c r="I463" i="4"/>
  <c r="J463" i="4" s="1"/>
  <c r="K463" i="4" s="1"/>
  <c r="G463" i="4"/>
  <c r="D463" i="4" s="1"/>
  <c r="A463" i="4"/>
  <c r="H463" i="4" s="1"/>
  <c r="G462" i="4"/>
  <c r="D462" i="4"/>
  <c r="A462" i="4"/>
  <c r="H462" i="4" s="1"/>
  <c r="G461" i="4"/>
  <c r="D461" i="4"/>
  <c r="A461" i="4"/>
  <c r="H460" i="4"/>
  <c r="I460" i="4" s="1"/>
  <c r="J460" i="4" s="1"/>
  <c r="K460" i="4" s="1"/>
  <c r="G460" i="4"/>
  <c r="D460" i="4" s="1"/>
  <c r="A460" i="4"/>
  <c r="H459" i="4"/>
  <c r="I459" i="4" s="1"/>
  <c r="J459" i="4" s="1"/>
  <c r="K459" i="4" s="1"/>
  <c r="G459" i="4"/>
  <c r="D459" i="4" s="1"/>
  <c r="A459" i="4"/>
  <c r="I458" i="4"/>
  <c r="J458" i="4" s="1"/>
  <c r="K458" i="4" s="1"/>
  <c r="H458" i="4"/>
  <c r="G458" i="4"/>
  <c r="D458" i="4" s="1"/>
  <c r="A458" i="4"/>
  <c r="H457" i="4"/>
  <c r="I457" i="4" s="1"/>
  <c r="J457" i="4" s="1"/>
  <c r="K457" i="4" s="1"/>
  <c r="G457" i="4"/>
  <c r="D457" i="4" s="1"/>
  <c r="A457" i="4"/>
  <c r="G456" i="4"/>
  <c r="D456" i="4"/>
  <c r="A456" i="4"/>
  <c r="G455" i="4"/>
  <c r="D455" i="4" s="1"/>
  <c r="A455" i="4"/>
  <c r="H455" i="4" s="1"/>
  <c r="I455" i="4" s="1"/>
  <c r="J455" i="4" s="1"/>
  <c r="K455" i="4" s="1"/>
  <c r="H454" i="4"/>
  <c r="I454" i="4" s="1"/>
  <c r="J454" i="4" s="1"/>
  <c r="K454" i="4" s="1"/>
  <c r="G454" i="4"/>
  <c r="D454" i="4" s="1"/>
  <c r="A454" i="4"/>
  <c r="I453" i="4"/>
  <c r="J453" i="4" s="1"/>
  <c r="K453" i="4" s="1"/>
  <c r="G453" i="4"/>
  <c r="D453" i="4" s="1"/>
  <c r="A453" i="4"/>
  <c r="H453" i="4" s="1"/>
  <c r="G452" i="4"/>
  <c r="D452" i="4"/>
  <c r="A452" i="4"/>
  <c r="G451" i="4"/>
  <c r="D451" i="4" s="1"/>
  <c r="A451" i="4"/>
  <c r="H451" i="4" s="1"/>
  <c r="G450" i="4"/>
  <c r="D450" i="4"/>
  <c r="A450" i="4"/>
  <c r="G449" i="4"/>
  <c r="D449" i="4"/>
  <c r="A449" i="4"/>
  <c r="H449" i="4" s="1"/>
  <c r="I449" i="4" s="1"/>
  <c r="J449" i="4" s="1"/>
  <c r="K449" i="4" s="1"/>
  <c r="G448" i="4"/>
  <c r="D448" i="4" s="1"/>
  <c r="A448" i="4"/>
  <c r="G447" i="4"/>
  <c r="D447" i="4" s="1"/>
  <c r="A447" i="4"/>
  <c r="H446" i="4"/>
  <c r="I446" i="4" s="1"/>
  <c r="J446" i="4" s="1"/>
  <c r="K446" i="4" s="1"/>
  <c r="G446" i="4"/>
  <c r="D446" i="4" s="1"/>
  <c r="A446" i="4"/>
  <c r="J445" i="4"/>
  <c r="K445" i="4" s="1"/>
  <c r="H445" i="4"/>
  <c r="I445" i="4" s="1"/>
  <c r="G445" i="4"/>
  <c r="D445" i="4" s="1"/>
  <c r="A445" i="4"/>
  <c r="J444" i="4"/>
  <c r="K444" i="4" s="1"/>
  <c r="H444" i="4"/>
  <c r="I444" i="4" s="1"/>
  <c r="G444" i="4"/>
  <c r="D444" i="4" s="1"/>
  <c r="A444" i="4"/>
  <c r="G443" i="4"/>
  <c r="D443" i="4" s="1"/>
  <c r="A443" i="4"/>
  <c r="J442" i="4"/>
  <c r="K442" i="4" s="1"/>
  <c r="H442" i="4"/>
  <c r="I442" i="4" s="1"/>
  <c r="G442" i="4"/>
  <c r="D442" i="4" s="1"/>
  <c r="A442" i="4"/>
  <c r="G441" i="4"/>
  <c r="D441" i="4" s="1"/>
  <c r="A441" i="4"/>
  <c r="H441" i="4" s="1"/>
  <c r="I441" i="4" s="1"/>
  <c r="J441" i="4" s="1"/>
  <c r="K441" i="4" s="1"/>
  <c r="H440" i="4"/>
  <c r="I440" i="4" s="1"/>
  <c r="J440" i="4" s="1"/>
  <c r="K440" i="4" s="1"/>
  <c r="G440" i="4"/>
  <c r="D440" i="4"/>
  <c r="A440" i="4"/>
  <c r="G439" i="4"/>
  <c r="D439" i="4" s="1"/>
  <c r="A439" i="4"/>
  <c r="G438" i="4"/>
  <c r="D438" i="4" s="1"/>
  <c r="A438" i="4"/>
  <c r="G437" i="4"/>
  <c r="D437" i="4" s="1"/>
  <c r="A437" i="4"/>
  <c r="G436" i="4"/>
  <c r="D436" i="4"/>
  <c r="A436" i="4"/>
  <c r="G435" i="4"/>
  <c r="D435" i="4" s="1"/>
  <c r="A435" i="4"/>
  <c r="I434" i="4"/>
  <c r="J434" i="4" s="1"/>
  <c r="K434" i="4" s="1"/>
  <c r="H434" i="4"/>
  <c r="G434" i="4"/>
  <c r="D434" i="4"/>
  <c r="A434" i="4"/>
  <c r="H433" i="4"/>
  <c r="I433" i="4" s="1"/>
  <c r="J433" i="4" s="1"/>
  <c r="K433" i="4" s="1"/>
  <c r="G433" i="4"/>
  <c r="D433" i="4" s="1"/>
  <c r="A433" i="4"/>
  <c r="H432" i="4"/>
  <c r="I432" i="4" s="1"/>
  <c r="J432" i="4" s="1"/>
  <c r="K432" i="4" s="1"/>
  <c r="G432" i="4"/>
  <c r="D432" i="4" s="1"/>
  <c r="A432" i="4"/>
  <c r="G431" i="4"/>
  <c r="D431" i="4" s="1"/>
  <c r="A431" i="4"/>
  <c r="H431" i="4" s="1"/>
  <c r="I431" i="4" s="1"/>
  <c r="J431" i="4" s="1"/>
  <c r="K431" i="4" s="1"/>
  <c r="H430" i="4"/>
  <c r="I430" i="4" s="1"/>
  <c r="J430" i="4" s="1"/>
  <c r="K430" i="4" s="1"/>
  <c r="G430" i="4"/>
  <c r="D430" i="4" s="1"/>
  <c r="A430" i="4"/>
  <c r="G429" i="4"/>
  <c r="D429" i="4" s="1"/>
  <c r="A429" i="4"/>
  <c r="H428" i="4"/>
  <c r="G428" i="4"/>
  <c r="D428" i="4" s="1"/>
  <c r="A428" i="4"/>
  <c r="G427" i="4"/>
  <c r="D427" i="4" s="1"/>
  <c r="A427" i="4"/>
  <c r="H426" i="4"/>
  <c r="G426" i="4"/>
  <c r="D426" i="4"/>
  <c r="A426" i="4"/>
  <c r="G425" i="4"/>
  <c r="D425" i="4" s="1"/>
  <c r="A425" i="4"/>
  <c r="G424" i="4"/>
  <c r="D424" i="4" s="1"/>
  <c r="A424" i="4"/>
  <c r="H424" i="4" s="1"/>
  <c r="G423" i="4"/>
  <c r="D423" i="4"/>
  <c r="A423" i="4"/>
  <c r="H422" i="4"/>
  <c r="G422" i="4"/>
  <c r="D422" i="4" s="1"/>
  <c r="A422" i="4"/>
  <c r="J421" i="4"/>
  <c r="K421" i="4" s="1"/>
  <c r="H421" i="4"/>
  <c r="I421" i="4" s="1"/>
  <c r="G421" i="4"/>
  <c r="D421" i="4" s="1"/>
  <c r="A421" i="4"/>
  <c r="G420" i="4"/>
  <c r="D420" i="4" s="1"/>
  <c r="A420" i="4"/>
  <c r="G419" i="4"/>
  <c r="D419" i="4" s="1"/>
  <c r="A419" i="4"/>
  <c r="G418" i="4"/>
  <c r="D418" i="4" s="1"/>
  <c r="A418" i="4"/>
  <c r="G417" i="4"/>
  <c r="D417" i="4" s="1"/>
  <c r="A417" i="4"/>
  <c r="G416" i="4"/>
  <c r="D416" i="4" s="1"/>
  <c r="A416" i="4"/>
  <c r="G415" i="4"/>
  <c r="D415" i="4" s="1"/>
  <c r="A415" i="4"/>
  <c r="G414" i="4"/>
  <c r="D414" i="4" s="1"/>
  <c r="A414" i="4"/>
  <c r="G413" i="4"/>
  <c r="D413" i="4" s="1"/>
  <c r="A413" i="4"/>
  <c r="G412" i="4"/>
  <c r="D412" i="4" s="1"/>
  <c r="A412" i="4"/>
  <c r="G411" i="4"/>
  <c r="D411" i="4" s="1"/>
  <c r="A411" i="4"/>
  <c r="G410" i="4"/>
  <c r="D410" i="4" s="1"/>
  <c r="A410" i="4"/>
  <c r="I409" i="4"/>
  <c r="J409" i="4" s="1"/>
  <c r="K409" i="4" s="1"/>
  <c r="H409" i="4"/>
  <c r="G409" i="4"/>
  <c r="D409" i="4" s="1"/>
  <c r="A409" i="4"/>
  <c r="H408" i="4"/>
  <c r="G408" i="4"/>
  <c r="D408" i="4" s="1"/>
  <c r="A408" i="4"/>
  <c r="H407" i="4"/>
  <c r="G407" i="4"/>
  <c r="D407" i="4" s="1"/>
  <c r="A407" i="4"/>
  <c r="G406" i="4"/>
  <c r="D406" i="4" s="1"/>
  <c r="A406" i="4"/>
  <c r="G405" i="4"/>
  <c r="D405" i="4" s="1"/>
  <c r="A405" i="4"/>
  <c r="H404" i="4"/>
  <c r="G404" i="4"/>
  <c r="D404" i="4" s="1"/>
  <c r="A404" i="4"/>
  <c r="H403" i="4"/>
  <c r="G403" i="4"/>
  <c r="D403" i="4" s="1"/>
  <c r="A403" i="4"/>
  <c r="G402" i="4"/>
  <c r="D402" i="4" s="1"/>
  <c r="A402" i="4"/>
  <c r="H401" i="4"/>
  <c r="I401" i="4" s="1"/>
  <c r="J401" i="4" s="1"/>
  <c r="K401" i="4" s="1"/>
  <c r="G401" i="4"/>
  <c r="D401" i="4"/>
  <c r="A401" i="4"/>
  <c r="I400" i="4"/>
  <c r="J400" i="4" s="1"/>
  <c r="K400" i="4" s="1"/>
  <c r="G400" i="4"/>
  <c r="D400" i="4" s="1"/>
  <c r="A400" i="4"/>
  <c r="H400" i="4" s="1"/>
  <c r="H399" i="4"/>
  <c r="G399" i="4"/>
  <c r="D399" i="4" s="1"/>
  <c r="A399" i="4"/>
  <c r="H398" i="4"/>
  <c r="I398" i="4" s="1"/>
  <c r="J398" i="4" s="1"/>
  <c r="K398" i="4" s="1"/>
  <c r="G398" i="4"/>
  <c r="D398" i="4" s="1"/>
  <c r="A398" i="4"/>
  <c r="J397" i="4"/>
  <c r="K397" i="4" s="1"/>
  <c r="H397" i="4"/>
  <c r="I397" i="4" s="1"/>
  <c r="G397" i="4"/>
  <c r="D397" i="4"/>
  <c r="A397" i="4"/>
  <c r="I396" i="4"/>
  <c r="J396" i="4" s="1"/>
  <c r="K396" i="4" s="1"/>
  <c r="H396" i="4"/>
  <c r="G396" i="4"/>
  <c r="D396" i="4"/>
  <c r="A396" i="4"/>
  <c r="I395" i="4"/>
  <c r="J395" i="4" s="1"/>
  <c r="K395" i="4" s="1"/>
  <c r="H395" i="4"/>
  <c r="G395" i="4"/>
  <c r="D395" i="4" s="1"/>
  <c r="A395" i="4"/>
  <c r="K394" i="4"/>
  <c r="I394" i="4"/>
  <c r="J394" i="4" s="1"/>
  <c r="H394" i="4"/>
  <c r="G394" i="4"/>
  <c r="D394" i="4" s="1"/>
  <c r="A394" i="4"/>
  <c r="H393" i="4"/>
  <c r="I393" i="4" s="1"/>
  <c r="J393" i="4" s="1"/>
  <c r="K393" i="4" s="1"/>
  <c r="G393" i="4"/>
  <c r="D393" i="4" s="1"/>
  <c r="A393" i="4"/>
  <c r="I392" i="4"/>
  <c r="J392" i="4" s="1"/>
  <c r="K392" i="4" s="1"/>
  <c r="H392" i="4"/>
  <c r="G392" i="4"/>
  <c r="D392" i="4" s="1"/>
  <c r="A392" i="4"/>
  <c r="K391" i="4"/>
  <c r="I391" i="4"/>
  <c r="J391" i="4" s="1"/>
  <c r="H391" i="4"/>
  <c r="G391" i="4"/>
  <c r="D391" i="4"/>
  <c r="A391" i="4"/>
  <c r="I390" i="4"/>
  <c r="J390" i="4" s="1"/>
  <c r="K390" i="4" s="1"/>
  <c r="H390" i="4"/>
  <c r="G390" i="4"/>
  <c r="D390" i="4"/>
  <c r="A390" i="4"/>
  <c r="I389" i="4"/>
  <c r="J389" i="4" s="1"/>
  <c r="K389" i="4" s="1"/>
  <c r="H389" i="4"/>
  <c r="G389" i="4"/>
  <c r="D389" i="4"/>
  <c r="A389" i="4"/>
  <c r="G388" i="4"/>
  <c r="D388" i="4"/>
  <c r="A388" i="4"/>
  <c r="G387" i="4"/>
  <c r="D387" i="4" s="1"/>
  <c r="A387" i="4"/>
  <c r="G386" i="4"/>
  <c r="D386" i="4"/>
  <c r="A386" i="4"/>
  <c r="H386" i="4" s="1"/>
  <c r="I386" i="4" s="1"/>
  <c r="J386" i="4" s="1"/>
  <c r="K386" i="4" s="1"/>
  <c r="I385" i="4"/>
  <c r="J385" i="4" s="1"/>
  <c r="K385" i="4" s="1"/>
  <c r="H385" i="4"/>
  <c r="G385" i="4"/>
  <c r="D385" i="4"/>
  <c r="A385" i="4"/>
  <c r="G384" i="4"/>
  <c r="D384" i="4" s="1"/>
  <c r="A384" i="4"/>
  <c r="H383" i="4"/>
  <c r="I383" i="4" s="1"/>
  <c r="J383" i="4" s="1"/>
  <c r="K383" i="4" s="1"/>
  <c r="G383" i="4"/>
  <c r="D383" i="4" s="1"/>
  <c r="A383" i="4"/>
  <c r="G382" i="4"/>
  <c r="D382" i="4" s="1"/>
  <c r="A382" i="4"/>
  <c r="G381" i="4"/>
  <c r="D381" i="4" s="1"/>
  <c r="A381" i="4"/>
  <c r="H380" i="4"/>
  <c r="G380" i="4"/>
  <c r="D380" i="4"/>
  <c r="A380" i="4"/>
  <c r="I379" i="4"/>
  <c r="J379" i="4" s="1"/>
  <c r="K379" i="4" s="1"/>
  <c r="H379" i="4"/>
  <c r="G379" i="4"/>
  <c r="D379" i="4" s="1"/>
  <c r="A379" i="4"/>
  <c r="G378" i="4"/>
  <c r="D378" i="4"/>
  <c r="A378" i="4"/>
  <c r="H377" i="4"/>
  <c r="I377" i="4" s="1"/>
  <c r="J377" i="4" s="1"/>
  <c r="K377" i="4" s="1"/>
  <c r="G377" i="4"/>
  <c r="D377" i="4"/>
  <c r="A377" i="4"/>
  <c r="H376" i="4"/>
  <c r="I376" i="4" s="1"/>
  <c r="J376" i="4" s="1"/>
  <c r="K376" i="4" s="1"/>
  <c r="G376" i="4"/>
  <c r="D376" i="4" s="1"/>
  <c r="A376" i="4"/>
  <c r="J375" i="4"/>
  <c r="K375" i="4" s="1"/>
  <c r="I375" i="4"/>
  <c r="H375" i="4"/>
  <c r="G375" i="4"/>
  <c r="D375" i="4"/>
  <c r="A375" i="4"/>
  <c r="J374" i="4"/>
  <c r="K374" i="4" s="1"/>
  <c r="I374" i="4"/>
  <c r="G374" i="4"/>
  <c r="D374" i="4"/>
  <c r="A374" i="4"/>
  <c r="H374" i="4" s="1"/>
  <c r="H373" i="4"/>
  <c r="G373" i="4"/>
  <c r="D373" i="4"/>
  <c r="A373" i="4"/>
  <c r="H372" i="4"/>
  <c r="I372" i="4" s="1"/>
  <c r="J372" i="4" s="1"/>
  <c r="K372" i="4" s="1"/>
  <c r="G372" i="4"/>
  <c r="D372" i="4" s="1"/>
  <c r="A372" i="4"/>
  <c r="H371" i="4"/>
  <c r="I371" i="4" s="1"/>
  <c r="J371" i="4" s="1"/>
  <c r="K371" i="4" s="1"/>
  <c r="G371" i="4"/>
  <c r="D371" i="4" s="1"/>
  <c r="A371" i="4"/>
  <c r="J370" i="4"/>
  <c r="K370" i="4" s="1"/>
  <c r="I370" i="4"/>
  <c r="H370" i="4"/>
  <c r="G370" i="4"/>
  <c r="D370" i="4"/>
  <c r="A370" i="4"/>
  <c r="I369" i="4"/>
  <c r="J369" i="4" s="1"/>
  <c r="K369" i="4" s="1"/>
  <c r="H369" i="4"/>
  <c r="G369" i="4"/>
  <c r="D369" i="4" s="1"/>
  <c r="A369" i="4"/>
  <c r="I368" i="4"/>
  <c r="J368" i="4" s="1"/>
  <c r="K368" i="4" s="1"/>
  <c r="H368" i="4"/>
  <c r="G368" i="4"/>
  <c r="D368" i="4" s="1"/>
  <c r="A368" i="4"/>
  <c r="I367" i="4"/>
  <c r="J367" i="4" s="1"/>
  <c r="K367" i="4" s="1"/>
  <c r="H367" i="4"/>
  <c r="G367" i="4"/>
  <c r="D367" i="4" s="1"/>
  <c r="A367" i="4"/>
  <c r="J366" i="4"/>
  <c r="K366" i="4" s="1"/>
  <c r="I366" i="4"/>
  <c r="H366" i="4"/>
  <c r="G366" i="4"/>
  <c r="D366" i="4" s="1"/>
  <c r="A366" i="4"/>
  <c r="I365" i="4"/>
  <c r="J365" i="4" s="1"/>
  <c r="K365" i="4" s="1"/>
  <c r="H365" i="4"/>
  <c r="G365" i="4"/>
  <c r="D365" i="4" s="1"/>
  <c r="A365" i="4"/>
  <c r="I364" i="4"/>
  <c r="J364" i="4" s="1"/>
  <c r="K364" i="4" s="1"/>
  <c r="H364" i="4"/>
  <c r="G364" i="4"/>
  <c r="D364" i="4" s="1"/>
  <c r="A364" i="4"/>
  <c r="I363" i="4"/>
  <c r="J363" i="4" s="1"/>
  <c r="K363" i="4" s="1"/>
  <c r="H363" i="4"/>
  <c r="G363" i="4"/>
  <c r="D363" i="4"/>
  <c r="A363" i="4"/>
  <c r="G362" i="4"/>
  <c r="D362" i="4" s="1"/>
  <c r="A362" i="4"/>
  <c r="H362" i="4" s="1"/>
  <c r="G361" i="4"/>
  <c r="D361" i="4" s="1"/>
  <c r="A361" i="4"/>
  <c r="G360" i="4"/>
  <c r="D360" i="4" s="1"/>
  <c r="A360" i="4"/>
  <c r="H360" i="4" s="1"/>
  <c r="I360" i="4" s="1"/>
  <c r="J360" i="4" s="1"/>
  <c r="K360" i="4" s="1"/>
  <c r="G359" i="4"/>
  <c r="D359" i="4" s="1"/>
  <c r="A359" i="4"/>
  <c r="G358" i="4"/>
  <c r="D358" i="4" s="1"/>
  <c r="A358" i="4"/>
  <c r="H357" i="4"/>
  <c r="G357" i="4"/>
  <c r="D357" i="4" s="1"/>
  <c r="A357" i="4"/>
  <c r="H356" i="4"/>
  <c r="G356" i="4"/>
  <c r="D356" i="4"/>
  <c r="A356" i="4"/>
  <c r="I355" i="4"/>
  <c r="J355" i="4" s="1"/>
  <c r="K355" i="4" s="1"/>
  <c r="H355" i="4"/>
  <c r="G355" i="4"/>
  <c r="D355" i="4"/>
  <c r="A355" i="4"/>
  <c r="G354" i="4"/>
  <c r="D354" i="4" s="1"/>
  <c r="A354" i="4"/>
  <c r="G353" i="4"/>
  <c r="D353" i="4" s="1"/>
  <c r="A353" i="4"/>
  <c r="I352" i="4"/>
  <c r="J352" i="4" s="1"/>
  <c r="K352" i="4" s="1"/>
  <c r="H352" i="4"/>
  <c r="G352" i="4"/>
  <c r="D352" i="4" s="1"/>
  <c r="A352" i="4"/>
  <c r="J351" i="4"/>
  <c r="K351" i="4" s="1"/>
  <c r="I351" i="4"/>
  <c r="H351" i="4"/>
  <c r="G351" i="4"/>
  <c r="D351" i="4" s="1"/>
  <c r="A351" i="4"/>
  <c r="H350" i="4"/>
  <c r="I350" i="4" s="1"/>
  <c r="J350" i="4" s="1"/>
  <c r="K350" i="4" s="1"/>
  <c r="G350" i="4"/>
  <c r="D350" i="4" s="1"/>
  <c r="A350" i="4"/>
  <c r="G349" i="4"/>
  <c r="A349" i="4"/>
  <c r="G348" i="4"/>
  <c r="D348" i="4" s="1"/>
  <c r="A348" i="4"/>
  <c r="H347" i="4"/>
  <c r="G347" i="4"/>
  <c r="D347" i="4"/>
  <c r="A347" i="4"/>
  <c r="G346" i="4"/>
  <c r="D346" i="4" s="1"/>
  <c r="A346" i="4"/>
  <c r="H345" i="4"/>
  <c r="G345" i="4"/>
  <c r="D345" i="4" s="1"/>
  <c r="A345" i="4"/>
  <c r="G344" i="4"/>
  <c r="D344" i="4" s="1"/>
  <c r="A344" i="4"/>
  <c r="J343" i="4"/>
  <c r="K343" i="4" s="1"/>
  <c r="I343" i="4"/>
  <c r="H343" i="4"/>
  <c r="G343" i="4"/>
  <c r="D343" i="4"/>
  <c r="A343" i="4"/>
  <c r="G342" i="4"/>
  <c r="D342" i="4" s="1"/>
  <c r="A342" i="4"/>
  <c r="H341" i="4"/>
  <c r="G341" i="4"/>
  <c r="D341" i="4" s="1"/>
  <c r="A341" i="4"/>
  <c r="H340" i="4"/>
  <c r="I340" i="4" s="1"/>
  <c r="J340" i="4" s="1"/>
  <c r="K340" i="4" s="1"/>
  <c r="G340" i="4"/>
  <c r="D340" i="4" s="1"/>
  <c r="A340" i="4"/>
  <c r="I339" i="4"/>
  <c r="J339" i="4" s="1"/>
  <c r="K339" i="4" s="1"/>
  <c r="H339" i="4"/>
  <c r="G339" i="4"/>
  <c r="A339" i="4"/>
  <c r="G338" i="4"/>
  <c r="D338" i="4" s="1"/>
  <c r="A338" i="4"/>
  <c r="H337" i="4"/>
  <c r="G337" i="4"/>
  <c r="D337" i="4" s="1"/>
  <c r="A337" i="4"/>
  <c r="G336" i="4"/>
  <c r="D336" i="4" s="1"/>
  <c r="A336" i="4"/>
  <c r="G335" i="4"/>
  <c r="D335" i="4" s="1"/>
  <c r="A335" i="4"/>
  <c r="G334" i="4"/>
  <c r="D334" i="4" s="1"/>
  <c r="A334" i="4"/>
  <c r="H333" i="4"/>
  <c r="G333" i="4"/>
  <c r="D333" i="4"/>
  <c r="A333" i="4"/>
  <c r="I333" i="4" s="1"/>
  <c r="J333" i="4" s="1"/>
  <c r="K333" i="4" s="1"/>
  <c r="H332" i="4"/>
  <c r="I332" i="4" s="1"/>
  <c r="J332" i="4" s="1"/>
  <c r="K332" i="4" s="1"/>
  <c r="G332" i="4"/>
  <c r="D332" i="4" s="1"/>
  <c r="A332" i="4"/>
  <c r="I331" i="4"/>
  <c r="J331" i="4" s="1"/>
  <c r="K331" i="4" s="1"/>
  <c r="H331" i="4"/>
  <c r="G331" i="4"/>
  <c r="D331" i="4"/>
  <c r="A331" i="4"/>
  <c r="G330" i="4"/>
  <c r="D330" i="4" s="1"/>
  <c r="A330" i="4"/>
  <c r="G329" i="4"/>
  <c r="D329" i="4"/>
  <c r="A329" i="4"/>
  <c r="H328" i="4"/>
  <c r="I328" i="4" s="1"/>
  <c r="J328" i="4" s="1"/>
  <c r="K328" i="4" s="1"/>
  <c r="G328" i="4"/>
  <c r="D328" i="4" s="1"/>
  <c r="A328" i="4"/>
  <c r="J327" i="4"/>
  <c r="K327" i="4" s="1"/>
  <c r="H327" i="4"/>
  <c r="I327" i="4" s="1"/>
  <c r="G327" i="4"/>
  <c r="D327" i="4" s="1"/>
  <c r="A327" i="4"/>
  <c r="I326" i="4"/>
  <c r="J326" i="4" s="1"/>
  <c r="K326" i="4" s="1"/>
  <c r="G326" i="4"/>
  <c r="D326" i="4" s="1"/>
  <c r="A326" i="4"/>
  <c r="H326" i="4" s="1"/>
  <c r="H325" i="4"/>
  <c r="I325" i="4" s="1"/>
  <c r="J325" i="4" s="1"/>
  <c r="K325" i="4" s="1"/>
  <c r="G325" i="4"/>
  <c r="D325" i="4" s="1"/>
  <c r="A325" i="4"/>
  <c r="G324" i="4"/>
  <c r="D324" i="4" s="1"/>
  <c r="A324" i="4"/>
  <c r="G323" i="4"/>
  <c r="D323" i="4" s="1"/>
  <c r="A323" i="4"/>
  <c r="G322" i="4"/>
  <c r="D322" i="4"/>
  <c r="A322" i="4"/>
  <c r="G321" i="4"/>
  <c r="D321" i="4" s="1"/>
  <c r="A321" i="4"/>
  <c r="G320" i="4"/>
  <c r="D320" i="4" s="1"/>
  <c r="A320" i="4"/>
  <c r="J319" i="4"/>
  <c r="K319" i="4" s="1"/>
  <c r="H319" i="4"/>
  <c r="I319" i="4" s="1"/>
  <c r="G319" i="4"/>
  <c r="D319" i="4"/>
  <c r="A319" i="4"/>
  <c r="G318" i="4"/>
  <c r="D318" i="4"/>
  <c r="A318" i="4"/>
  <c r="G317" i="4"/>
  <c r="D317" i="4"/>
  <c r="A317" i="4"/>
  <c r="G316" i="4"/>
  <c r="D316" i="4" s="1"/>
  <c r="A316" i="4"/>
  <c r="I315" i="4"/>
  <c r="J315" i="4" s="1"/>
  <c r="K315" i="4" s="1"/>
  <c r="H315" i="4"/>
  <c r="G315" i="4"/>
  <c r="D315" i="4" s="1"/>
  <c r="A315" i="4"/>
  <c r="I314" i="4"/>
  <c r="J314" i="4" s="1"/>
  <c r="K314" i="4" s="1"/>
  <c r="H314" i="4"/>
  <c r="G314" i="4"/>
  <c r="D314" i="4" s="1"/>
  <c r="A314" i="4"/>
  <c r="G313" i="4"/>
  <c r="D313" i="4" s="1"/>
  <c r="A313" i="4"/>
  <c r="G312" i="4"/>
  <c r="D312" i="4" s="1"/>
  <c r="A312" i="4"/>
  <c r="H311" i="4"/>
  <c r="G311" i="4"/>
  <c r="D311" i="4" s="1"/>
  <c r="A311" i="4"/>
  <c r="I311" i="4" s="1"/>
  <c r="J311" i="4" s="1"/>
  <c r="K311" i="4" s="1"/>
  <c r="G310" i="4"/>
  <c r="D310" i="4" s="1"/>
  <c r="A310" i="4"/>
  <c r="H309" i="4"/>
  <c r="G309" i="4"/>
  <c r="D309" i="4"/>
  <c r="A309" i="4"/>
  <c r="G308" i="4"/>
  <c r="D308" i="4" s="1"/>
  <c r="A308" i="4"/>
  <c r="J307" i="4"/>
  <c r="K307" i="4" s="1"/>
  <c r="H307" i="4"/>
  <c r="I307" i="4" s="1"/>
  <c r="G307" i="4"/>
  <c r="D307" i="4" s="1"/>
  <c r="A307" i="4"/>
  <c r="G306" i="4"/>
  <c r="D306" i="4" s="1"/>
  <c r="A306" i="4"/>
  <c r="G305" i="4"/>
  <c r="D305" i="4" s="1"/>
  <c r="A305" i="4"/>
  <c r="G304" i="4"/>
  <c r="D304" i="4" s="1"/>
  <c r="A304" i="4"/>
  <c r="H303" i="4"/>
  <c r="I303" i="4" s="1"/>
  <c r="J303" i="4" s="1"/>
  <c r="K303" i="4" s="1"/>
  <c r="G303" i="4"/>
  <c r="D303" i="4"/>
  <c r="A303" i="4"/>
  <c r="G302" i="4"/>
  <c r="D302" i="4" s="1"/>
  <c r="A302" i="4"/>
  <c r="I301" i="4"/>
  <c r="J301" i="4" s="1"/>
  <c r="K301" i="4" s="1"/>
  <c r="H301" i="4"/>
  <c r="G301" i="4"/>
  <c r="D301" i="4" s="1"/>
  <c r="A301" i="4"/>
  <c r="H300" i="4"/>
  <c r="G300" i="4"/>
  <c r="D300" i="4" s="1"/>
  <c r="A300" i="4"/>
  <c r="I300" i="4" s="1"/>
  <c r="J300" i="4" s="1"/>
  <c r="K300" i="4" s="1"/>
  <c r="G299" i="4"/>
  <c r="D299" i="4"/>
  <c r="A299" i="4"/>
  <c r="H299" i="4" s="1"/>
  <c r="G298" i="4"/>
  <c r="D298" i="4"/>
  <c r="A298" i="4"/>
  <c r="H297" i="4"/>
  <c r="G297" i="4"/>
  <c r="D297" i="4"/>
  <c r="A297" i="4"/>
  <c r="H296" i="4"/>
  <c r="I296" i="4" s="1"/>
  <c r="J296" i="4" s="1"/>
  <c r="K296" i="4" s="1"/>
  <c r="G296" i="4"/>
  <c r="D296" i="4"/>
  <c r="A296" i="4"/>
  <c r="I295" i="4"/>
  <c r="J295" i="4" s="1"/>
  <c r="K295" i="4" s="1"/>
  <c r="H295" i="4"/>
  <c r="G295" i="4"/>
  <c r="D295" i="4" s="1"/>
  <c r="A295" i="4"/>
  <c r="G294" i="4"/>
  <c r="D294" i="4"/>
  <c r="A294" i="4"/>
  <c r="G293" i="4"/>
  <c r="D293" i="4" s="1"/>
  <c r="A293" i="4"/>
  <c r="H293" i="4" s="1"/>
  <c r="G292" i="4"/>
  <c r="D292" i="4" s="1"/>
  <c r="A292" i="4"/>
  <c r="J291" i="4"/>
  <c r="K291" i="4" s="1"/>
  <c r="I291" i="4"/>
  <c r="H291" i="4"/>
  <c r="G291" i="4"/>
  <c r="D291" i="4" s="1"/>
  <c r="A291" i="4"/>
  <c r="I290" i="4"/>
  <c r="J290" i="4" s="1"/>
  <c r="K290" i="4" s="1"/>
  <c r="H290" i="4"/>
  <c r="G290" i="4"/>
  <c r="D290" i="4" s="1"/>
  <c r="A290" i="4"/>
  <c r="K289" i="4"/>
  <c r="I289" i="4"/>
  <c r="J289" i="4" s="1"/>
  <c r="H289" i="4"/>
  <c r="G289" i="4"/>
  <c r="D289" i="4" s="1"/>
  <c r="A289" i="4"/>
  <c r="G288" i="4"/>
  <c r="D288" i="4" s="1"/>
  <c r="A288" i="4"/>
  <c r="H287" i="4"/>
  <c r="G287" i="4"/>
  <c r="D287" i="4" s="1"/>
  <c r="A287" i="4"/>
  <c r="I287" i="4" s="1"/>
  <c r="J287" i="4" s="1"/>
  <c r="K287" i="4" s="1"/>
  <c r="G286" i="4"/>
  <c r="D286" i="4"/>
  <c r="A286" i="4"/>
  <c r="G285" i="4"/>
  <c r="D285" i="4" s="1"/>
  <c r="A285" i="4"/>
  <c r="G284" i="4"/>
  <c r="D284" i="4" s="1"/>
  <c r="A284" i="4"/>
  <c r="I283" i="4"/>
  <c r="J283" i="4" s="1"/>
  <c r="K283" i="4" s="1"/>
  <c r="H283" i="4"/>
  <c r="G283" i="4"/>
  <c r="D283" i="4" s="1"/>
  <c r="A283" i="4"/>
  <c r="G282" i="4"/>
  <c r="D282" i="4"/>
  <c r="A282" i="4"/>
  <c r="H281" i="4"/>
  <c r="G281" i="4"/>
  <c r="D281" i="4"/>
  <c r="A281" i="4"/>
  <c r="G280" i="4"/>
  <c r="D280" i="4" s="1"/>
  <c r="A280" i="4"/>
  <c r="H279" i="4"/>
  <c r="I279" i="4" s="1"/>
  <c r="J279" i="4" s="1"/>
  <c r="K279" i="4" s="1"/>
  <c r="G279" i="4"/>
  <c r="D279" i="4"/>
  <c r="A279" i="4"/>
  <c r="G278" i="4"/>
  <c r="D278" i="4" s="1"/>
  <c r="A278" i="4"/>
  <c r="H277" i="4"/>
  <c r="G277" i="4"/>
  <c r="D277" i="4" s="1"/>
  <c r="A277" i="4"/>
  <c r="H276" i="4"/>
  <c r="I276" i="4" s="1"/>
  <c r="J276" i="4" s="1"/>
  <c r="K276" i="4" s="1"/>
  <c r="G276" i="4"/>
  <c r="D276" i="4" s="1"/>
  <c r="A276" i="4"/>
  <c r="I275" i="4"/>
  <c r="J275" i="4" s="1"/>
  <c r="K275" i="4" s="1"/>
  <c r="H275" i="4"/>
  <c r="G275" i="4"/>
  <c r="D275" i="4" s="1"/>
  <c r="A275" i="4"/>
  <c r="H274" i="4"/>
  <c r="I274" i="4" s="1"/>
  <c r="J274" i="4" s="1"/>
  <c r="K274" i="4" s="1"/>
  <c r="G274" i="4"/>
  <c r="D274" i="4" s="1"/>
  <c r="A274" i="4"/>
  <c r="K273" i="4"/>
  <c r="I273" i="4"/>
  <c r="J273" i="4" s="1"/>
  <c r="H273" i="4"/>
  <c r="G273" i="4"/>
  <c r="D273" i="4" s="1"/>
  <c r="A273" i="4"/>
  <c r="G272" i="4"/>
  <c r="D272" i="4"/>
  <c r="A272" i="4"/>
  <c r="G271" i="4"/>
  <c r="D271" i="4"/>
  <c r="A271" i="4"/>
  <c r="I270" i="4"/>
  <c r="J270" i="4" s="1"/>
  <c r="K270" i="4" s="1"/>
  <c r="G270" i="4"/>
  <c r="D270" i="4" s="1"/>
  <c r="A270" i="4"/>
  <c r="H270" i="4" s="1"/>
  <c r="G269" i="4"/>
  <c r="D269" i="4"/>
  <c r="A269" i="4"/>
  <c r="I268" i="4"/>
  <c r="J268" i="4" s="1"/>
  <c r="K268" i="4" s="1"/>
  <c r="G268" i="4"/>
  <c r="D268" i="4"/>
  <c r="A268" i="4"/>
  <c r="H268" i="4" s="1"/>
  <c r="J267" i="4"/>
  <c r="K267" i="4" s="1"/>
  <c r="H267" i="4"/>
  <c r="I267" i="4" s="1"/>
  <c r="G267" i="4"/>
  <c r="D267" i="4" s="1"/>
  <c r="A267" i="4"/>
  <c r="G266" i="4"/>
  <c r="D266" i="4"/>
  <c r="A266" i="4"/>
  <c r="H265" i="4"/>
  <c r="G265" i="4"/>
  <c r="D265" i="4"/>
  <c r="A265" i="4"/>
  <c r="G264" i="4"/>
  <c r="D264" i="4" s="1"/>
  <c r="A264" i="4"/>
  <c r="H263" i="4"/>
  <c r="G263" i="4"/>
  <c r="D263" i="4"/>
  <c r="A263" i="4"/>
  <c r="G262" i="4"/>
  <c r="D262" i="4" s="1"/>
  <c r="A262" i="4"/>
  <c r="H262" i="4" s="1"/>
  <c r="G261" i="4"/>
  <c r="D261" i="4"/>
  <c r="A261" i="4"/>
  <c r="H260" i="4"/>
  <c r="G260" i="4"/>
  <c r="D260" i="4"/>
  <c r="A260" i="4"/>
  <c r="H259" i="4"/>
  <c r="G259" i="4"/>
  <c r="D259" i="4"/>
  <c r="A259" i="4"/>
  <c r="I259" i="4" s="1"/>
  <c r="J259" i="4" s="1"/>
  <c r="K259" i="4" s="1"/>
  <c r="G258" i="4"/>
  <c r="D258" i="4" s="1"/>
  <c r="A258" i="4"/>
  <c r="H257" i="4"/>
  <c r="G257" i="4"/>
  <c r="D257" i="4" s="1"/>
  <c r="A257" i="4"/>
  <c r="H256" i="4"/>
  <c r="G256" i="4"/>
  <c r="D256" i="4" s="1"/>
  <c r="A256" i="4"/>
  <c r="H255" i="4"/>
  <c r="I255" i="4" s="1"/>
  <c r="J255" i="4" s="1"/>
  <c r="K255" i="4" s="1"/>
  <c r="G255" i="4"/>
  <c r="D255" i="4" s="1"/>
  <c r="A255" i="4"/>
  <c r="G254" i="4"/>
  <c r="D254" i="4" s="1"/>
  <c r="A254" i="4"/>
  <c r="G253" i="4"/>
  <c r="D253" i="4" s="1"/>
  <c r="A253" i="4"/>
  <c r="H253" i="4" s="1"/>
  <c r="H252" i="4"/>
  <c r="G252" i="4"/>
  <c r="D252" i="4" s="1"/>
  <c r="A252" i="4"/>
  <c r="I252" i="4" s="1"/>
  <c r="J252" i="4" s="1"/>
  <c r="K252" i="4" s="1"/>
  <c r="G251" i="4"/>
  <c r="D251" i="4"/>
  <c r="A251" i="4"/>
  <c r="I250" i="4"/>
  <c r="J250" i="4" s="1"/>
  <c r="K250" i="4" s="1"/>
  <c r="H250" i="4"/>
  <c r="G250" i="4"/>
  <c r="D250" i="4" s="1"/>
  <c r="A250" i="4"/>
  <c r="H249" i="4"/>
  <c r="G249" i="4"/>
  <c r="D249" i="4" s="1"/>
  <c r="A249" i="4"/>
  <c r="I248" i="4"/>
  <c r="J248" i="4" s="1"/>
  <c r="K248" i="4" s="1"/>
  <c r="H248" i="4"/>
  <c r="G248" i="4"/>
  <c r="D248" i="4"/>
  <c r="A248" i="4"/>
  <c r="H247" i="4"/>
  <c r="I247" i="4" s="1"/>
  <c r="J247" i="4" s="1"/>
  <c r="K247" i="4" s="1"/>
  <c r="G247" i="4"/>
  <c r="D247" i="4" s="1"/>
  <c r="A247" i="4"/>
  <c r="G246" i="4"/>
  <c r="D246" i="4" s="1"/>
  <c r="A246" i="4"/>
  <c r="H245" i="4"/>
  <c r="I245" i="4" s="1"/>
  <c r="J245" i="4" s="1"/>
  <c r="K245" i="4" s="1"/>
  <c r="G245" i="4"/>
  <c r="D245" i="4" s="1"/>
  <c r="A245" i="4"/>
  <c r="J244" i="4"/>
  <c r="K244" i="4" s="1"/>
  <c r="I244" i="4"/>
  <c r="H244" i="4"/>
  <c r="G244" i="4"/>
  <c r="D244" i="4" s="1"/>
  <c r="A244" i="4"/>
  <c r="G243" i="4"/>
  <c r="D243" i="4" s="1"/>
  <c r="A243" i="4"/>
  <c r="G242" i="4"/>
  <c r="D242" i="4" s="1"/>
  <c r="A242" i="4"/>
  <c r="K241" i="4"/>
  <c r="I241" i="4"/>
  <c r="J241" i="4" s="1"/>
  <c r="G241" i="4"/>
  <c r="D241" i="4"/>
  <c r="A241" i="4"/>
  <c r="H241" i="4" s="1"/>
  <c r="H240" i="4"/>
  <c r="G240" i="4"/>
  <c r="D240" i="4" s="1"/>
  <c r="A240" i="4"/>
  <c r="I240" i="4" s="1"/>
  <c r="J240" i="4" s="1"/>
  <c r="K240" i="4" s="1"/>
  <c r="H239" i="4"/>
  <c r="I239" i="4" s="1"/>
  <c r="J239" i="4" s="1"/>
  <c r="K239" i="4" s="1"/>
  <c r="G239" i="4"/>
  <c r="D239" i="4" s="1"/>
  <c r="A239" i="4"/>
  <c r="J238" i="4"/>
  <c r="K238" i="4" s="1"/>
  <c r="I238" i="4"/>
  <c r="H238" i="4"/>
  <c r="G238" i="4"/>
  <c r="D238" i="4" s="1"/>
  <c r="A238" i="4"/>
  <c r="H237" i="4"/>
  <c r="G237" i="4"/>
  <c r="D237" i="4" s="1"/>
  <c r="A237" i="4"/>
  <c r="G236" i="4"/>
  <c r="D236" i="4"/>
  <c r="A236" i="4"/>
  <c r="H236" i="4" s="1"/>
  <c r="I236" i="4" s="1"/>
  <c r="J236" i="4" s="1"/>
  <c r="K236" i="4" s="1"/>
  <c r="H235" i="4"/>
  <c r="I235" i="4" s="1"/>
  <c r="J235" i="4" s="1"/>
  <c r="K235" i="4" s="1"/>
  <c r="G235" i="4"/>
  <c r="D235" i="4" s="1"/>
  <c r="A235" i="4"/>
  <c r="G234" i="4"/>
  <c r="D234" i="4"/>
  <c r="A234" i="4"/>
  <c r="G233" i="4"/>
  <c r="D233" i="4"/>
  <c r="A233" i="4"/>
  <c r="G232" i="4"/>
  <c r="D232" i="4"/>
  <c r="A232" i="4"/>
  <c r="G231" i="4"/>
  <c r="D231" i="4" s="1"/>
  <c r="A231" i="4"/>
  <c r="H230" i="4"/>
  <c r="G230" i="4"/>
  <c r="D230" i="4"/>
  <c r="A230" i="4"/>
  <c r="G229" i="4"/>
  <c r="D229" i="4" s="1"/>
  <c r="A229" i="4"/>
  <c r="H228" i="4"/>
  <c r="G228" i="4"/>
  <c r="D228" i="4"/>
  <c r="A228" i="4"/>
  <c r="H227" i="4"/>
  <c r="I227" i="4" s="1"/>
  <c r="J227" i="4" s="1"/>
  <c r="K227" i="4" s="1"/>
  <c r="G227" i="4"/>
  <c r="D227" i="4"/>
  <c r="A227" i="4"/>
  <c r="I226" i="4"/>
  <c r="J226" i="4" s="1"/>
  <c r="K226" i="4" s="1"/>
  <c r="H226" i="4"/>
  <c r="G226" i="4"/>
  <c r="D226" i="4"/>
  <c r="A226" i="4"/>
  <c r="G225" i="4"/>
  <c r="D225" i="4" s="1"/>
  <c r="A225" i="4"/>
  <c r="G224" i="4"/>
  <c r="D224" i="4"/>
  <c r="A224" i="4"/>
  <c r="G223" i="4"/>
  <c r="D223" i="4" s="1"/>
  <c r="A223" i="4"/>
  <c r="G222" i="4"/>
  <c r="D222" i="4"/>
  <c r="A222" i="4"/>
  <c r="G221" i="4"/>
  <c r="D221" i="4" s="1"/>
  <c r="A221" i="4"/>
  <c r="I220" i="4"/>
  <c r="J220" i="4" s="1"/>
  <c r="K220" i="4" s="1"/>
  <c r="H220" i="4"/>
  <c r="G220" i="4"/>
  <c r="D220" i="4" s="1"/>
  <c r="A220" i="4"/>
  <c r="G219" i="4"/>
  <c r="D219" i="4"/>
  <c r="A219" i="4"/>
  <c r="G218" i="4"/>
  <c r="D218" i="4"/>
  <c r="A218" i="4"/>
  <c r="G217" i="4"/>
  <c r="D217" i="4" s="1"/>
  <c r="A217" i="4"/>
  <c r="H216" i="4"/>
  <c r="G216" i="4"/>
  <c r="D216" i="4" s="1"/>
  <c r="A216" i="4"/>
  <c r="G215" i="4"/>
  <c r="D215" i="4" s="1"/>
  <c r="A215" i="4"/>
  <c r="I214" i="4"/>
  <c r="J214" i="4" s="1"/>
  <c r="K214" i="4" s="1"/>
  <c r="H214" i="4"/>
  <c r="G214" i="4"/>
  <c r="A214" i="4"/>
  <c r="H213" i="4"/>
  <c r="I213" i="4" s="1"/>
  <c r="J213" i="4" s="1"/>
  <c r="K213" i="4" s="1"/>
  <c r="G213" i="4"/>
  <c r="D213" i="4" s="1"/>
  <c r="A213" i="4"/>
  <c r="J212" i="4"/>
  <c r="K212" i="4" s="1"/>
  <c r="H212" i="4"/>
  <c r="I212" i="4" s="1"/>
  <c r="G212" i="4"/>
  <c r="D212" i="4" s="1"/>
  <c r="A212" i="4"/>
  <c r="I211" i="4"/>
  <c r="J211" i="4" s="1"/>
  <c r="K211" i="4" s="1"/>
  <c r="H211" i="4"/>
  <c r="G211" i="4"/>
  <c r="D211" i="4" s="1"/>
  <c r="A211" i="4"/>
  <c r="I210" i="4"/>
  <c r="J210" i="4" s="1"/>
  <c r="K210" i="4" s="1"/>
  <c r="H210" i="4"/>
  <c r="G210" i="4"/>
  <c r="D210" i="4" s="1"/>
  <c r="A210" i="4"/>
  <c r="J209" i="4"/>
  <c r="K209" i="4" s="1"/>
  <c r="H209" i="4"/>
  <c r="I209" i="4" s="1"/>
  <c r="G209" i="4"/>
  <c r="D209" i="4" s="1"/>
  <c r="A209" i="4"/>
  <c r="G208" i="4"/>
  <c r="D208" i="4" s="1"/>
  <c r="A208" i="4"/>
  <c r="I207" i="4"/>
  <c r="J207" i="4" s="1"/>
  <c r="K207" i="4" s="1"/>
  <c r="H207" i="4"/>
  <c r="G207" i="4"/>
  <c r="D207" i="4" s="1"/>
  <c r="A207" i="4"/>
  <c r="H206" i="4"/>
  <c r="I206" i="4" s="1"/>
  <c r="J206" i="4" s="1"/>
  <c r="K206" i="4" s="1"/>
  <c r="G206" i="4"/>
  <c r="D206" i="4" s="1"/>
  <c r="A206" i="4"/>
  <c r="I205" i="4"/>
  <c r="J205" i="4" s="1"/>
  <c r="K205" i="4" s="1"/>
  <c r="H205" i="4"/>
  <c r="G205" i="4"/>
  <c r="D205" i="4" s="1"/>
  <c r="A205" i="4"/>
  <c r="G204" i="4"/>
  <c r="D204" i="4" s="1"/>
  <c r="A204" i="4"/>
  <c r="G203" i="4"/>
  <c r="D203" i="4" s="1"/>
  <c r="A203" i="4"/>
  <c r="G202" i="4"/>
  <c r="D202" i="4" s="1"/>
  <c r="A202" i="4"/>
  <c r="G201" i="4"/>
  <c r="D201" i="4"/>
  <c r="A201" i="4"/>
  <c r="G200" i="4"/>
  <c r="D200" i="4"/>
  <c r="A200" i="4"/>
  <c r="H199" i="4"/>
  <c r="G199" i="4"/>
  <c r="D199" i="4"/>
  <c r="A199" i="4"/>
  <c r="I199" i="4" s="1"/>
  <c r="J199" i="4" s="1"/>
  <c r="K199" i="4" s="1"/>
  <c r="I198" i="4"/>
  <c r="J198" i="4" s="1"/>
  <c r="K198" i="4" s="1"/>
  <c r="H198" i="4"/>
  <c r="G198" i="4"/>
  <c r="D198" i="4"/>
  <c r="A198" i="4"/>
  <c r="H197" i="4"/>
  <c r="I197" i="4" s="1"/>
  <c r="J197" i="4" s="1"/>
  <c r="K197" i="4" s="1"/>
  <c r="G197" i="4"/>
  <c r="D197" i="4" s="1"/>
  <c r="A197" i="4"/>
  <c r="H196" i="4"/>
  <c r="I196" i="4" s="1"/>
  <c r="J196" i="4" s="1"/>
  <c r="K196" i="4" s="1"/>
  <c r="G196" i="4"/>
  <c r="D196" i="4" s="1"/>
  <c r="A196" i="4"/>
  <c r="H195" i="4"/>
  <c r="G195" i="4"/>
  <c r="D195" i="4" s="1"/>
  <c r="A195" i="4"/>
  <c r="J194" i="4"/>
  <c r="K194" i="4" s="1"/>
  <c r="I194" i="4"/>
  <c r="H194" i="4"/>
  <c r="G194" i="4"/>
  <c r="D194" i="4" s="1"/>
  <c r="A194" i="4"/>
  <c r="G193" i="4"/>
  <c r="D193" i="4"/>
  <c r="A193" i="4"/>
  <c r="H193" i="4" s="1"/>
  <c r="I193" i="4" s="1"/>
  <c r="J193" i="4" s="1"/>
  <c r="K193" i="4" s="1"/>
  <c r="H192" i="4"/>
  <c r="I192" i="4" s="1"/>
  <c r="J192" i="4" s="1"/>
  <c r="K192" i="4" s="1"/>
  <c r="G192" i="4"/>
  <c r="D192" i="4" s="1"/>
  <c r="A192" i="4"/>
  <c r="I191" i="4"/>
  <c r="J191" i="4" s="1"/>
  <c r="K191" i="4" s="1"/>
  <c r="H191" i="4"/>
  <c r="G191" i="4"/>
  <c r="D191" i="4" s="1"/>
  <c r="A191" i="4"/>
  <c r="H190" i="4"/>
  <c r="G190" i="4"/>
  <c r="D190" i="4"/>
  <c r="A190" i="4"/>
  <c r="G189" i="4"/>
  <c r="A189" i="4"/>
  <c r="H189" i="4" s="1"/>
  <c r="G188" i="4"/>
  <c r="A188" i="4"/>
  <c r="G187" i="4"/>
  <c r="D187" i="4"/>
  <c r="A187" i="4"/>
  <c r="I186" i="4"/>
  <c r="J186" i="4" s="1"/>
  <c r="K186" i="4" s="1"/>
  <c r="H186" i="4"/>
  <c r="G186" i="4"/>
  <c r="D186" i="4"/>
  <c r="A186" i="4"/>
  <c r="I185" i="4"/>
  <c r="J185" i="4" s="1"/>
  <c r="K185" i="4" s="1"/>
  <c r="H185" i="4"/>
  <c r="G185" i="4"/>
  <c r="D185" i="4"/>
  <c r="A185" i="4"/>
  <c r="I184" i="4"/>
  <c r="J184" i="4" s="1"/>
  <c r="K184" i="4" s="1"/>
  <c r="H184" i="4"/>
  <c r="G184" i="4"/>
  <c r="D184" i="4"/>
  <c r="A184" i="4"/>
  <c r="I183" i="4"/>
  <c r="J183" i="4" s="1"/>
  <c r="K183" i="4" s="1"/>
  <c r="G183" i="4"/>
  <c r="D183" i="4"/>
  <c r="A183" i="4"/>
  <c r="H183" i="4" s="1"/>
  <c r="G182" i="4"/>
  <c r="D182" i="4" s="1"/>
  <c r="A182" i="4"/>
  <c r="H182" i="4" s="1"/>
  <c r="I182" i="4" s="1"/>
  <c r="J182" i="4" s="1"/>
  <c r="K182" i="4" s="1"/>
  <c r="G181" i="4"/>
  <c r="D181" i="4"/>
  <c r="A181" i="4"/>
  <c r="H181" i="4" s="1"/>
  <c r="I181" i="4" s="1"/>
  <c r="J181" i="4" s="1"/>
  <c r="K181" i="4" s="1"/>
  <c r="G180" i="4"/>
  <c r="D180" i="4"/>
  <c r="A180" i="4"/>
  <c r="H180" i="4" s="1"/>
  <c r="I180" i="4" s="1"/>
  <c r="J180" i="4" s="1"/>
  <c r="K180" i="4" s="1"/>
  <c r="G179" i="4"/>
  <c r="D179" i="4" s="1"/>
  <c r="A179" i="4"/>
  <c r="G178" i="4"/>
  <c r="D178" i="4" s="1"/>
  <c r="A178" i="4"/>
  <c r="H178" i="4" s="1"/>
  <c r="I178" i="4" s="1"/>
  <c r="J178" i="4" s="1"/>
  <c r="K178" i="4" s="1"/>
  <c r="G177" i="4"/>
  <c r="D177" i="4"/>
  <c r="A177" i="4"/>
  <c r="G176" i="4"/>
  <c r="D176" i="4"/>
  <c r="A176" i="4"/>
  <c r="H176" i="4" s="1"/>
  <c r="G175" i="4"/>
  <c r="D175" i="4" s="1"/>
  <c r="A175" i="4"/>
  <c r="H175" i="4" s="1"/>
  <c r="G174" i="4"/>
  <c r="D174" i="4" s="1"/>
  <c r="A174" i="4"/>
  <c r="I173" i="4"/>
  <c r="J173" i="4" s="1"/>
  <c r="K173" i="4" s="1"/>
  <c r="H173" i="4"/>
  <c r="G173" i="4"/>
  <c r="D173" i="4"/>
  <c r="A173" i="4"/>
  <c r="G172" i="4"/>
  <c r="D172" i="4" s="1"/>
  <c r="A172" i="4"/>
  <c r="G171" i="4"/>
  <c r="D171" i="4" s="1"/>
  <c r="A171" i="4"/>
  <c r="H171" i="4" s="1"/>
  <c r="G170" i="4"/>
  <c r="D170" i="4" s="1"/>
  <c r="A170" i="4"/>
  <c r="H170" i="4" s="1"/>
  <c r="G169" i="4"/>
  <c r="D169" i="4" s="1"/>
  <c r="A169" i="4"/>
  <c r="I168" i="4"/>
  <c r="J168" i="4" s="1"/>
  <c r="K168" i="4" s="1"/>
  <c r="G168" i="4"/>
  <c r="D168" i="4" s="1"/>
  <c r="A168" i="4"/>
  <c r="H168" i="4" s="1"/>
  <c r="J167" i="4"/>
  <c r="K167" i="4" s="1"/>
  <c r="H167" i="4"/>
  <c r="G167" i="4"/>
  <c r="D167" i="4" s="1"/>
  <c r="A167" i="4"/>
  <c r="I167" i="4" s="1"/>
  <c r="G166" i="4"/>
  <c r="D166" i="4"/>
  <c r="A166" i="4"/>
  <c r="J165" i="4"/>
  <c r="K165" i="4" s="1"/>
  <c r="H165" i="4"/>
  <c r="I165" i="4" s="1"/>
  <c r="G165" i="4"/>
  <c r="D165" i="4" s="1"/>
  <c r="A165" i="4"/>
  <c r="G164" i="4"/>
  <c r="D164" i="4" s="1"/>
  <c r="A164" i="4"/>
  <c r="J163" i="4"/>
  <c r="K163" i="4" s="1"/>
  <c r="I163" i="4"/>
  <c r="H163" i="4"/>
  <c r="G163" i="4"/>
  <c r="D163" i="4"/>
  <c r="A163" i="4"/>
  <c r="G162" i="4"/>
  <c r="D162" i="4" s="1"/>
  <c r="A162" i="4"/>
  <c r="H161" i="4"/>
  <c r="G161" i="4"/>
  <c r="D161" i="4" s="1"/>
  <c r="A161" i="4"/>
  <c r="I161" i="4" s="1"/>
  <c r="J161" i="4" s="1"/>
  <c r="K161" i="4" s="1"/>
  <c r="I160" i="4"/>
  <c r="J160" i="4" s="1"/>
  <c r="K160" i="4" s="1"/>
  <c r="H160" i="4"/>
  <c r="G160" i="4"/>
  <c r="D160" i="4" s="1"/>
  <c r="A160" i="4"/>
  <c r="G159" i="4"/>
  <c r="D159" i="4"/>
  <c r="A159" i="4"/>
  <c r="G158" i="4"/>
  <c r="D158" i="4" s="1"/>
  <c r="A158" i="4"/>
  <c r="H157" i="4"/>
  <c r="G157" i="4"/>
  <c r="D157" i="4" s="1"/>
  <c r="A157" i="4"/>
  <c r="G156" i="4"/>
  <c r="D156" i="4" s="1"/>
  <c r="A156" i="4"/>
  <c r="H156" i="4" s="1"/>
  <c r="I156" i="4" s="1"/>
  <c r="J156" i="4" s="1"/>
  <c r="K156" i="4" s="1"/>
  <c r="H155" i="4"/>
  <c r="G155" i="4"/>
  <c r="D155" i="4"/>
  <c r="A155" i="4"/>
  <c r="G154" i="4"/>
  <c r="D154" i="4" s="1"/>
  <c r="A154" i="4"/>
  <c r="J153" i="4"/>
  <c r="K153" i="4" s="1"/>
  <c r="H153" i="4"/>
  <c r="I153" i="4" s="1"/>
  <c r="G153" i="4"/>
  <c r="D153" i="4" s="1"/>
  <c r="A153" i="4"/>
  <c r="G152" i="4"/>
  <c r="D152" i="4" s="1"/>
  <c r="A152" i="4"/>
  <c r="I151" i="4"/>
  <c r="J151" i="4" s="1"/>
  <c r="K151" i="4" s="1"/>
  <c r="H151" i="4"/>
  <c r="G151" i="4"/>
  <c r="D151" i="4"/>
  <c r="A151" i="4"/>
  <c r="G150" i="4"/>
  <c r="D150" i="4" s="1"/>
  <c r="A150" i="4"/>
  <c r="H149" i="4"/>
  <c r="G149" i="4"/>
  <c r="D149" i="4" s="1"/>
  <c r="A149" i="4"/>
  <c r="G148" i="4"/>
  <c r="D148" i="4" s="1"/>
  <c r="A148" i="4"/>
  <c r="H148" i="4" s="1"/>
  <c r="I148" i="4" s="1"/>
  <c r="J148" i="4" s="1"/>
  <c r="K148" i="4" s="1"/>
  <c r="G147" i="4"/>
  <c r="D147" i="4"/>
  <c r="A147" i="4"/>
  <c r="H147" i="4" s="1"/>
  <c r="I147" i="4" s="1"/>
  <c r="J147" i="4" s="1"/>
  <c r="K147" i="4" s="1"/>
  <c r="G146" i="4"/>
  <c r="D146" i="4" s="1"/>
  <c r="A146" i="4"/>
  <c r="H145" i="4"/>
  <c r="G145" i="4"/>
  <c r="D145" i="4"/>
  <c r="A145" i="4"/>
  <c r="G144" i="4"/>
  <c r="D144" i="4"/>
  <c r="A144" i="4"/>
  <c r="H144" i="4" s="1"/>
  <c r="I144" i="4" s="1"/>
  <c r="J144" i="4" s="1"/>
  <c r="K144" i="4" s="1"/>
  <c r="H143" i="4"/>
  <c r="G143" i="4"/>
  <c r="D143" i="4"/>
  <c r="A143" i="4"/>
  <c r="G142" i="4"/>
  <c r="D142" i="4"/>
  <c r="A142" i="4"/>
  <c r="J141" i="4"/>
  <c r="K141" i="4" s="1"/>
  <c r="H141" i="4"/>
  <c r="I141" i="4" s="1"/>
  <c r="G141" i="4"/>
  <c r="D141" i="4" s="1"/>
  <c r="A141" i="4"/>
  <c r="H140" i="4"/>
  <c r="I140" i="4" s="1"/>
  <c r="J140" i="4" s="1"/>
  <c r="K140" i="4" s="1"/>
  <c r="G140" i="4"/>
  <c r="D140" i="4" s="1"/>
  <c r="A140" i="4"/>
  <c r="H139" i="4"/>
  <c r="I139" i="4" s="1"/>
  <c r="J139" i="4" s="1"/>
  <c r="K139" i="4" s="1"/>
  <c r="G139" i="4"/>
  <c r="D139" i="4"/>
  <c r="A139" i="4"/>
  <c r="G138" i="4"/>
  <c r="D138" i="4" s="1"/>
  <c r="A138" i="4"/>
  <c r="G137" i="4"/>
  <c r="D137" i="4" s="1"/>
  <c r="A137" i="4"/>
  <c r="I136" i="4"/>
  <c r="J136" i="4" s="1"/>
  <c r="K136" i="4" s="1"/>
  <c r="G136" i="4"/>
  <c r="D136" i="4" s="1"/>
  <c r="A136" i="4"/>
  <c r="H136" i="4" s="1"/>
  <c r="G135" i="4"/>
  <c r="D135" i="4"/>
  <c r="A135" i="4"/>
  <c r="H135" i="4" s="1"/>
  <c r="G134" i="4"/>
  <c r="D134" i="4"/>
  <c r="A134" i="4"/>
  <c r="G133" i="4"/>
  <c r="D133" i="4" s="1"/>
  <c r="A133" i="4"/>
  <c r="I132" i="4"/>
  <c r="J132" i="4" s="1"/>
  <c r="K132" i="4" s="1"/>
  <c r="G132" i="4"/>
  <c r="D132" i="4" s="1"/>
  <c r="A132" i="4"/>
  <c r="H132" i="4" s="1"/>
  <c r="H131" i="4"/>
  <c r="G131" i="4"/>
  <c r="D131" i="4" s="1"/>
  <c r="A131" i="4"/>
  <c r="I131" i="4" s="1"/>
  <c r="J131" i="4" s="1"/>
  <c r="K131" i="4" s="1"/>
  <c r="G130" i="4"/>
  <c r="D130" i="4" s="1"/>
  <c r="A130" i="4"/>
  <c r="H129" i="4"/>
  <c r="I129" i="4" s="1"/>
  <c r="J129" i="4" s="1"/>
  <c r="K129" i="4" s="1"/>
  <c r="G129" i="4"/>
  <c r="D129" i="4"/>
  <c r="A129" i="4"/>
  <c r="G128" i="4"/>
  <c r="D128" i="4" s="1"/>
  <c r="A128" i="4"/>
  <c r="J127" i="4"/>
  <c r="K127" i="4" s="1"/>
  <c r="I127" i="4"/>
  <c r="H127" i="4"/>
  <c r="G127" i="4"/>
  <c r="D127" i="4" s="1"/>
  <c r="A127" i="4"/>
  <c r="G126" i="4"/>
  <c r="D126" i="4" s="1"/>
  <c r="A126" i="4"/>
  <c r="I125" i="4"/>
  <c r="J125" i="4" s="1"/>
  <c r="K125" i="4" s="1"/>
  <c r="H125" i="4"/>
  <c r="G125" i="4"/>
  <c r="D125" i="4"/>
  <c r="A125" i="4"/>
  <c r="G124" i="4"/>
  <c r="D124" i="4" s="1"/>
  <c r="A124" i="4"/>
  <c r="H123" i="4"/>
  <c r="I123" i="4" s="1"/>
  <c r="J123" i="4" s="1"/>
  <c r="K123" i="4" s="1"/>
  <c r="G123" i="4"/>
  <c r="D123" i="4" s="1"/>
  <c r="A123" i="4"/>
  <c r="G122" i="4"/>
  <c r="D122" i="4"/>
  <c r="A122" i="4"/>
  <c r="G121" i="4"/>
  <c r="D121" i="4"/>
  <c r="A121" i="4"/>
  <c r="G120" i="4"/>
  <c r="D120" i="4" s="1"/>
  <c r="A120" i="4"/>
  <c r="H119" i="4"/>
  <c r="G119" i="4"/>
  <c r="D119" i="4"/>
  <c r="A119" i="4"/>
  <c r="G118" i="4"/>
  <c r="D118" i="4" s="1"/>
  <c r="A118" i="4"/>
  <c r="J117" i="4"/>
  <c r="K117" i="4" s="1"/>
  <c r="H117" i="4"/>
  <c r="I117" i="4" s="1"/>
  <c r="G117" i="4"/>
  <c r="D117" i="4" s="1"/>
  <c r="A117" i="4"/>
  <c r="H116" i="4"/>
  <c r="I116" i="4" s="1"/>
  <c r="J116" i="4" s="1"/>
  <c r="K116" i="4" s="1"/>
  <c r="G116" i="4"/>
  <c r="D116" i="4" s="1"/>
  <c r="A116" i="4"/>
  <c r="H115" i="4"/>
  <c r="I115" i="4" s="1"/>
  <c r="J115" i="4" s="1"/>
  <c r="K115" i="4" s="1"/>
  <c r="G115" i="4"/>
  <c r="D115" i="4" s="1"/>
  <c r="A115" i="4"/>
  <c r="G114" i="4"/>
  <c r="D114" i="4" s="1"/>
  <c r="A114" i="4"/>
  <c r="K113" i="4"/>
  <c r="J113" i="4"/>
  <c r="I113" i="4"/>
  <c r="H113" i="4"/>
  <c r="G113" i="4"/>
  <c r="D113" i="4" s="1"/>
  <c r="A113" i="4"/>
  <c r="J112" i="4"/>
  <c r="K112" i="4" s="1"/>
  <c r="I112" i="4"/>
  <c r="H112" i="4"/>
  <c r="G112" i="4"/>
  <c r="D112" i="4" s="1"/>
  <c r="A112" i="4"/>
  <c r="H111" i="4"/>
  <c r="G111" i="4"/>
  <c r="D111" i="4" s="1"/>
  <c r="A111" i="4"/>
  <c r="G110" i="4"/>
  <c r="D110" i="4"/>
  <c r="A110" i="4"/>
  <c r="G109" i="4"/>
  <c r="D109" i="4"/>
  <c r="A109" i="4"/>
  <c r="H109" i="4" s="1"/>
  <c r="G108" i="4"/>
  <c r="D108" i="4" s="1"/>
  <c r="A108" i="4"/>
  <c r="H107" i="4"/>
  <c r="G107" i="4"/>
  <c r="D107" i="4" s="1"/>
  <c r="A107" i="4"/>
  <c r="I107" i="4" s="1"/>
  <c r="J107" i="4" s="1"/>
  <c r="K107" i="4" s="1"/>
  <c r="G106" i="4"/>
  <c r="D106" i="4"/>
  <c r="A106" i="4"/>
  <c r="J105" i="4"/>
  <c r="K105" i="4" s="1"/>
  <c r="H105" i="4"/>
  <c r="I105" i="4" s="1"/>
  <c r="G105" i="4"/>
  <c r="D105" i="4"/>
  <c r="A105" i="4"/>
  <c r="H104" i="4"/>
  <c r="G104" i="4"/>
  <c r="D104" i="4" s="1"/>
  <c r="A104" i="4"/>
  <c r="I103" i="4"/>
  <c r="J103" i="4" s="1"/>
  <c r="K103" i="4" s="1"/>
  <c r="H103" i="4"/>
  <c r="G103" i="4"/>
  <c r="D103" i="4"/>
  <c r="A103" i="4"/>
  <c r="H102" i="4"/>
  <c r="G102" i="4"/>
  <c r="D102" i="4" s="1"/>
  <c r="A102" i="4"/>
  <c r="I102" i="4" s="1"/>
  <c r="J102" i="4" s="1"/>
  <c r="K102" i="4" s="1"/>
  <c r="G101" i="4"/>
  <c r="D101" i="4" s="1"/>
  <c r="A101" i="4"/>
  <c r="H100" i="4"/>
  <c r="G100" i="4"/>
  <c r="D100" i="4" s="1"/>
  <c r="A100" i="4"/>
  <c r="K99" i="4"/>
  <c r="J99" i="4"/>
  <c r="I99" i="4"/>
  <c r="H99" i="4"/>
  <c r="G99" i="4"/>
  <c r="D99" i="4"/>
  <c r="B99" i="4"/>
  <c r="A99" i="4"/>
  <c r="G98" i="4"/>
  <c r="D98" i="4" s="1"/>
  <c r="B98" i="4"/>
  <c r="A98" i="4"/>
  <c r="G97" i="4"/>
  <c r="D97" i="4"/>
  <c r="A97" i="4"/>
  <c r="H97" i="4" s="1"/>
  <c r="G96" i="4"/>
  <c r="D96" i="4" s="1"/>
  <c r="A96" i="4"/>
  <c r="H95" i="4"/>
  <c r="G95" i="4"/>
  <c r="D95" i="4"/>
  <c r="B95" i="4"/>
  <c r="A95" i="4"/>
  <c r="H94" i="4"/>
  <c r="G94" i="4"/>
  <c r="D94" i="4"/>
  <c r="A94" i="4"/>
  <c r="B94" i="4" s="1"/>
  <c r="I93" i="4"/>
  <c r="J93" i="4" s="1"/>
  <c r="K93" i="4" s="1"/>
  <c r="H93" i="4"/>
  <c r="G93" i="4"/>
  <c r="D93" i="4"/>
  <c r="B93" i="4"/>
  <c r="A93" i="4"/>
  <c r="G92" i="4"/>
  <c r="D92" i="4" s="1"/>
  <c r="A92" i="4"/>
  <c r="G91" i="4"/>
  <c r="D91" i="4"/>
  <c r="A91" i="4"/>
  <c r="G90" i="4"/>
  <c r="D90" i="4" s="1"/>
  <c r="A90" i="4"/>
  <c r="H89" i="4"/>
  <c r="I89" i="4" s="1"/>
  <c r="J89" i="4" s="1"/>
  <c r="K89" i="4" s="1"/>
  <c r="G89" i="4"/>
  <c r="D89" i="4"/>
  <c r="B89" i="4"/>
  <c r="A89" i="4"/>
  <c r="G88" i="4"/>
  <c r="D88" i="4" s="1"/>
  <c r="A88" i="4"/>
  <c r="I87" i="4"/>
  <c r="J87" i="4" s="1"/>
  <c r="K87" i="4" s="1"/>
  <c r="H87" i="4"/>
  <c r="G87" i="4"/>
  <c r="D87" i="4" s="1"/>
  <c r="A87" i="4"/>
  <c r="G86" i="4"/>
  <c r="D86" i="4" s="1"/>
  <c r="B86" i="4"/>
  <c r="A86" i="4"/>
  <c r="H85" i="4"/>
  <c r="G85" i="4"/>
  <c r="D85" i="4" s="1"/>
  <c r="B85" i="4"/>
  <c r="A85" i="4"/>
  <c r="G84" i="4"/>
  <c r="D84" i="4" s="1"/>
  <c r="A84" i="4"/>
  <c r="H84" i="4" s="1"/>
  <c r="H83" i="4"/>
  <c r="G83" i="4"/>
  <c r="D83" i="4" s="1"/>
  <c r="B83" i="4"/>
  <c r="A83" i="4"/>
  <c r="G82" i="4"/>
  <c r="D82" i="4"/>
  <c r="A82" i="4"/>
  <c r="B82" i="4" s="1"/>
  <c r="I81" i="4"/>
  <c r="J81" i="4" s="1"/>
  <c r="K81" i="4" s="1"/>
  <c r="H81" i="4"/>
  <c r="G81" i="4"/>
  <c r="D81" i="4" s="1"/>
  <c r="B81" i="4"/>
  <c r="A81" i="4"/>
  <c r="G80" i="4"/>
  <c r="D80" i="4" s="1"/>
  <c r="A80" i="4"/>
  <c r="B80" i="4" s="1"/>
  <c r="H79" i="4"/>
  <c r="G79" i="4"/>
  <c r="D79" i="4" s="1"/>
  <c r="B79" i="4"/>
  <c r="A79" i="4"/>
  <c r="I79" i="4" s="1"/>
  <c r="J79" i="4" s="1"/>
  <c r="K79" i="4" s="1"/>
  <c r="G78" i="4"/>
  <c r="D78" i="4" s="1"/>
  <c r="B78" i="4"/>
  <c r="A78" i="4"/>
  <c r="G77" i="4"/>
  <c r="D77" i="4" s="1"/>
  <c r="A77" i="4"/>
  <c r="G76" i="4"/>
  <c r="D76" i="4" s="1"/>
  <c r="A76" i="4"/>
  <c r="J75" i="4"/>
  <c r="K75" i="4" s="1"/>
  <c r="H75" i="4"/>
  <c r="G75" i="4"/>
  <c r="D75" i="4" s="1"/>
  <c r="A75" i="4"/>
  <c r="I75" i="4" s="1"/>
  <c r="G74" i="4"/>
  <c r="D74" i="4"/>
  <c r="B74" i="4"/>
  <c r="A74" i="4"/>
  <c r="H73" i="4"/>
  <c r="G73" i="4"/>
  <c r="D73" i="4"/>
  <c r="B73" i="4"/>
  <c r="A73" i="4"/>
  <c r="I72" i="4"/>
  <c r="J72" i="4" s="1"/>
  <c r="K72" i="4" s="1"/>
  <c r="G72" i="4"/>
  <c r="D72" i="4" s="1"/>
  <c r="A72" i="4"/>
  <c r="H72" i="4" s="1"/>
  <c r="H71" i="4"/>
  <c r="G71" i="4"/>
  <c r="D71" i="4" s="1"/>
  <c r="B71" i="4"/>
  <c r="A71" i="4"/>
  <c r="G70" i="4"/>
  <c r="D70" i="4" s="1"/>
  <c r="A70" i="4"/>
  <c r="I69" i="4"/>
  <c r="J69" i="4" s="1"/>
  <c r="K69" i="4" s="1"/>
  <c r="H69" i="4"/>
  <c r="G69" i="4"/>
  <c r="D69" i="4" s="1"/>
  <c r="B69" i="4"/>
  <c r="A69" i="4"/>
  <c r="G68" i="4"/>
  <c r="D68" i="4" s="1"/>
  <c r="A68" i="4"/>
  <c r="J67" i="4"/>
  <c r="K67" i="4" s="1"/>
  <c r="H67" i="4"/>
  <c r="I67" i="4" s="1"/>
  <c r="G67" i="4"/>
  <c r="D67" i="4" s="1"/>
  <c r="B67" i="4"/>
  <c r="A67" i="4"/>
  <c r="K66" i="4"/>
  <c r="I66" i="4"/>
  <c r="J66" i="4" s="1"/>
  <c r="G66" i="4"/>
  <c r="D66" i="4" s="1"/>
  <c r="A66" i="4"/>
  <c r="H66" i="4" s="1"/>
  <c r="H65" i="4"/>
  <c r="G65" i="4"/>
  <c r="D65" i="4"/>
  <c r="B65" i="4"/>
  <c r="A65" i="4"/>
  <c r="I65" i="4" s="1"/>
  <c r="J65" i="4" s="1"/>
  <c r="K65" i="4" s="1"/>
  <c r="G64" i="4"/>
  <c r="D64" i="4" s="1"/>
  <c r="A64" i="4"/>
  <c r="G63" i="4"/>
  <c r="D63" i="4" s="1"/>
  <c r="A63" i="4"/>
  <c r="H63" i="4" s="1"/>
  <c r="G62" i="4"/>
  <c r="D62" i="4" s="1"/>
  <c r="A62" i="4"/>
  <c r="G61" i="4"/>
  <c r="D61" i="4"/>
  <c r="A61" i="4"/>
  <c r="H61" i="4" s="1"/>
  <c r="G60" i="4"/>
  <c r="D60" i="4" s="1"/>
  <c r="A60" i="4"/>
  <c r="H60" i="4" s="1"/>
  <c r="H59" i="4"/>
  <c r="G59" i="4"/>
  <c r="D59" i="4"/>
  <c r="B59" i="4"/>
  <c r="B59" i="1" s="1"/>
  <c r="A59" i="4"/>
  <c r="H58" i="4"/>
  <c r="G58" i="4"/>
  <c r="D58" i="4" s="1"/>
  <c r="A58" i="4"/>
  <c r="B58" i="4" s="1"/>
  <c r="H57" i="4"/>
  <c r="I57" i="4" s="1"/>
  <c r="J57" i="4" s="1"/>
  <c r="K57" i="4" s="1"/>
  <c r="G57" i="4"/>
  <c r="D57" i="4" s="1"/>
  <c r="B57" i="4"/>
  <c r="B57" i="1" s="1"/>
  <c r="A57" i="4"/>
  <c r="G56" i="4"/>
  <c r="D56" i="4" s="1"/>
  <c r="A56" i="4"/>
  <c r="J55" i="4"/>
  <c r="K55" i="4" s="1"/>
  <c r="H55" i="4"/>
  <c r="I55" i="4" s="1"/>
  <c r="G55" i="4"/>
  <c r="D55" i="4" s="1"/>
  <c r="B55" i="4"/>
  <c r="A55" i="4"/>
  <c r="G54" i="4"/>
  <c r="D54" i="4" s="1"/>
  <c r="A54" i="4"/>
  <c r="H53" i="4"/>
  <c r="I53" i="4" s="1"/>
  <c r="J53" i="4" s="1"/>
  <c r="K53" i="4" s="1"/>
  <c r="G53" i="4"/>
  <c r="D53" i="4" s="1"/>
  <c r="B53" i="4"/>
  <c r="A53" i="4"/>
  <c r="G52" i="4"/>
  <c r="D52" i="4"/>
  <c r="A52" i="4"/>
  <c r="H51" i="4"/>
  <c r="G51" i="4"/>
  <c r="D51" i="4"/>
  <c r="A51" i="4"/>
  <c r="G50" i="4"/>
  <c r="D50" i="4" s="1"/>
  <c r="B50" i="4"/>
  <c r="B50" i="1" s="1"/>
  <c r="A50" i="4"/>
  <c r="H49" i="4"/>
  <c r="G49" i="4"/>
  <c r="D49" i="4" s="1"/>
  <c r="B49" i="4"/>
  <c r="A49" i="4"/>
  <c r="G48" i="4"/>
  <c r="D48" i="4" s="1"/>
  <c r="A48" i="4"/>
  <c r="H47" i="4"/>
  <c r="G47" i="4"/>
  <c r="D47" i="4" s="1"/>
  <c r="B47" i="4"/>
  <c r="A47" i="4"/>
  <c r="I47" i="4" s="1"/>
  <c r="J47" i="4" s="1"/>
  <c r="K47" i="4" s="1"/>
  <c r="H46" i="4"/>
  <c r="G46" i="4"/>
  <c r="D46" i="4" s="1"/>
  <c r="A46" i="4"/>
  <c r="J45" i="4"/>
  <c r="K45" i="4" s="1"/>
  <c r="H45" i="4"/>
  <c r="I45" i="4" s="1"/>
  <c r="G45" i="4"/>
  <c r="D45" i="4"/>
  <c r="B45" i="4"/>
  <c r="A45" i="4"/>
  <c r="G44" i="4"/>
  <c r="D44" i="4" s="1"/>
  <c r="A44" i="4"/>
  <c r="G43" i="4"/>
  <c r="D43" i="4" s="1"/>
  <c r="A43" i="4"/>
  <c r="G42" i="4"/>
  <c r="D42" i="4" s="1"/>
  <c r="A42" i="4"/>
  <c r="G41" i="4"/>
  <c r="D41" i="4"/>
  <c r="A41" i="4"/>
  <c r="G40" i="4"/>
  <c r="D40" i="4" s="1"/>
  <c r="A40" i="4"/>
  <c r="G39" i="4"/>
  <c r="A39" i="4"/>
  <c r="G38" i="4"/>
  <c r="D38" i="4" s="1"/>
  <c r="A38" i="4"/>
  <c r="G37" i="4"/>
  <c r="A37" i="4"/>
  <c r="G36" i="4"/>
  <c r="D36" i="4" s="1"/>
  <c r="A36" i="4"/>
  <c r="B36" i="4" s="1"/>
  <c r="B36" i="1" s="1"/>
  <c r="G35" i="4"/>
  <c r="D35" i="4" s="1"/>
  <c r="A35" i="4"/>
  <c r="G34" i="4"/>
  <c r="D34" i="4" s="1"/>
  <c r="A34" i="4"/>
  <c r="G33" i="4"/>
  <c r="D33" i="4" s="1"/>
  <c r="A33" i="4"/>
  <c r="H32" i="4"/>
  <c r="G32" i="4"/>
  <c r="D32" i="4"/>
  <c r="B32" i="4"/>
  <c r="A32" i="4"/>
  <c r="G31" i="4"/>
  <c r="D31" i="4"/>
  <c r="A31" i="4"/>
  <c r="H30" i="4"/>
  <c r="G30" i="4"/>
  <c r="D30" i="4" s="1"/>
  <c r="A30" i="4"/>
  <c r="I30" i="4" s="1"/>
  <c r="J30" i="4" s="1"/>
  <c r="K30" i="4" s="1"/>
  <c r="G29" i="4"/>
  <c r="D29" i="4" s="1"/>
  <c r="A29" i="4"/>
  <c r="H28" i="4"/>
  <c r="I28" i="4" s="1"/>
  <c r="J28" i="4" s="1"/>
  <c r="K28" i="4" s="1"/>
  <c r="G28" i="4"/>
  <c r="D28" i="4"/>
  <c r="A28" i="4"/>
  <c r="G27" i="4"/>
  <c r="D27" i="4" s="1"/>
  <c r="A27" i="4"/>
  <c r="H26" i="4"/>
  <c r="G26" i="4"/>
  <c r="D26" i="4" s="1"/>
  <c r="A26" i="4"/>
  <c r="G25" i="4"/>
  <c r="D25" i="4" s="1"/>
  <c r="A25" i="4"/>
  <c r="H25" i="4" s="1"/>
  <c r="I25" i="4" s="1"/>
  <c r="J25" i="4" s="1"/>
  <c r="K25" i="4" s="1"/>
  <c r="H24" i="4"/>
  <c r="I24" i="4" s="1"/>
  <c r="J24" i="4" s="1"/>
  <c r="K24" i="4" s="1"/>
  <c r="G24" i="4"/>
  <c r="D24" i="4" s="1"/>
  <c r="A24" i="4"/>
  <c r="G23" i="4"/>
  <c r="D23" i="4" s="1"/>
  <c r="A23" i="4"/>
  <c r="H22" i="4"/>
  <c r="G22" i="4"/>
  <c r="D22" i="4"/>
  <c r="A22" i="4"/>
  <c r="G21" i="4"/>
  <c r="D21" i="4" s="1"/>
  <c r="A21" i="4"/>
  <c r="H20" i="4"/>
  <c r="G20" i="4"/>
  <c r="D20" i="4" s="1"/>
  <c r="A20" i="4"/>
  <c r="G19" i="4"/>
  <c r="D19" i="4" s="1"/>
  <c r="A19" i="4"/>
  <c r="H18" i="4"/>
  <c r="G18" i="4"/>
  <c r="D18" i="4"/>
  <c r="B18" i="4"/>
  <c r="A18" i="4"/>
  <c r="I18" i="4" s="1"/>
  <c r="J18" i="4" s="1"/>
  <c r="K18" i="4" s="1"/>
  <c r="G17" i="4"/>
  <c r="D17" i="4" s="1"/>
  <c r="A17" i="4"/>
  <c r="H16" i="4"/>
  <c r="I16" i="4" s="1"/>
  <c r="J16" i="4" s="1"/>
  <c r="K16" i="4" s="1"/>
  <c r="G16" i="4"/>
  <c r="D16" i="4"/>
  <c r="B16" i="4"/>
  <c r="A16" i="4"/>
  <c r="G15" i="4"/>
  <c r="D15" i="4" s="1"/>
  <c r="A15" i="4"/>
  <c r="H14" i="4"/>
  <c r="G14" i="4"/>
  <c r="D14" i="4"/>
  <c r="B14" i="4"/>
  <c r="B14" i="1" s="1"/>
  <c r="A14" i="4"/>
  <c r="I14" i="4" s="1"/>
  <c r="J14" i="4" s="1"/>
  <c r="K14" i="4" s="1"/>
  <c r="H13" i="4"/>
  <c r="G13" i="4"/>
  <c r="D13" i="4" s="1"/>
  <c r="A13" i="4"/>
  <c r="H12" i="4"/>
  <c r="I12" i="4" s="1"/>
  <c r="J12" i="4" s="1"/>
  <c r="K12" i="4" s="1"/>
  <c r="G12" i="4"/>
  <c r="D12" i="4" s="1"/>
  <c r="B12" i="4"/>
  <c r="A12" i="4"/>
  <c r="G11" i="4"/>
  <c r="D11" i="4" s="1"/>
  <c r="A11" i="4"/>
  <c r="G10" i="4"/>
  <c r="D10" i="4" s="1"/>
  <c r="B10" i="4"/>
  <c r="A10" i="4"/>
  <c r="G9" i="4"/>
  <c r="D9" i="4" s="1"/>
  <c r="A9" i="4"/>
  <c r="H8" i="4"/>
  <c r="G8" i="4"/>
  <c r="D8" i="4"/>
  <c r="B8" i="4"/>
  <c r="A8" i="4"/>
  <c r="I8" i="4" s="1"/>
  <c r="J8" i="4" s="1"/>
  <c r="K8" i="4" s="1"/>
  <c r="G7" i="4"/>
  <c r="D7" i="4" s="1"/>
  <c r="A7" i="4"/>
  <c r="H6" i="4"/>
  <c r="G6" i="4"/>
  <c r="D6" i="4"/>
  <c r="B6" i="4"/>
  <c r="A6" i="4"/>
  <c r="G5" i="4"/>
  <c r="D5" i="4" s="1"/>
  <c r="A5" i="4"/>
  <c r="H4" i="4"/>
  <c r="I4" i="4" s="1"/>
  <c r="J4" i="4" s="1"/>
  <c r="K4" i="4" s="1"/>
  <c r="G4" i="4"/>
  <c r="D4" i="4"/>
  <c r="B4" i="4"/>
  <c r="B4" i="1" s="1"/>
  <c r="A4" i="4"/>
  <c r="G3" i="4"/>
  <c r="D3" i="4" s="1"/>
  <c r="A3" i="4"/>
  <c r="H2" i="4"/>
  <c r="G2" i="4"/>
  <c r="D2" i="4" s="1"/>
  <c r="B2" i="4"/>
  <c r="A2" i="4"/>
  <c r="B90" i="3"/>
  <c r="A90" i="3"/>
  <c r="D90" i="3" s="1"/>
  <c r="D89" i="3"/>
  <c r="C89" i="3"/>
  <c r="B89" i="3"/>
  <c r="A89" i="3"/>
  <c r="B88" i="3"/>
  <c r="A88" i="3"/>
  <c r="D88" i="3" s="1"/>
  <c r="F88" i="3" s="1"/>
  <c r="D87" i="3"/>
  <c r="F87" i="3" s="1"/>
  <c r="B87" i="3"/>
  <c r="A87" i="3"/>
  <c r="C87" i="3" s="1"/>
  <c r="G86" i="3"/>
  <c r="E86" i="3"/>
  <c r="C86" i="3"/>
  <c r="B86" i="3"/>
  <c r="A86" i="3"/>
  <c r="D86" i="3" s="1"/>
  <c r="F86" i="3" s="1"/>
  <c r="D85" i="3"/>
  <c r="C85" i="3"/>
  <c r="B85" i="3"/>
  <c r="A85" i="3"/>
  <c r="G84" i="3"/>
  <c r="E84" i="3"/>
  <c r="C84" i="3"/>
  <c r="B84" i="3"/>
  <c r="A84" i="3"/>
  <c r="D84" i="3" s="1"/>
  <c r="F84" i="3" s="1"/>
  <c r="D83" i="3"/>
  <c r="F83" i="3" s="1"/>
  <c r="C83" i="3"/>
  <c r="B83" i="3"/>
  <c r="A83" i="3"/>
  <c r="E82" i="3"/>
  <c r="G82" i="3" s="1"/>
  <c r="B82" i="3"/>
  <c r="A82" i="3"/>
  <c r="D82" i="3" s="1"/>
  <c r="F82" i="3" s="1"/>
  <c r="F81" i="3"/>
  <c r="D81" i="3"/>
  <c r="C81" i="3"/>
  <c r="B81" i="3"/>
  <c r="A81" i="3"/>
  <c r="E80" i="3"/>
  <c r="G80" i="3" s="1"/>
  <c r="C80" i="3"/>
  <c r="B80" i="3"/>
  <c r="A80" i="3"/>
  <c r="D80" i="3" s="1"/>
  <c r="F80" i="3" s="1"/>
  <c r="F79" i="3"/>
  <c r="D79" i="3"/>
  <c r="B79" i="3"/>
  <c r="A79" i="3"/>
  <c r="C79" i="3" s="1"/>
  <c r="B78" i="3"/>
  <c r="A78" i="3"/>
  <c r="D77" i="3"/>
  <c r="C77" i="3"/>
  <c r="B77" i="3"/>
  <c r="A77" i="3"/>
  <c r="B76" i="3"/>
  <c r="A76" i="3"/>
  <c r="D76" i="3" s="1"/>
  <c r="F76" i="3" s="1"/>
  <c r="B75" i="3"/>
  <c r="A75" i="3"/>
  <c r="C75" i="3" s="1"/>
  <c r="B74" i="3"/>
  <c r="A74" i="3"/>
  <c r="D74" i="3" s="1"/>
  <c r="F74" i="3" s="1"/>
  <c r="D73" i="3"/>
  <c r="F73" i="3" s="1"/>
  <c r="C73" i="3"/>
  <c r="B73" i="3"/>
  <c r="A73" i="3"/>
  <c r="G72" i="3"/>
  <c r="E72" i="3"/>
  <c r="C72" i="3"/>
  <c r="B72" i="3"/>
  <c r="A72" i="3"/>
  <c r="D72" i="3" s="1"/>
  <c r="F72" i="3" s="1"/>
  <c r="D71" i="3"/>
  <c r="F71" i="3" s="1"/>
  <c r="E71" i="3" s="1"/>
  <c r="G71" i="3" s="1"/>
  <c r="C71" i="3"/>
  <c r="B71" i="3"/>
  <c r="A71" i="3"/>
  <c r="E70" i="3"/>
  <c r="G70" i="3" s="1"/>
  <c r="C70" i="3"/>
  <c r="B70" i="3"/>
  <c r="A70" i="3"/>
  <c r="D70" i="3" s="1"/>
  <c r="F70" i="3" s="1"/>
  <c r="D69" i="3"/>
  <c r="F69" i="3" s="1"/>
  <c r="E69" i="3" s="1"/>
  <c r="G69" i="3" s="1"/>
  <c r="C69" i="3"/>
  <c r="B69" i="3"/>
  <c r="A69" i="3"/>
  <c r="E68" i="3"/>
  <c r="G68" i="3" s="1"/>
  <c r="C68" i="3"/>
  <c r="B68" i="3"/>
  <c r="A68" i="3"/>
  <c r="D68" i="3" s="1"/>
  <c r="F68" i="3" s="1"/>
  <c r="D67" i="3"/>
  <c r="B67" i="3"/>
  <c r="A67" i="3"/>
  <c r="C67" i="3" s="1"/>
  <c r="E66" i="3"/>
  <c r="G66" i="3" s="1"/>
  <c r="C66" i="3"/>
  <c r="B66" i="3"/>
  <c r="A66" i="3"/>
  <c r="D66" i="3" s="1"/>
  <c r="F66" i="3" s="1"/>
  <c r="F65" i="3"/>
  <c r="D65" i="3"/>
  <c r="C65" i="3"/>
  <c r="B65" i="3"/>
  <c r="A65" i="3"/>
  <c r="C64" i="3"/>
  <c r="B64" i="3"/>
  <c r="A64" i="3"/>
  <c r="D64" i="3" s="1"/>
  <c r="F64" i="3" s="1"/>
  <c r="B63" i="3"/>
  <c r="A63" i="3"/>
  <c r="C63" i="3" s="1"/>
  <c r="F62" i="3"/>
  <c r="E62" i="3"/>
  <c r="G62" i="3" s="1"/>
  <c r="C62" i="3"/>
  <c r="B62" i="3"/>
  <c r="A62" i="3"/>
  <c r="D62" i="3" s="1"/>
  <c r="B61" i="3"/>
  <c r="A61" i="3"/>
  <c r="D61" i="3" s="1"/>
  <c r="B60" i="3"/>
  <c r="A60" i="3"/>
  <c r="D59" i="3"/>
  <c r="F59" i="3" s="1"/>
  <c r="E59" i="3" s="1"/>
  <c r="G59" i="3" s="1"/>
  <c r="C59" i="3"/>
  <c r="B59" i="3"/>
  <c r="A59" i="3"/>
  <c r="B58" i="3"/>
  <c r="A58" i="3"/>
  <c r="D58" i="3" s="1"/>
  <c r="F58" i="3" s="1"/>
  <c r="D57" i="3"/>
  <c r="F57" i="3" s="1"/>
  <c r="E57" i="3" s="1"/>
  <c r="G57" i="3" s="1"/>
  <c r="C57" i="3"/>
  <c r="B57" i="3"/>
  <c r="A57" i="3"/>
  <c r="B56" i="3"/>
  <c r="A56" i="3"/>
  <c r="D56" i="3" s="1"/>
  <c r="F56" i="3" s="1"/>
  <c r="D55" i="3"/>
  <c r="B55" i="3"/>
  <c r="A55" i="3"/>
  <c r="C55" i="3" s="1"/>
  <c r="B54" i="3"/>
  <c r="A54" i="3"/>
  <c r="D54" i="3" s="1"/>
  <c r="D53" i="3"/>
  <c r="C53" i="3"/>
  <c r="B53" i="3"/>
  <c r="A53" i="3"/>
  <c r="B52" i="3"/>
  <c r="A52" i="3"/>
  <c r="D52" i="3" s="1"/>
  <c r="D51" i="3"/>
  <c r="B51" i="3"/>
  <c r="A51" i="3"/>
  <c r="C51" i="3" s="1"/>
  <c r="B50" i="3"/>
  <c r="A50" i="3"/>
  <c r="D50" i="3" s="1"/>
  <c r="F50" i="3" s="1"/>
  <c r="D49" i="3"/>
  <c r="F49" i="3" s="1"/>
  <c r="C49" i="3"/>
  <c r="B49" i="3"/>
  <c r="A49" i="3"/>
  <c r="G48" i="3"/>
  <c r="E48" i="3"/>
  <c r="C48" i="3"/>
  <c r="B48" i="3"/>
  <c r="A48" i="3"/>
  <c r="D48" i="3" s="1"/>
  <c r="F48" i="3" s="1"/>
  <c r="D47" i="3"/>
  <c r="F47" i="3" s="1"/>
  <c r="E47" i="3" s="1"/>
  <c r="G47" i="3" s="1"/>
  <c r="C47" i="3"/>
  <c r="B47" i="3"/>
  <c r="A47" i="3"/>
  <c r="E46" i="3"/>
  <c r="G46" i="3" s="1"/>
  <c r="C46" i="3"/>
  <c r="B46" i="3"/>
  <c r="A46" i="3"/>
  <c r="D46" i="3" s="1"/>
  <c r="F46" i="3" s="1"/>
  <c r="D45" i="3"/>
  <c r="F45" i="3" s="1"/>
  <c r="E45" i="3" s="1"/>
  <c r="G45" i="3" s="1"/>
  <c r="C45" i="3"/>
  <c r="B45" i="3"/>
  <c r="A45" i="3"/>
  <c r="E44" i="3"/>
  <c r="G44" i="3" s="1"/>
  <c r="C44" i="3"/>
  <c r="B44" i="3"/>
  <c r="A44" i="3"/>
  <c r="D44" i="3" s="1"/>
  <c r="F44" i="3" s="1"/>
  <c r="D43" i="3"/>
  <c r="B43" i="3"/>
  <c r="A43" i="3"/>
  <c r="C43" i="3" s="1"/>
  <c r="C42" i="3"/>
  <c r="B42" i="3"/>
  <c r="A42" i="3"/>
  <c r="D42" i="3" s="1"/>
  <c r="F42" i="3" s="1"/>
  <c r="F41" i="3"/>
  <c r="D41" i="3"/>
  <c r="C41" i="3"/>
  <c r="B41" i="3"/>
  <c r="A41" i="3"/>
  <c r="C40" i="3"/>
  <c r="B40" i="3"/>
  <c r="A40" i="3"/>
  <c r="D40" i="3" s="1"/>
  <c r="F40" i="3" s="1"/>
  <c r="B39" i="3"/>
  <c r="A39" i="3"/>
  <c r="C39" i="3" s="1"/>
  <c r="F38" i="3"/>
  <c r="E38" i="3"/>
  <c r="G38" i="3" s="1"/>
  <c r="C38" i="3"/>
  <c r="B38" i="3"/>
  <c r="A38" i="3"/>
  <c r="D38" i="3" s="1"/>
  <c r="C37" i="3"/>
  <c r="B37" i="3"/>
  <c r="A37" i="3"/>
  <c r="D37" i="3" s="1"/>
  <c r="B36" i="3"/>
  <c r="A36" i="3"/>
  <c r="D35" i="3"/>
  <c r="F35" i="3" s="1"/>
  <c r="E35" i="3" s="1"/>
  <c r="G35" i="3" s="1"/>
  <c r="C35" i="3"/>
  <c r="B35" i="3"/>
  <c r="A35" i="3"/>
  <c r="B34" i="3"/>
  <c r="A34" i="3"/>
  <c r="D34" i="3" s="1"/>
  <c r="F34" i="3" s="1"/>
  <c r="D33" i="3"/>
  <c r="F33" i="3" s="1"/>
  <c r="E33" i="3" s="1"/>
  <c r="G33" i="3" s="1"/>
  <c r="C33" i="3"/>
  <c r="B33" i="3"/>
  <c r="A33" i="3"/>
  <c r="B32" i="3"/>
  <c r="A32" i="3"/>
  <c r="D32" i="3" s="1"/>
  <c r="F32" i="3" s="1"/>
  <c r="D31" i="3"/>
  <c r="B31" i="3"/>
  <c r="A31" i="3"/>
  <c r="C31" i="3" s="1"/>
  <c r="B30" i="3"/>
  <c r="A30" i="3"/>
  <c r="D30" i="3" s="1"/>
  <c r="F29" i="3"/>
  <c r="D29" i="3"/>
  <c r="C29" i="3"/>
  <c r="B29" i="3"/>
  <c r="A29" i="3"/>
  <c r="B28" i="3"/>
  <c r="A28" i="3"/>
  <c r="D28" i="3" s="1"/>
  <c r="F27" i="3"/>
  <c r="D27" i="3"/>
  <c r="B27" i="3"/>
  <c r="A27" i="3"/>
  <c r="C27" i="3" s="1"/>
  <c r="B26" i="3"/>
  <c r="A26" i="3"/>
  <c r="D26" i="3" s="1"/>
  <c r="D25" i="3"/>
  <c r="C25" i="3"/>
  <c r="B25" i="3"/>
  <c r="A25" i="3"/>
  <c r="B24" i="3"/>
  <c r="A24" i="3"/>
  <c r="D24" i="3" s="1"/>
  <c r="F24" i="3" s="1"/>
  <c r="F23" i="3"/>
  <c r="D23" i="3"/>
  <c r="E23" i="3" s="1"/>
  <c r="G23" i="3" s="1"/>
  <c r="C23" i="3"/>
  <c r="B23" i="3"/>
  <c r="A23" i="3"/>
  <c r="B22" i="3"/>
  <c r="A22" i="3"/>
  <c r="D22" i="3" s="1"/>
  <c r="D21" i="3"/>
  <c r="F21" i="3" s="1"/>
  <c r="E21" i="3" s="1"/>
  <c r="G21" i="3" s="1"/>
  <c r="C21" i="3"/>
  <c r="B21" i="3"/>
  <c r="A21" i="3"/>
  <c r="B20" i="3"/>
  <c r="A20" i="3"/>
  <c r="F19" i="3"/>
  <c r="E19" i="3" s="1"/>
  <c r="G19" i="3" s="1"/>
  <c r="D19" i="3"/>
  <c r="B19" i="3"/>
  <c r="A19" i="3"/>
  <c r="C19" i="3" s="1"/>
  <c r="B18" i="3"/>
  <c r="A18" i="3"/>
  <c r="F17" i="3"/>
  <c r="D17" i="3"/>
  <c r="C17" i="3"/>
  <c r="B17" i="3"/>
  <c r="A17" i="3"/>
  <c r="D16" i="3"/>
  <c r="F16" i="3" s="1"/>
  <c r="C16" i="3"/>
  <c r="B16" i="3"/>
  <c r="A16" i="3"/>
  <c r="F15" i="3"/>
  <c r="E15" i="3" s="1"/>
  <c r="G15" i="3" s="1"/>
  <c r="D15" i="3"/>
  <c r="B15" i="3"/>
  <c r="A15" i="3"/>
  <c r="C15" i="3" s="1"/>
  <c r="D14" i="3"/>
  <c r="F14" i="3" s="1"/>
  <c r="C14" i="3"/>
  <c r="B14" i="3"/>
  <c r="A14" i="3"/>
  <c r="F13" i="3"/>
  <c r="D13" i="3"/>
  <c r="C13" i="3"/>
  <c r="B13" i="3"/>
  <c r="A13" i="3"/>
  <c r="F12" i="3"/>
  <c r="E12" i="3"/>
  <c r="G12" i="3" s="1"/>
  <c r="C12" i="3"/>
  <c r="B12" i="3"/>
  <c r="A12" i="3"/>
  <c r="D12" i="3" s="1"/>
  <c r="F11" i="3"/>
  <c r="E11" i="3" s="1"/>
  <c r="G11" i="3" s="1"/>
  <c r="D11" i="3"/>
  <c r="C11" i="3"/>
  <c r="B11" i="3"/>
  <c r="A11" i="3"/>
  <c r="D10" i="3"/>
  <c r="F10" i="3" s="1"/>
  <c r="C10" i="3"/>
  <c r="B10" i="3"/>
  <c r="A10" i="3"/>
  <c r="F9" i="3"/>
  <c r="D9" i="3"/>
  <c r="E9" i="3" s="1"/>
  <c r="G9" i="3" s="1"/>
  <c r="C9" i="3"/>
  <c r="B9" i="3"/>
  <c r="A9" i="3"/>
  <c r="F8" i="3"/>
  <c r="E8" i="3"/>
  <c r="G8" i="3" s="1"/>
  <c r="C8" i="3"/>
  <c r="B8" i="3"/>
  <c r="A8" i="3"/>
  <c r="D8" i="3" s="1"/>
  <c r="B7" i="3"/>
  <c r="A7" i="3"/>
  <c r="C7" i="3" s="1"/>
  <c r="D6" i="3"/>
  <c r="F6" i="3" s="1"/>
  <c r="C6" i="3"/>
  <c r="B6" i="3"/>
  <c r="A6" i="3"/>
  <c r="D5" i="3"/>
  <c r="C5" i="3"/>
  <c r="B5" i="3"/>
  <c r="A5" i="3"/>
  <c r="D4" i="3"/>
  <c r="B4" i="3"/>
  <c r="A4" i="3"/>
  <c r="C4" i="3" s="1"/>
  <c r="B3" i="3"/>
  <c r="A3" i="3"/>
  <c r="C3" i="3" s="1"/>
  <c r="D2" i="3"/>
  <c r="B2" i="3"/>
  <c r="A2" i="3"/>
  <c r="C2" i="3" s="1"/>
  <c r="G39" i="2"/>
  <c r="G38" i="2"/>
  <c r="F37" i="2"/>
  <c r="G37" i="2" s="1"/>
  <c r="J36" i="2"/>
  <c r="F36" i="2"/>
  <c r="H36" i="2" s="1"/>
  <c r="J35" i="2"/>
  <c r="H35" i="2"/>
  <c r="F35" i="2"/>
  <c r="J34" i="2"/>
  <c r="F34" i="2"/>
  <c r="J33" i="2"/>
  <c r="F33" i="2"/>
  <c r="H33" i="2" s="1"/>
  <c r="G33" i="2" s="1"/>
  <c r="B608" i="1"/>
  <c r="B605" i="1"/>
  <c r="B604" i="1"/>
  <c r="B602" i="1"/>
  <c r="B601" i="1"/>
  <c r="B598" i="1"/>
  <c r="B99" i="1"/>
  <c r="B98" i="1"/>
  <c r="B95" i="1"/>
  <c r="B94" i="1"/>
  <c r="B93" i="1"/>
  <c r="B89" i="1"/>
  <c r="B86" i="1"/>
  <c r="B85" i="1"/>
  <c r="B83" i="1"/>
  <c r="B82" i="1"/>
  <c r="B81" i="1"/>
  <c r="B80" i="1"/>
  <c r="B79" i="1"/>
  <c r="B78" i="1"/>
  <c r="B74" i="1"/>
  <c r="B73" i="1"/>
  <c r="B71" i="1"/>
  <c r="B69" i="1"/>
  <c r="B67" i="1"/>
  <c r="B65" i="1"/>
  <c r="B58" i="1"/>
  <c r="B55" i="1"/>
  <c r="B53" i="1"/>
  <c r="B49" i="1"/>
  <c r="B47" i="1"/>
  <c r="B45" i="1"/>
  <c r="B32" i="1"/>
  <c r="B18" i="1"/>
  <c r="B16" i="1"/>
  <c r="B12" i="1"/>
  <c r="B10" i="1"/>
  <c r="B8" i="1"/>
  <c r="B6" i="1"/>
  <c r="B2" i="1"/>
  <c r="C624" i="4" l="1"/>
  <c r="C626" i="4"/>
  <c r="C634" i="4"/>
  <c r="C632" i="4"/>
  <c r="C614" i="4"/>
  <c r="C623" i="4"/>
  <c r="C625" i="4"/>
  <c r="C633" i="4"/>
  <c r="C635" i="4"/>
  <c r="F2" i="3"/>
  <c r="E2" i="3" s="1"/>
  <c r="G2" i="3" s="1"/>
  <c r="H41" i="4"/>
  <c r="B41" i="4"/>
  <c r="B41" i="1" s="1"/>
  <c r="I41" i="4"/>
  <c r="J41" i="4" s="1"/>
  <c r="K41" i="4" s="1"/>
  <c r="D36" i="3"/>
  <c r="C36" i="3"/>
  <c r="E42" i="3"/>
  <c r="G42" i="3" s="1"/>
  <c r="H11" i="4"/>
  <c r="B11" i="4"/>
  <c r="B11" i="1" s="1"/>
  <c r="I11" i="4"/>
  <c r="J11" i="4" s="1"/>
  <c r="K11" i="4" s="1"/>
  <c r="G35" i="2"/>
  <c r="C18" i="3"/>
  <c r="D18" i="3"/>
  <c r="F61" i="3"/>
  <c r="E61" i="3" s="1"/>
  <c r="G61" i="3" s="1"/>
  <c r="E64" i="3"/>
  <c r="G64" i="3" s="1"/>
  <c r="E51" i="3"/>
  <c r="G51" i="3" s="1"/>
  <c r="F51" i="3"/>
  <c r="D60" i="3"/>
  <c r="C60" i="3"/>
  <c r="H21" i="4"/>
  <c r="I21" i="4" s="1"/>
  <c r="J21" i="4" s="1"/>
  <c r="K21" i="4" s="1"/>
  <c r="H133" i="4"/>
  <c r="I133" i="4" s="1"/>
  <c r="J133" i="4" s="1"/>
  <c r="K133" i="4" s="1"/>
  <c r="H34" i="4"/>
  <c r="B34" i="4"/>
  <c r="B34" i="1" s="1"/>
  <c r="I34" i="4"/>
  <c r="J34" i="4" s="1"/>
  <c r="K34" i="4" s="1"/>
  <c r="F22" i="3"/>
  <c r="E22" i="3" s="1"/>
  <c r="G22" i="3" s="1"/>
  <c r="F37" i="3"/>
  <c r="E37" i="3" s="1"/>
  <c r="G37" i="3" s="1"/>
  <c r="C78" i="3"/>
  <c r="D78" i="3"/>
  <c r="E40" i="3"/>
  <c r="G40" i="3" s="1"/>
  <c r="F4" i="3"/>
  <c r="E4" i="3" s="1"/>
  <c r="G4" i="3" s="1"/>
  <c r="F30" i="3"/>
  <c r="E30" i="3" s="1"/>
  <c r="G30" i="3" s="1"/>
  <c r="H43" i="4"/>
  <c r="I43" i="4" s="1"/>
  <c r="J43" i="4" s="1"/>
  <c r="K43" i="4" s="1"/>
  <c r="B43" i="4"/>
  <c r="B43" i="1" s="1"/>
  <c r="F90" i="3"/>
  <c r="E90" i="3"/>
  <c r="G90" i="3" s="1"/>
  <c r="F26" i="3"/>
  <c r="E26" i="3" s="1"/>
  <c r="G26" i="3" s="1"/>
  <c r="F54" i="3"/>
  <c r="E54" i="3" s="1"/>
  <c r="G54" i="3" s="1"/>
  <c r="F52" i="3"/>
  <c r="E52" i="3"/>
  <c r="G52" i="3" s="1"/>
  <c r="E89" i="3"/>
  <c r="G89" i="3" s="1"/>
  <c r="F89" i="3"/>
  <c r="F53" i="3"/>
  <c r="E53" i="3" s="1"/>
  <c r="G53" i="3" s="1"/>
  <c r="D20" i="3"/>
  <c r="C20" i="3"/>
  <c r="F28" i="3"/>
  <c r="E28" i="3" s="1"/>
  <c r="G28" i="3" s="1"/>
  <c r="H31" i="4"/>
  <c r="I31" i="4"/>
  <c r="J31" i="4" s="1"/>
  <c r="K31" i="4" s="1"/>
  <c r="E27" i="3"/>
  <c r="G27" i="3" s="1"/>
  <c r="H39" i="4"/>
  <c r="I39" i="4"/>
  <c r="J39" i="4" s="1"/>
  <c r="K39" i="4" s="1"/>
  <c r="G36" i="2"/>
  <c r="E10" i="3"/>
  <c r="G10" i="3" s="1"/>
  <c r="E14" i="3"/>
  <c r="G14" i="3" s="1"/>
  <c r="E16" i="3"/>
  <c r="G16" i="3" s="1"/>
  <c r="C22" i="3"/>
  <c r="C24" i="3"/>
  <c r="C26" i="3"/>
  <c r="C28" i="3"/>
  <c r="C32" i="3"/>
  <c r="C34" i="3"/>
  <c r="C56" i="3"/>
  <c r="C58" i="3"/>
  <c r="C76" i="3"/>
  <c r="I20" i="4"/>
  <c r="J20" i="4" s="1"/>
  <c r="K20" i="4" s="1"/>
  <c r="B54" i="4"/>
  <c r="B54" i="1" s="1"/>
  <c r="H54" i="4"/>
  <c r="B63" i="4"/>
  <c r="B63" i="1" s="1"/>
  <c r="H77" i="4"/>
  <c r="I77" i="4" s="1"/>
  <c r="J77" i="4" s="1"/>
  <c r="K77" i="4" s="1"/>
  <c r="B77" i="4"/>
  <c r="B77" i="1" s="1"/>
  <c r="I104" i="4"/>
  <c r="J104" i="4" s="1"/>
  <c r="K104" i="4" s="1"/>
  <c r="I110" i="4"/>
  <c r="J110" i="4" s="1"/>
  <c r="K110" i="4" s="1"/>
  <c r="H36" i="4"/>
  <c r="I36" i="4" s="1"/>
  <c r="J36" i="4" s="1"/>
  <c r="K36" i="4" s="1"/>
  <c r="E24" i="3"/>
  <c r="G24" i="3" s="1"/>
  <c r="C30" i="3"/>
  <c r="E32" i="3"/>
  <c r="G32" i="3" s="1"/>
  <c r="E34" i="3"/>
  <c r="G34" i="3" s="1"/>
  <c r="C52" i="3"/>
  <c r="C54" i="3"/>
  <c r="E56" i="3"/>
  <c r="G56" i="3" s="1"/>
  <c r="E58" i="3"/>
  <c r="G58" i="3" s="1"/>
  <c r="E67" i="3"/>
  <c r="G67" i="3" s="1"/>
  <c r="E76" i="3"/>
  <c r="G76" i="3" s="1"/>
  <c r="C90" i="3"/>
  <c r="B3" i="4"/>
  <c r="B3" i="1" s="1"/>
  <c r="H3" i="4"/>
  <c r="I3" i="4" s="1"/>
  <c r="J3" i="4" s="1"/>
  <c r="K3" i="4" s="1"/>
  <c r="H138" i="4"/>
  <c r="I138" i="4" s="1"/>
  <c r="J138" i="4" s="1"/>
  <c r="K138" i="4" s="1"/>
  <c r="B70" i="4"/>
  <c r="B70" i="1" s="1"/>
  <c r="H70" i="4"/>
  <c r="I70" i="4" s="1"/>
  <c r="J70" i="4" s="1"/>
  <c r="K70" i="4" s="1"/>
  <c r="E49" i="3"/>
  <c r="G49" i="3" s="1"/>
  <c r="E73" i="3"/>
  <c r="G73" i="3" s="1"/>
  <c r="B17" i="4"/>
  <c r="B17" i="1" s="1"/>
  <c r="H17" i="4"/>
  <c r="F43" i="3"/>
  <c r="E43" i="3" s="1"/>
  <c r="G43" i="3" s="1"/>
  <c r="F67" i="3"/>
  <c r="F85" i="3"/>
  <c r="E85" i="3" s="1"/>
  <c r="G85" i="3" s="1"/>
  <c r="C88" i="3"/>
  <c r="I6" i="4"/>
  <c r="J6" i="4" s="1"/>
  <c r="K6" i="4" s="1"/>
  <c r="B13" i="4"/>
  <c r="B13" i="1" s="1"/>
  <c r="H23" i="4"/>
  <c r="I23" i="4" s="1"/>
  <c r="J23" i="4" s="1"/>
  <c r="K23" i="4" s="1"/>
  <c r="H33" i="4"/>
  <c r="H38" i="4"/>
  <c r="B56" i="4"/>
  <c r="B56" i="1" s="1"/>
  <c r="I130" i="4"/>
  <c r="J130" i="4" s="1"/>
  <c r="K130" i="4" s="1"/>
  <c r="D3" i="3"/>
  <c r="D7" i="3"/>
  <c r="D39" i="3"/>
  <c r="E41" i="3"/>
  <c r="G41" i="3" s="1"/>
  <c r="C50" i="3"/>
  <c r="D63" i="3"/>
  <c r="E65" i="3"/>
  <c r="G65" i="3" s="1"/>
  <c r="C74" i="3"/>
  <c r="E81" i="3"/>
  <c r="G81" i="3" s="1"/>
  <c r="E83" i="3"/>
  <c r="G83" i="3" s="1"/>
  <c r="E88" i="3"/>
  <c r="G88" i="3" s="1"/>
  <c r="I26" i="4"/>
  <c r="J26" i="4" s="1"/>
  <c r="K26" i="4" s="1"/>
  <c r="B33" i="4"/>
  <c r="B33" i="1" s="1"/>
  <c r="H40" i="4"/>
  <c r="I40" i="4" s="1"/>
  <c r="J40" i="4" s="1"/>
  <c r="K40" i="4" s="1"/>
  <c r="B40" i="4"/>
  <c r="B40" i="1" s="1"/>
  <c r="H42" i="4"/>
  <c r="I42" i="4" s="1"/>
  <c r="J42" i="4" s="1"/>
  <c r="K42" i="4" s="1"/>
  <c r="B42" i="4"/>
  <c r="B42" i="1" s="1"/>
  <c r="B44" i="4"/>
  <c r="B44" i="1" s="1"/>
  <c r="H44" i="4"/>
  <c r="I44" i="4" s="1"/>
  <c r="J44" i="4" s="1"/>
  <c r="K44" i="4" s="1"/>
  <c r="I78" i="4"/>
  <c r="J78" i="4" s="1"/>
  <c r="K78" i="4" s="1"/>
  <c r="H78" i="4"/>
  <c r="H142" i="4"/>
  <c r="I142" i="4" s="1"/>
  <c r="J142" i="4" s="1"/>
  <c r="K142" i="4" s="1"/>
  <c r="E87" i="3"/>
  <c r="G87" i="3" s="1"/>
  <c r="E5" i="3"/>
  <c r="G5" i="3" s="1"/>
  <c r="E50" i="3"/>
  <c r="G50" i="3" s="1"/>
  <c r="C61" i="3"/>
  <c r="E74" i="3"/>
  <c r="G74" i="3" s="1"/>
  <c r="H9" i="4"/>
  <c r="I9" i="4" s="1"/>
  <c r="J9" i="4" s="1"/>
  <c r="K9" i="4" s="1"/>
  <c r="B19" i="4"/>
  <c r="B19" i="1" s="1"/>
  <c r="H19" i="4"/>
  <c r="I19" i="4" s="1"/>
  <c r="J19" i="4" s="1"/>
  <c r="K19" i="4" s="1"/>
  <c r="H29" i="4"/>
  <c r="I29" i="4" s="1"/>
  <c r="J29" i="4" s="1"/>
  <c r="K29" i="4" s="1"/>
  <c r="H35" i="4"/>
  <c r="I35" i="4" s="1"/>
  <c r="J35" i="4" s="1"/>
  <c r="K35" i="4" s="1"/>
  <c r="B51" i="4"/>
  <c r="B51" i="1" s="1"/>
  <c r="I51" i="4"/>
  <c r="J51" i="4" s="1"/>
  <c r="K51" i="4" s="1"/>
  <c r="H34" i="2"/>
  <c r="G34" i="2" s="1"/>
  <c r="F5" i="3"/>
  <c r="E13" i="3"/>
  <c r="G13" i="3" s="1"/>
  <c r="E79" i="3"/>
  <c r="G79" i="3" s="1"/>
  <c r="I2" i="4"/>
  <c r="J2" i="4" s="1"/>
  <c r="K2" i="4" s="1"/>
  <c r="B9" i="4"/>
  <c r="B9" i="1" s="1"/>
  <c r="I17" i="4"/>
  <c r="J17" i="4" s="1"/>
  <c r="K17" i="4" s="1"/>
  <c r="I22" i="4"/>
  <c r="J22" i="4" s="1"/>
  <c r="K22" i="4" s="1"/>
  <c r="I32" i="4"/>
  <c r="J32" i="4" s="1"/>
  <c r="K32" i="4" s="1"/>
  <c r="B35" i="4"/>
  <c r="B35" i="1" s="1"/>
  <c r="I46" i="4"/>
  <c r="J46" i="4" s="1"/>
  <c r="K46" i="4" s="1"/>
  <c r="B46" i="4"/>
  <c r="B46" i="1" s="1"/>
  <c r="I54" i="4"/>
  <c r="J54" i="4" s="1"/>
  <c r="K54" i="4" s="1"/>
  <c r="B7" i="4"/>
  <c r="B7" i="1" s="1"/>
  <c r="H7" i="4"/>
  <c r="I7" i="4" s="1"/>
  <c r="J7" i="4" s="1"/>
  <c r="K7" i="4" s="1"/>
  <c r="I61" i="4"/>
  <c r="J61" i="4" s="1"/>
  <c r="K61" i="4" s="1"/>
  <c r="B61" i="4"/>
  <c r="B61" i="1" s="1"/>
  <c r="E17" i="3"/>
  <c r="G17" i="3" s="1"/>
  <c r="B5" i="4"/>
  <c r="B5" i="1" s="1"/>
  <c r="H5" i="4"/>
  <c r="I5" i="4" s="1"/>
  <c r="J5" i="4" s="1"/>
  <c r="K5" i="4" s="1"/>
  <c r="H10" i="4"/>
  <c r="I10" i="4" s="1"/>
  <c r="J10" i="4" s="1"/>
  <c r="K10" i="4" s="1"/>
  <c r="B15" i="4"/>
  <c r="B15" i="1" s="1"/>
  <c r="H15" i="4"/>
  <c r="I15" i="4" s="1"/>
  <c r="J15" i="4" s="1"/>
  <c r="K15" i="4" s="1"/>
  <c r="H37" i="4"/>
  <c r="I37" i="4" s="1"/>
  <c r="J37" i="4" s="1"/>
  <c r="K37" i="4" s="1"/>
  <c r="H56" i="4"/>
  <c r="I56" i="4" s="1"/>
  <c r="J56" i="4" s="1"/>
  <c r="K56" i="4" s="1"/>
  <c r="H62" i="4"/>
  <c r="I62" i="4"/>
  <c r="J62" i="4" s="1"/>
  <c r="K62" i="4" s="1"/>
  <c r="B62" i="4"/>
  <c r="B62" i="1" s="1"/>
  <c r="B68" i="4"/>
  <c r="B68" i="1" s="1"/>
  <c r="I68" i="4"/>
  <c r="J68" i="4" s="1"/>
  <c r="K68" i="4" s="1"/>
  <c r="H68" i="4"/>
  <c r="B92" i="4"/>
  <c r="B92" i="1" s="1"/>
  <c r="H92" i="4"/>
  <c r="I92" i="4" s="1"/>
  <c r="J92" i="4" s="1"/>
  <c r="K92" i="4" s="1"/>
  <c r="I38" i="4"/>
  <c r="J38" i="4" s="1"/>
  <c r="K38" i="4" s="1"/>
  <c r="H48" i="4"/>
  <c r="I48" i="4" s="1"/>
  <c r="J48" i="4" s="1"/>
  <c r="K48" i="4" s="1"/>
  <c r="H64" i="4"/>
  <c r="I64" i="4" s="1"/>
  <c r="J64" i="4" s="1"/>
  <c r="K64" i="4" s="1"/>
  <c r="H91" i="4"/>
  <c r="I91" i="4" s="1"/>
  <c r="J91" i="4" s="1"/>
  <c r="K91" i="4" s="1"/>
  <c r="B91" i="4"/>
  <c r="B91" i="1" s="1"/>
  <c r="E6" i="3"/>
  <c r="G6" i="3" s="1"/>
  <c r="H27" i="4"/>
  <c r="I27" i="4" s="1"/>
  <c r="J27" i="4" s="1"/>
  <c r="K27" i="4" s="1"/>
  <c r="B52" i="4"/>
  <c r="B52" i="1" s="1"/>
  <c r="H52" i="4"/>
  <c r="I52" i="4" s="1"/>
  <c r="J52" i="4" s="1"/>
  <c r="K52" i="4" s="1"/>
  <c r="I63" i="4"/>
  <c r="J63" i="4" s="1"/>
  <c r="K63" i="4" s="1"/>
  <c r="E31" i="3"/>
  <c r="G31" i="3" s="1"/>
  <c r="F25" i="3"/>
  <c r="E25" i="3" s="1"/>
  <c r="G25" i="3" s="1"/>
  <c r="E29" i="3"/>
  <c r="G29" i="3" s="1"/>
  <c r="F31" i="3"/>
  <c r="F55" i="3"/>
  <c r="E55" i="3" s="1"/>
  <c r="G55" i="3" s="1"/>
  <c r="D75" i="3"/>
  <c r="F77" i="3"/>
  <c r="E77" i="3" s="1"/>
  <c r="G77" i="3" s="1"/>
  <c r="C82" i="3"/>
  <c r="I13" i="4"/>
  <c r="J13" i="4" s="1"/>
  <c r="K13" i="4" s="1"/>
  <c r="I33" i="4"/>
  <c r="J33" i="4" s="1"/>
  <c r="K33" i="4" s="1"/>
  <c r="B48" i="4"/>
  <c r="B48" i="1" s="1"/>
  <c r="I58" i="4"/>
  <c r="J58" i="4" s="1"/>
  <c r="K58" i="4" s="1"/>
  <c r="B64" i="4"/>
  <c r="B64" i="1" s="1"/>
  <c r="H101" i="4"/>
  <c r="I101" i="4" s="1"/>
  <c r="J101" i="4" s="1"/>
  <c r="K101" i="4" s="1"/>
  <c r="H114" i="4"/>
  <c r="I114" i="4" s="1"/>
  <c r="J114" i="4" s="1"/>
  <c r="K114" i="4" s="1"/>
  <c r="I121" i="4"/>
  <c r="J121" i="4" s="1"/>
  <c r="K121" i="4" s="1"/>
  <c r="I150" i="4"/>
  <c r="J150" i="4" s="1"/>
  <c r="K150" i="4" s="1"/>
  <c r="H150" i="4"/>
  <c r="H106" i="4"/>
  <c r="I106" i="4" s="1"/>
  <c r="J106" i="4" s="1"/>
  <c r="K106" i="4" s="1"/>
  <c r="I111" i="4"/>
  <c r="J111" i="4" s="1"/>
  <c r="K111" i="4" s="1"/>
  <c r="H120" i="4"/>
  <c r="I120" i="4" s="1"/>
  <c r="J120" i="4" s="1"/>
  <c r="K120" i="4" s="1"/>
  <c r="H124" i="4"/>
  <c r="I124" i="4" s="1"/>
  <c r="J124" i="4" s="1"/>
  <c r="K124" i="4" s="1"/>
  <c r="I155" i="4"/>
  <c r="J155" i="4" s="1"/>
  <c r="K155" i="4" s="1"/>
  <c r="H158" i="4"/>
  <c r="I158" i="4"/>
  <c r="J158" i="4" s="1"/>
  <c r="K158" i="4" s="1"/>
  <c r="H188" i="4"/>
  <c r="I188" i="4" s="1"/>
  <c r="J188" i="4" s="1"/>
  <c r="K188" i="4" s="1"/>
  <c r="H215" i="4"/>
  <c r="I215" i="4" s="1"/>
  <c r="J215" i="4" s="1"/>
  <c r="K215" i="4" s="1"/>
  <c r="I59" i="4"/>
  <c r="J59" i="4" s="1"/>
  <c r="K59" i="4" s="1"/>
  <c r="B60" i="4"/>
  <c r="B60" i="1" s="1"/>
  <c r="I73" i="4"/>
  <c r="J73" i="4" s="1"/>
  <c r="K73" i="4" s="1"/>
  <c r="H74" i="4"/>
  <c r="I74" i="4" s="1"/>
  <c r="J74" i="4" s="1"/>
  <c r="K74" i="4" s="1"/>
  <c r="B75" i="4"/>
  <c r="B75" i="1" s="1"/>
  <c r="B76" i="4"/>
  <c r="B76" i="1" s="1"/>
  <c r="I84" i="4"/>
  <c r="J84" i="4" s="1"/>
  <c r="K84" i="4" s="1"/>
  <c r="B90" i="4"/>
  <c r="B90" i="1" s="1"/>
  <c r="I119" i="4"/>
  <c r="J119" i="4" s="1"/>
  <c r="K119" i="4" s="1"/>
  <c r="I135" i="4"/>
  <c r="J135" i="4" s="1"/>
  <c r="K135" i="4" s="1"/>
  <c r="H146" i="4"/>
  <c r="I146" i="4" s="1"/>
  <c r="J146" i="4" s="1"/>
  <c r="K146" i="4" s="1"/>
  <c r="H82" i="4"/>
  <c r="I82" i="4" s="1"/>
  <c r="J82" i="4" s="1"/>
  <c r="K82" i="4" s="1"/>
  <c r="I71" i="4"/>
  <c r="J71" i="4" s="1"/>
  <c r="K71" i="4" s="1"/>
  <c r="B72" i="4"/>
  <c r="B72" i="1" s="1"/>
  <c r="H80" i="4"/>
  <c r="I80" i="4" s="1"/>
  <c r="J80" i="4" s="1"/>
  <c r="K80" i="4" s="1"/>
  <c r="I85" i="4"/>
  <c r="J85" i="4" s="1"/>
  <c r="K85" i="4" s="1"/>
  <c r="H86" i="4"/>
  <c r="I86" i="4" s="1"/>
  <c r="J86" i="4" s="1"/>
  <c r="K86" i="4" s="1"/>
  <c r="B87" i="4"/>
  <c r="B87" i="1" s="1"/>
  <c r="B88" i="4"/>
  <c r="B88" i="1" s="1"/>
  <c r="H98" i="4"/>
  <c r="I98" i="4" s="1"/>
  <c r="J98" i="4" s="1"/>
  <c r="K98" i="4" s="1"/>
  <c r="H118" i="4"/>
  <c r="I118" i="4" s="1"/>
  <c r="J118" i="4" s="1"/>
  <c r="K118" i="4" s="1"/>
  <c r="I145" i="4"/>
  <c r="J145" i="4" s="1"/>
  <c r="K145" i="4" s="1"/>
  <c r="I149" i="4"/>
  <c r="J149" i="4" s="1"/>
  <c r="K149" i="4" s="1"/>
  <c r="I157" i="4"/>
  <c r="J157" i="4" s="1"/>
  <c r="K157" i="4" s="1"/>
  <c r="I97" i="4"/>
  <c r="J97" i="4" s="1"/>
  <c r="K97" i="4" s="1"/>
  <c r="I83" i="4"/>
  <c r="J83" i="4" s="1"/>
  <c r="K83" i="4" s="1"/>
  <c r="B84" i="4"/>
  <c r="B84" i="1" s="1"/>
  <c r="I94" i="4"/>
  <c r="J94" i="4" s="1"/>
  <c r="K94" i="4" s="1"/>
  <c r="B97" i="4"/>
  <c r="B97" i="1" s="1"/>
  <c r="H128" i="4"/>
  <c r="I128" i="4" s="1"/>
  <c r="J128" i="4" s="1"/>
  <c r="K128" i="4" s="1"/>
  <c r="H154" i="4"/>
  <c r="I154" i="4" s="1"/>
  <c r="J154" i="4" s="1"/>
  <c r="K154" i="4" s="1"/>
  <c r="H162" i="4"/>
  <c r="I162" i="4" s="1"/>
  <c r="J162" i="4" s="1"/>
  <c r="K162" i="4" s="1"/>
  <c r="H169" i="4"/>
  <c r="I169" i="4" s="1"/>
  <c r="J169" i="4" s="1"/>
  <c r="K169" i="4" s="1"/>
  <c r="H96" i="4"/>
  <c r="I96" i="4" s="1"/>
  <c r="J96" i="4" s="1"/>
  <c r="K96" i="4" s="1"/>
  <c r="H110" i="4"/>
  <c r="H121" i="4"/>
  <c r="H130" i="4"/>
  <c r="H76" i="4"/>
  <c r="I76" i="4" s="1"/>
  <c r="J76" i="4" s="1"/>
  <c r="K76" i="4" s="1"/>
  <c r="H90" i="4"/>
  <c r="I90" i="4" s="1"/>
  <c r="J90" i="4" s="1"/>
  <c r="K90" i="4" s="1"/>
  <c r="I95" i="4"/>
  <c r="J95" i="4" s="1"/>
  <c r="K95" i="4" s="1"/>
  <c r="B96" i="4"/>
  <c r="B96" i="1" s="1"/>
  <c r="I100" i="4"/>
  <c r="J100" i="4" s="1"/>
  <c r="K100" i="4" s="1"/>
  <c r="I109" i="4"/>
  <c r="J109" i="4" s="1"/>
  <c r="K109" i="4" s="1"/>
  <c r="H137" i="4"/>
  <c r="I137" i="4" s="1"/>
  <c r="J137" i="4" s="1"/>
  <c r="K137" i="4" s="1"/>
  <c r="H152" i="4"/>
  <c r="I152" i="4" s="1"/>
  <c r="J152" i="4" s="1"/>
  <c r="K152" i="4" s="1"/>
  <c r="H164" i="4"/>
  <c r="I164" i="4" s="1"/>
  <c r="J164" i="4" s="1"/>
  <c r="K164" i="4" s="1"/>
  <c r="H166" i="4"/>
  <c r="I166" i="4" s="1"/>
  <c r="J166" i="4" s="1"/>
  <c r="K166" i="4" s="1"/>
  <c r="H126" i="4"/>
  <c r="I126" i="4" s="1"/>
  <c r="J126" i="4" s="1"/>
  <c r="K126" i="4" s="1"/>
  <c r="I143" i="4"/>
  <c r="J143" i="4" s="1"/>
  <c r="K143" i="4" s="1"/>
  <c r="I49" i="4"/>
  <c r="J49" i="4" s="1"/>
  <c r="K49" i="4" s="1"/>
  <c r="H50" i="4"/>
  <c r="I50" i="4" s="1"/>
  <c r="J50" i="4" s="1"/>
  <c r="K50" i="4" s="1"/>
  <c r="I60" i="4"/>
  <c r="J60" i="4" s="1"/>
  <c r="K60" i="4" s="1"/>
  <c r="B66" i="4"/>
  <c r="B66" i="1" s="1"/>
  <c r="H88" i="4"/>
  <c r="I88" i="4" s="1"/>
  <c r="J88" i="4" s="1"/>
  <c r="K88" i="4" s="1"/>
  <c r="H108" i="4"/>
  <c r="I108" i="4" s="1"/>
  <c r="J108" i="4" s="1"/>
  <c r="K108" i="4" s="1"/>
  <c r="H122" i="4"/>
  <c r="I122" i="4" s="1"/>
  <c r="J122" i="4" s="1"/>
  <c r="K122" i="4" s="1"/>
  <c r="H134" i="4"/>
  <c r="I134" i="4" s="1"/>
  <c r="J134" i="4" s="1"/>
  <c r="K134" i="4" s="1"/>
  <c r="H159" i="4"/>
  <c r="I159" i="4" s="1"/>
  <c r="J159" i="4" s="1"/>
  <c r="K159" i="4" s="1"/>
  <c r="I170" i="4"/>
  <c r="J170" i="4" s="1"/>
  <c r="K170" i="4" s="1"/>
  <c r="I171" i="4"/>
  <c r="J171" i="4" s="1"/>
  <c r="K171" i="4" s="1"/>
  <c r="H174" i="4"/>
  <c r="I174" i="4" s="1"/>
  <c r="J174" i="4" s="1"/>
  <c r="K174" i="4" s="1"/>
  <c r="I176" i="4"/>
  <c r="J176" i="4" s="1"/>
  <c r="K176" i="4" s="1"/>
  <c r="H177" i="4"/>
  <c r="I177" i="4" s="1"/>
  <c r="J177" i="4" s="1"/>
  <c r="K177" i="4" s="1"/>
  <c r="H179" i="4"/>
  <c r="I179" i="4" s="1"/>
  <c r="J179" i="4" s="1"/>
  <c r="K179" i="4" s="1"/>
  <c r="H200" i="4"/>
  <c r="I200" i="4" s="1"/>
  <c r="J200" i="4" s="1"/>
  <c r="K200" i="4" s="1"/>
  <c r="H223" i="4"/>
  <c r="I223" i="4" s="1"/>
  <c r="J223" i="4" s="1"/>
  <c r="K223" i="4" s="1"/>
  <c r="H278" i="4"/>
  <c r="I278" i="4" s="1"/>
  <c r="J278" i="4" s="1"/>
  <c r="K278" i="4" s="1"/>
  <c r="I175" i="4"/>
  <c r="J175" i="4" s="1"/>
  <c r="K175" i="4" s="1"/>
  <c r="H264" i="4"/>
  <c r="I264" i="4" s="1"/>
  <c r="J264" i="4" s="1"/>
  <c r="K264" i="4" s="1"/>
  <c r="H316" i="4"/>
  <c r="I316" i="4" s="1"/>
  <c r="J316" i="4" s="1"/>
  <c r="K316" i="4" s="1"/>
  <c r="I195" i="4"/>
  <c r="J195" i="4" s="1"/>
  <c r="K195" i="4" s="1"/>
  <c r="I313" i="4"/>
  <c r="J313" i="4" s="1"/>
  <c r="K313" i="4" s="1"/>
  <c r="H313" i="4"/>
  <c r="I232" i="4"/>
  <c r="J232" i="4" s="1"/>
  <c r="K232" i="4" s="1"/>
  <c r="I242" i="4"/>
  <c r="J242" i="4" s="1"/>
  <c r="K242" i="4" s="1"/>
  <c r="H242" i="4"/>
  <c r="H202" i="4"/>
  <c r="I202" i="4" s="1"/>
  <c r="J202" i="4" s="1"/>
  <c r="K202" i="4" s="1"/>
  <c r="H218" i="4"/>
  <c r="I218" i="4" s="1"/>
  <c r="J218" i="4" s="1"/>
  <c r="K218" i="4" s="1"/>
  <c r="H204" i="4"/>
  <c r="H219" i="4"/>
  <c r="I219" i="4" s="1"/>
  <c r="J219" i="4" s="1"/>
  <c r="K219" i="4" s="1"/>
  <c r="I189" i="4"/>
  <c r="J189" i="4" s="1"/>
  <c r="K189" i="4" s="1"/>
  <c r="I190" i="4"/>
  <c r="J190" i="4" s="1"/>
  <c r="K190" i="4" s="1"/>
  <c r="I201" i="4"/>
  <c r="J201" i="4" s="1"/>
  <c r="K201" i="4" s="1"/>
  <c r="H201" i="4"/>
  <c r="I204" i="4"/>
  <c r="J204" i="4" s="1"/>
  <c r="K204" i="4" s="1"/>
  <c r="H208" i="4"/>
  <c r="I208" i="4" s="1"/>
  <c r="J208" i="4" s="1"/>
  <c r="K208" i="4" s="1"/>
  <c r="H217" i="4"/>
  <c r="I217" i="4" s="1"/>
  <c r="J217" i="4" s="1"/>
  <c r="K217" i="4" s="1"/>
  <c r="H224" i="4"/>
  <c r="I224" i="4" s="1"/>
  <c r="J224" i="4" s="1"/>
  <c r="K224" i="4" s="1"/>
  <c r="H232" i="4"/>
  <c r="I251" i="4"/>
  <c r="J251" i="4" s="1"/>
  <c r="K251" i="4" s="1"/>
  <c r="H251" i="4"/>
  <c r="H225" i="4"/>
  <c r="I225" i="4" s="1"/>
  <c r="J225" i="4" s="1"/>
  <c r="K225" i="4" s="1"/>
  <c r="H233" i="4"/>
  <c r="I233" i="4" s="1"/>
  <c r="J233" i="4" s="1"/>
  <c r="K233" i="4" s="1"/>
  <c r="H172" i="4"/>
  <c r="I172" i="4" s="1"/>
  <c r="J172" i="4" s="1"/>
  <c r="K172" i="4" s="1"/>
  <c r="H187" i="4"/>
  <c r="I187" i="4" s="1"/>
  <c r="J187" i="4" s="1"/>
  <c r="K187" i="4" s="1"/>
  <c r="H203" i="4"/>
  <c r="I203" i="4" s="1"/>
  <c r="J203" i="4" s="1"/>
  <c r="K203" i="4" s="1"/>
  <c r="H229" i="4"/>
  <c r="I229" i="4"/>
  <c r="J229" i="4" s="1"/>
  <c r="K229" i="4" s="1"/>
  <c r="I253" i="4"/>
  <c r="J253" i="4" s="1"/>
  <c r="K253" i="4" s="1"/>
  <c r="H258" i="4"/>
  <c r="H269" i="4"/>
  <c r="I269" i="4" s="1"/>
  <c r="J269" i="4" s="1"/>
  <c r="K269" i="4" s="1"/>
  <c r="I308" i="4"/>
  <c r="J308" i="4" s="1"/>
  <c r="K308" i="4" s="1"/>
  <c r="H254" i="4"/>
  <c r="I266" i="4"/>
  <c r="J266" i="4" s="1"/>
  <c r="K266" i="4" s="1"/>
  <c r="H271" i="4"/>
  <c r="I216" i="4"/>
  <c r="J216" i="4" s="1"/>
  <c r="K216" i="4" s="1"/>
  <c r="I230" i="4"/>
  <c r="J230" i="4" s="1"/>
  <c r="K230" i="4" s="1"/>
  <c r="H231" i="4"/>
  <c r="I231" i="4" s="1"/>
  <c r="J231" i="4" s="1"/>
  <c r="K231" i="4" s="1"/>
  <c r="I257" i="4"/>
  <c r="J257" i="4" s="1"/>
  <c r="K257" i="4" s="1"/>
  <c r="I263" i="4"/>
  <c r="J263" i="4" s="1"/>
  <c r="K263" i="4" s="1"/>
  <c r="I285" i="4"/>
  <c r="J285" i="4" s="1"/>
  <c r="K285" i="4" s="1"/>
  <c r="H285" i="4"/>
  <c r="H298" i="4"/>
  <c r="I298" i="4" s="1"/>
  <c r="J298" i="4" s="1"/>
  <c r="K298" i="4" s="1"/>
  <c r="H308" i="4"/>
  <c r="H294" i="4"/>
  <c r="I294" i="4" s="1"/>
  <c r="J294" i="4" s="1"/>
  <c r="K294" i="4" s="1"/>
  <c r="I228" i="4"/>
  <c r="J228" i="4" s="1"/>
  <c r="K228" i="4" s="1"/>
  <c r="I265" i="4"/>
  <c r="J265" i="4" s="1"/>
  <c r="K265" i="4" s="1"/>
  <c r="I277" i="4"/>
  <c r="J277" i="4" s="1"/>
  <c r="K277" i="4" s="1"/>
  <c r="H222" i="4"/>
  <c r="I222" i="4" s="1"/>
  <c r="J222" i="4" s="1"/>
  <c r="K222" i="4" s="1"/>
  <c r="H234" i="4"/>
  <c r="I234" i="4" s="1"/>
  <c r="J234" i="4" s="1"/>
  <c r="K234" i="4" s="1"/>
  <c r="I237" i="4"/>
  <c r="J237" i="4" s="1"/>
  <c r="K237" i="4" s="1"/>
  <c r="H246" i="4"/>
  <c r="I246" i="4" s="1"/>
  <c r="J246" i="4" s="1"/>
  <c r="K246" i="4" s="1"/>
  <c r="I256" i="4"/>
  <c r="J256" i="4" s="1"/>
  <c r="K256" i="4" s="1"/>
  <c r="I260" i="4"/>
  <c r="J260" i="4" s="1"/>
  <c r="K260" i="4" s="1"/>
  <c r="H261" i="4"/>
  <c r="I261" i="4" s="1"/>
  <c r="J261" i="4" s="1"/>
  <c r="K261" i="4" s="1"/>
  <c r="I335" i="4"/>
  <c r="J335" i="4" s="1"/>
  <c r="K335" i="4" s="1"/>
  <c r="H335" i="4"/>
  <c r="H221" i="4"/>
  <c r="I221" i="4" s="1"/>
  <c r="J221" i="4" s="1"/>
  <c r="K221" i="4" s="1"/>
  <c r="I254" i="4"/>
  <c r="J254" i="4" s="1"/>
  <c r="K254" i="4" s="1"/>
  <c r="I258" i="4"/>
  <c r="J258" i="4" s="1"/>
  <c r="K258" i="4" s="1"/>
  <c r="H266" i="4"/>
  <c r="I271" i="4"/>
  <c r="J271" i="4" s="1"/>
  <c r="K271" i="4" s="1"/>
  <c r="I280" i="4"/>
  <c r="J280" i="4" s="1"/>
  <c r="K280" i="4" s="1"/>
  <c r="H280" i="4"/>
  <c r="H243" i="4"/>
  <c r="I243" i="4" s="1"/>
  <c r="J243" i="4" s="1"/>
  <c r="K243" i="4" s="1"/>
  <c r="I262" i="4"/>
  <c r="J262" i="4" s="1"/>
  <c r="K262" i="4" s="1"/>
  <c r="I272" i="4"/>
  <c r="J272" i="4" s="1"/>
  <c r="K272" i="4" s="1"/>
  <c r="H272" i="4"/>
  <c r="H288" i="4"/>
  <c r="I288" i="4" s="1"/>
  <c r="J288" i="4" s="1"/>
  <c r="K288" i="4" s="1"/>
  <c r="I292" i="4"/>
  <c r="J292" i="4" s="1"/>
  <c r="K292" i="4" s="1"/>
  <c r="H284" i="4"/>
  <c r="I284" i="4" s="1"/>
  <c r="J284" i="4" s="1"/>
  <c r="K284" i="4" s="1"/>
  <c r="I297" i="4"/>
  <c r="J297" i="4" s="1"/>
  <c r="K297" i="4" s="1"/>
  <c r="I353" i="4"/>
  <c r="J353" i="4" s="1"/>
  <c r="K353" i="4" s="1"/>
  <c r="H353" i="4"/>
  <c r="H417" i="4"/>
  <c r="I417" i="4" s="1"/>
  <c r="J417" i="4" s="1"/>
  <c r="K417" i="4" s="1"/>
  <c r="I249" i="4"/>
  <c r="J249" i="4" s="1"/>
  <c r="K249" i="4" s="1"/>
  <c r="H282" i="4"/>
  <c r="I282" i="4" s="1"/>
  <c r="J282" i="4" s="1"/>
  <c r="K282" i="4" s="1"/>
  <c r="I324" i="4"/>
  <c r="J324" i="4" s="1"/>
  <c r="K324" i="4" s="1"/>
  <c r="H312" i="4"/>
  <c r="I312" i="4" s="1"/>
  <c r="J312" i="4" s="1"/>
  <c r="K312" i="4" s="1"/>
  <c r="I354" i="4"/>
  <c r="J354" i="4" s="1"/>
  <c r="K354" i="4" s="1"/>
  <c r="H354" i="4"/>
  <c r="I281" i="4"/>
  <c r="J281" i="4" s="1"/>
  <c r="K281" i="4" s="1"/>
  <c r="H304" i="4"/>
  <c r="I304" i="4" s="1"/>
  <c r="J304" i="4" s="1"/>
  <c r="K304" i="4" s="1"/>
  <c r="H306" i="4"/>
  <c r="I306" i="4" s="1"/>
  <c r="J306" i="4" s="1"/>
  <c r="K306" i="4" s="1"/>
  <c r="H321" i="4"/>
  <c r="I321" i="4" s="1"/>
  <c r="J321" i="4" s="1"/>
  <c r="K321" i="4" s="1"/>
  <c r="H318" i="4"/>
  <c r="I318" i="4" s="1"/>
  <c r="J318" i="4" s="1"/>
  <c r="K318" i="4" s="1"/>
  <c r="H349" i="4"/>
  <c r="I349" i="4" s="1"/>
  <c r="J349" i="4" s="1"/>
  <c r="K349" i="4" s="1"/>
  <c r="I330" i="4"/>
  <c r="J330" i="4" s="1"/>
  <c r="K330" i="4" s="1"/>
  <c r="H330" i="4"/>
  <c r="H292" i="4"/>
  <c r="H302" i="4"/>
  <c r="I302" i="4" s="1"/>
  <c r="J302" i="4" s="1"/>
  <c r="K302" i="4" s="1"/>
  <c r="I305" i="4"/>
  <c r="J305" i="4" s="1"/>
  <c r="K305" i="4" s="1"/>
  <c r="H305" i="4"/>
  <c r="H323" i="4"/>
  <c r="I323" i="4" s="1"/>
  <c r="J323" i="4" s="1"/>
  <c r="K323" i="4" s="1"/>
  <c r="H324" i="4"/>
  <c r="H334" i="4"/>
  <c r="I334" i="4"/>
  <c r="J334" i="4" s="1"/>
  <c r="K334" i="4" s="1"/>
  <c r="I357" i="4"/>
  <c r="J357" i="4" s="1"/>
  <c r="K357" i="4" s="1"/>
  <c r="H402" i="4"/>
  <c r="I402" i="4" s="1"/>
  <c r="J402" i="4" s="1"/>
  <c r="K402" i="4" s="1"/>
  <c r="I299" i="4"/>
  <c r="J299" i="4" s="1"/>
  <c r="K299" i="4" s="1"/>
  <c r="I309" i="4"/>
  <c r="J309" i="4" s="1"/>
  <c r="K309" i="4" s="1"/>
  <c r="H410" i="4"/>
  <c r="I410" i="4"/>
  <c r="J410" i="4" s="1"/>
  <c r="K410" i="4" s="1"/>
  <c r="H286" i="4"/>
  <c r="I286" i="4" s="1"/>
  <c r="J286" i="4" s="1"/>
  <c r="K286" i="4" s="1"/>
  <c r="I293" i="4"/>
  <c r="J293" i="4" s="1"/>
  <c r="K293" i="4" s="1"/>
  <c r="H320" i="4"/>
  <c r="I320" i="4" s="1"/>
  <c r="J320" i="4" s="1"/>
  <c r="K320" i="4" s="1"/>
  <c r="H344" i="4"/>
  <c r="I344" i="4" s="1"/>
  <c r="J344" i="4" s="1"/>
  <c r="K344" i="4" s="1"/>
  <c r="H348" i="4"/>
  <c r="I348" i="4" s="1"/>
  <c r="J348" i="4" s="1"/>
  <c r="K348" i="4" s="1"/>
  <c r="I345" i="4"/>
  <c r="J345" i="4" s="1"/>
  <c r="K345" i="4" s="1"/>
  <c r="H420" i="4"/>
  <c r="I420" i="4" s="1"/>
  <c r="J420" i="4" s="1"/>
  <c r="K420" i="4" s="1"/>
  <c r="I337" i="4"/>
  <c r="J337" i="4" s="1"/>
  <c r="K337" i="4" s="1"/>
  <c r="H378" i="4"/>
  <c r="I378" i="4" s="1"/>
  <c r="J378" i="4" s="1"/>
  <c r="K378" i="4" s="1"/>
  <c r="H382" i="4"/>
  <c r="I382" i="4" s="1"/>
  <c r="J382" i="4" s="1"/>
  <c r="K382" i="4" s="1"/>
  <c r="H384" i="4"/>
  <c r="I384" i="4" s="1"/>
  <c r="J384" i="4" s="1"/>
  <c r="K384" i="4" s="1"/>
  <c r="I435" i="4"/>
  <c r="J435" i="4" s="1"/>
  <c r="K435" i="4" s="1"/>
  <c r="H435" i="4"/>
  <c r="H361" i="4"/>
  <c r="I361" i="4" s="1"/>
  <c r="J361" i="4" s="1"/>
  <c r="K361" i="4" s="1"/>
  <c r="H414" i="4"/>
  <c r="I414" i="4"/>
  <c r="J414" i="4" s="1"/>
  <c r="K414" i="4" s="1"/>
  <c r="H439" i="4"/>
  <c r="I439" i="4" s="1"/>
  <c r="J439" i="4" s="1"/>
  <c r="K439" i="4" s="1"/>
  <c r="I359" i="4"/>
  <c r="J359" i="4" s="1"/>
  <c r="K359" i="4" s="1"/>
  <c r="H473" i="4"/>
  <c r="I473" i="4" s="1"/>
  <c r="J473" i="4" s="1"/>
  <c r="K473" i="4" s="1"/>
  <c r="I342" i="4"/>
  <c r="J342" i="4" s="1"/>
  <c r="K342" i="4" s="1"/>
  <c r="H342" i="4"/>
  <c r="I347" i="4"/>
  <c r="J347" i="4" s="1"/>
  <c r="K347" i="4" s="1"/>
  <c r="H418" i="4"/>
  <c r="I418" i="4"/>
  <c r="J418" i="4" s="1"/>
  <c r="K418" i="4" s="1"/>
  <c r="I362" i="4"/>
  <c r="J362" i="4" s="1"/>
  <c r="K362" i="4" s="1"/>
  <c r="H387" i="4"/>
  <c r="I387" i="4" s="1"/>
  <c r="J387" i="4" s="1"/>
  <c r="K387" i="4" s="1"/>
  <c r="H406" i="4"/>
  <c r="I406" i="4" s="1"/>
  <c r="J406" i="4" s="1"/>
  <c r="K406" i="4" s="1"/>
  <c r="H415" i="4"/>
  <c r="I415" i="4" s="1"/>
  <c r="J415" i="4" s="1"/>
  <c r="K415" i="4" s="1"/>
  <c r="H310" i="4"/>
  <c r="I310" i="4" s="1"/>
  <c r="J310" i="4" s="1"/>
  <c r="K310" i="4" s="1"/>
  <c r="I341" i="4"/>
  <c r="J341" i="4" s="1"/>
  <c r="K341" i="4" s="1"/>
  <c r="H346" i="4"/>
  <c r="I346" i="4" s="1"/>
  <c r="J346" i="4" s="1"/>
  <c r="K346" i="4" s="1"/>
  <c r="H358" i="4"/>
  <c r="I358" i="4" s="1"/>
  <c r="J358" i="4" s="1"/>
  <c r="K358" i="4" s="1"/>
  <c r="I380" i="4"/>
  <c r="J380" i="4" s="1"/>
  <c r="K380" i="4" s="1"/>
  <c r="I381" i="4"/>
  <c r="J381" i="4" s="1"/>
  <c r="K381" i="4" s="1"/>
  <c r="H381" i="4"/>
  <c r="H425" i="4"/>
  <c r="I425" i="4" s="1"/>
  <c r="J425" i="4" s="1"/>
  <c r="K425" i="4" s="1"/>
  <c r="H317" i="4"/>
  <c r="I317" i="4" s="1"/>
  <c r="J317" i="4" s="1"/>
  <c r="K317" i="4" s="1"/>
  <c r="H322" i="4"/>
  <c r="I322" i="4" s="1"/>
  <c r="J322" i="4" s="1"/>
  <c r="K322" i="4" s="1"/>
  <c r="H329" i="4"/>
  <c r="I329" i="4" s="1"/>
  <c r="J329" i="4" s="1"/>
  <c r="K329" i="4" s="1"/>
  <c r="H336" i="4"/>
  <c r="I336" i="4" s="1"/>
  <c r="J336" i="4" s="1"/>
  <c r="K336" i="4" s="1"/>
  <c r="H338" i="4"/>
  <c r="I338" i="4" s="1"/>
  <c r="J338" i="4" s="1"/>
  <c r="K338" i="4" s="1"/>
  <c r="I356" i="4"/>
  <c r="J356" i="4" s="1"/>
  <c r="K356" i="4" s="1"/>
  <c r="H359" i="4"/>
  <c r="H413" i="4"/>
  <c r="I413" i="4" s="1"/>
  <c r="J413" i="4" s="1"/>
  <c r="K413" i="4" s="1"/>
  <c r="H427" i="4"/>
  <c r="I427" i="4" s="1"/>
  <c r="J427" i="4" s="1"/>
  <c r="K427" i="4" s="1"/>
  <c r="H416" i="4"/>
  <c r="H419" i="4"/>
  <c r="H388" i="4"/>
  <c r="I388" i="4" s="1"/>
  <c r="J388" i="4" s="1"/>
  <c r="K388" i="4" s="1"/>
  <c r="I422" i="4"/>
  <c r="J422" i="4" s="1"/>
  <c r="K422" i="4" s="1"/>
  <c r="I452" i="4"/>
  <c r="J452" i="4" s="1"/>
  <c r="K452" i="4" s="1"/>
  <c r="I465" i="4"/>
  <c r="J465" i="4" s="1"/>
  <c r="K465" i="4" s="1"/>
  <c r="H465" i="4"/>
  <c r="I373" i="4"/>
  <c r="J373" i="4" s="1"/>
  <c r="K373" i="4" s="1"/>
  <c r="I404" i="4"/>
  <c r="J404" i="4" s="1"/>
  <c r="K404" i="4" s="1"/>
  <c r="I408" i="4"/>
  <c r="J408" i="4" s="1"/>
  <c r="K408" i="4" s="1"/>
  <c r="H412" i="4"/>
  <c r="I412" i="4"/>
  <c r="J412" i="4" s="1"/>
  <c r="K412" i="4" s="1"/>
  <c r="I424" i="4"/>
  <c r="J424" i="4" s="1"/>
  <c r="K424" i="4" s="1"/>
  <c r="I426" i="4"/>
  <c r="J426" i="4" s="1"/>
  <c r="K426" i="4" s="1"/>
  <c r="H429" i="4"/>
  <c r="I429" i="4" s="1"/>
  <c r="J429" i="4" s="1"/>
  <c r="K429" i="4" s="1"/>
  <c r="H436" i="4"/>
  <c r="I436" i="4" s="1"/>
  <c r="J436" i="4" s="1"/>
  <c r="K436" i="4" s="1"/>
  <c r="I438" i="4"/>
  <c r="J438" i="4" s="1"/>
  <c r="K438" i="4" s="1"/>
  <c r="H438" i="4"/>
  <c r="I450" i="4"/>
  <c r="J450" i="4" s="1"/>
  <c r="K450" i="4" s="1"/>
  <c r="H450" i="4"/>
  <c r="I466" i="4"/>
  <c r="J466" i="4" s="1"/>
  <c r="K466" i="4" s="1"/>
  <c r="H466" i="4"/>
  <c r="I403" i="4"/>
  <c r="J403" i="4" s="1"/>
  <c r="K403" i="4" s="1"/>
  <c r="I407" i="4"/>
  <c r="J407" i="4" s="1"/>
  <c r="K407" i="4" s="1"/>
  <c r="H423" i="4"/>
  <c r="I423" i="4" s="1"/>
  <c r="J423" i="4" s="1"/>
  <c r="K423" i="4" s="1"/>
  <c r="H447" i="4"/>
  <c r="I447" i="4" s="1"/>
  <c r="J447" i="4" s="1"/>
  <c r="K447" i="4" s="1"/>
  <c r="I469" i="4"/>
  <c r="J469" i="4" s="1"/>
  <c r="K469" i="4" s="1"/>
  <c r="H469" i="4"/>
  <c r="I481" i="4"/>
  <c r="J481" i="4" s="1"/>
  <c r="K481" i="4" s="1"/>
  <c r="H481" i="4"/>
  <c r="H405" i="4"/>
  <c r="I405" i="4" s="1"/>
  <c r="J405" i="4" s="1"/>
  <c r="K405" i="4" s="1"/>
  <c r="H411" i="4"/>
  <c r="I411" i="4" s="1"/>
  <c r="J411" i="4" s="1"/>
  <c r="K411" i="4" s="1"/>
  <c r="I416" i="4"/>
  <c r="J416" i="4" s="1"/>
  <c r="K416" i="4" s="1"/>
  <c r="I419" i="4"/>
  <c r="J419" i="4" s="1"/>
  <c r="K419" i="4" s="1"/>
  <c r="I428" i="4"/>
  <c r="J428" i="4" s="1"/>
  <c r="K428" i="4" s="1"/>
  <c r="H478" i="4"/>
  <c r="I478" i="4" s="1"/>
  <c r="J478" i="4" s="1"/>
  <c r="K478" i="4" s="1"/>
  <c r="H437" i="4"/>
  <c r="I437" i="4"/>
  <c r="J437" i="4" s="1"/>
  <c r="K437" i="4" s="1"/>
  <c r="H511" i="4"/>
  <c r="I511" i="4" s="1"/>
  <c r="J511" i="4" s="1"/>
  <c r="K511" i="4" s="1"/>
  <c r="I533" i="4"/>
  <c r="J533" i="4" s="1"/>
  <c r="K533" i="4" s="1"/>
  <c r="H533" i="4"/>
  <c r="H443" i="4"/>
  <c r="I443" i="4" s="1"/>
  <c r="J443" i="4" s="1"/>
  <c r="K443" i="4" s="1"/>
  <c r="H448" i="4"/>
  <c r="I448" i="4" s="1"/>
  <c r="J448" i="4" s="1"/>
  <c r="K448" i="4" s="1"/>
  <c r="I461" i="4"/>
  <c r="J461" i="4" s="1"/>
  <c r="K461" i="4" s="1"/>
  <c r="H490" i="4"/>
  <c r="H499" i="4"/>
  <c r="I499" i="4" s="1"/>
  <c r="J499" i="4" s="1"/>
  <c r="K499" i="4" s="1"/>
  <c r="H477" i="4"/>
  <c r="H480" i="4"/>
  <c r="I480" i="4" s="1"/>
  <c r="J480" i="4" s="1"/>
  <c r="K480" i="4" s="1"/>
  <c r="I464" i="4"/>
  <c r="J464" i="4" s="1"/>
  <c r="K464" i="4" s="1"/>
  <c r="I399" i="4"/>
  <c r="J399" i="4" s="1"/>
  <c r="K399" i="4" s="1"/>
  <c r="I468" i="4"/>
  <c r="J468" i="4" s="1"/>
  <c r="K468" i="4" s="1"/>
  <c r="H475" i="4"/>
  <c r="I475" i="4" s="1"/>
  <c r="J475" i="4" s="1"/>
  <c r="K475" i="4" s="1"/>
  <c r="I490" i="4"/>
  <c r="J490" i="4" s="1"/>
  <c r="K490" i="4" s="1"/>
  <c r="H456" i="4"/>
  <c r="H479" i="4"/>
  <c r="I479" i="4" s="1"/>
  <c r="J479" i="4" s="1"/>
  <c r="K479" i="4" s="1"/>
  <c r="I482" i="4"/>
  <c r="J482" i="4" s="1"/>
  <c r="K482" i="4" s="1"/>
  <c r="H452" i="4"/>
  <c r="I456" i="4"/>
  <c r="J456" i="4" s="1"/>
  <c r="K456" i="4" s="1"/>
  <c r="I467" i="4"/>
  <c r="J467" i="4" s="1"/>
  <c r="K467" i="4" s="1"/>
  <c r="I477" i="4"/>
  <c r="J477" i="4" s="1"/>
  <c r="K477" i="4" s="1"/>
  <c r="H497" i="4"/>
  <c r="I497" i="4" s="1"/>
  <c r="J497" i="4" s="1"/>
  <c r="K497" i="4" s="1"/>
  <c r="H461" i="4"/>
  <c r="I451" i="4"/>
  <c r="J451" i="4" s="1"/>
  <c r="K451" i="4" s="1"/>
  <c r="I462" i="4"/>
  <c r="J462" i="4" s="1"/>
  <c r="K462" i="4" s="1"/>
  <c r="I474" i="4"/>
  <c r="J474" i="4" s="1"/>
  <c r="K474" i="4" s="1"/>
  <c r="H474" i="4"/>
  <c r="I489" i="4"/>
  <c r="J489" i="4" s="1"/>
  <c r="K489" i="4" s="1"/>
  <c r="H489" i="4"/>
  <c r="I503" i="4"/>
  <c r="J503" i="4" s="1"/>
  <c r="K503" i="4" s="1"/>
  <c r="H503" i="4"/>
  <c r="I498" i="4"/>
  <c r="J498" i="4" s="1"/>
  <c r="K498" i="4" s="1"/>
  <c r="H498" i="4"/>
  <c r="H519" i="4"/>
  <c r="I519" i="4" s="1"/>
  <c r="J519" i="4" s="1"/>
  <c r="K519" i="4" s="1"/>
  <c r="H531" i="4"/>
  <c r="I531" i="4" s="1"/>
  <c r="J531" i="4" s="1"/>
  <c r="K531" i="4" s="1"/>
  <c r="H517" i="4"/>
  <c r="I517" i="4" s="1"/>
  <c r="J517" i="4" s="1"/>
  <c r="K517" i="4" s="1"/>
  <c r="H525" i="4"/>
  <c r="I525" i="4" s="1"/>
  <c r="J525" i="4" s="1"/>
  <c r="K525" i="4" s="1"/>
  <c r="I506" i="4"/>
  <c r="J506" i="4" s="1"/>
  <c r="K506" i="4" s="1"/>
  <c r="I510" i="4"/>
  <c r="J510" i="4" s="1"/>
  <c r="K510" i="4" s="1"/>
  <c r="H568" i="4"/>
  <c r="I568" i="4"/>
  <c r="J568" i="4" s="1"/>
  <c r="K568" i="4" s="1"/>
  <c r="I486" i="4"/>
  <c r="J486" i="4" s="1"/>
  <c r="K486" i="4" s="1"/>
  <c r="H486" i="4"/>
  <c r="H539" i="4"/>
  <c r="I539" i="4" s="1"/>
  <c r="J539" i="4" s="1"/>
  <c r="K539" i="4" s="1"/>
  <c r="I485" i="4"/>
  <c r="J485" i="4" s="1"/>
  <c r="K485" i="4" s="1"/>
  <c r="H523" i="4"/>
  <c r="I523" i="4" s="1"/>
  <c r="J523" i="4" s="1"/>
  <c r="K523" i="4" s="1"/>
  <c r="H537" i="4"/>
  <c r="I509" i="4"/>
  <c r="J509" i="4" s="1"/>
  <c r="K509" i="4" s="1"/>
  <c r="I520" i="4"/>
  <c r="J520" i="4" s="1"/>
  <c r="K520" i="4" s="1"/>
  <c r="H544" i="4"/>
  <c r="I544" i="4" s="1"/>
  <c r="J544" i="4" s="1"/>
  <c r="K544" i="4" s="1"/>
  <c r="H488" i="4"/>
  <c r="I488" i="4" s="1"/>
  <c r="J488" i="4" s="1"/>
  <c r="K488" i="4" s="1"/>
  <c r="H502" i="4"/>
  <c r="I502" i="4" s="1"/>
  <c r="J502" i="4" s="1"/>
  <c r="K502" i="4" s="1"/>
  <c r="H518" i="4"/>
  <c r="I518" i="4" s="1"/>
  <c r="J518" i="4" s="1"/>
  <c r="K518" i="4" s="1"/>
  <c r="I537" i="4"/>
  <c r="J537" i="4" s="1"/>
  <c r="K537" i="4" s="1"/>
  <c r="H549" i="4"/>
  <c r="I549" i="4"/>
  <c r="J549" i="4" s="1"/>
  <c r="K549" i="4" s="1"/>
  <c r="I494" i="4"/>
  <c r="J494" i="4" s="1"/>
  <c r="K494" i="4" s="1"/>
  <c r="I516" i="4"/>
  <c r="J516" i="4" s="1"/>
  <c r="K516" i="4" s="1"/>
  <c r="H553" i="4"/>
  <c r="I553" i="4" s="1"/>
  <c r="J553" i="4" s="1"/>
  <c r="K553" i="4" s="1"/>
  <c r="I524" i="4"/>
  <c r="J524" i="4" s="1"/>
  <c r="K524" i="4" s="1"/>
  <c r="H542" i="4"/>
  <c r="I542" i="4" s="1"/>
  <c r="J542" i="4" s="1"/>
  <c r="K542" i="4" s="1"/>
  <c r="I582" i="4"/>
  <c r="J582" i="4" s="1"/>
  <c r="K582" i="4" s="1"/>
  <c r="H582" i="4"/>
  <c r="H573" i="4"/>
  <c r="I573" i="4" s="1"/>
  <c r="J573" i="4" s="1"/>
  <c r="K573" i="4" s="1"/>
  <c r="I536" i="4"/>
  <c r="J536" i="4" s="1"/>
  <c r="K536" i="4" s="1"/>
  <c r="H561" i="4"/>
  <c r="I563" i="4"/>
  <c r="J563" i="4" s="1"/>
  <c r="K563" i="4" s="1"/>
  <c r="H563" i="4"/>
  <c r="H569" i="4"/>
  <c r="I569" i="4" s="1"/>
  <c r="J569" i="4" s="1"/>
  <c r="K569" i="4" s="1"/>
  <c r="H515" i="4"/>
  <c r="I515" i="4" s="1"/>
  <c r="J515" i="4" s="1"/>
  <c r="K515" i="4" s="1"/>
  <c r="H529" i="4"/>
  <c r="I529" i="4" s="1"/>
  <c r="J529" i="4" s="1"/>
  <c r="K529" i="4" s="1"/>
  <c r="H583" i="4"/>
  <c r="I583" i="4" s="1"/>
  <c r="J583" i="4" s="1"/>
  <c r="K583" i="4" s="1"/>
  <c r="H593" i="4"/>
  <c r="I593" i="4" s="1"/>
  <c r="J593" i="4" s="1"/>
  <c r="K593" i="4" s="1"/>
  <c r="I528" i="4"/>
  <c r="J528" i="4" s="1"/>
  <c r="K528" i="4" s="1"/>
  <c r="H532" i="4"/>
  <c r="I532" i="4" s="1"/>
  <c r="J532" i="4" s="1"/>
  <c r="K532" i="4" s="1"/>
  <c r="H545" i="4"/>
  <c r="H551" i="4"/>
  <c r="I551" i="4" s="1"/>
  <c r="J551" i="4" s="1"/>
  <c r="K551" i="4" s="1"/>
  <c r="I561" i="4"/>
  <c r="J561" i="4" s="1"/>
  <c r="K561" i="4" s="1"/>
  <c r="B597" i="4"/>
  <c r="B597" i="1" s="1"/>
  <c r="H597" i="4"/>
  <c r="I597" i="4" s="1"/>
  <c r="J597" i="4" s="1"/>
  <c r="K597" i="4" s="1"/>
  <c r="H513" i="4"/>
  <c r="I513" i="4" s="1"/>
  <c r="J513" i="4" s="1"/>
  <c r="K513" i="4" s="1"/>
  <c r="H527" i="4"/>
  <c r="I527" i="4" s="1"/>
  <c r="J527" i="4" s="1"/>
  <c r="K527" i="4" s="1"/>
  <c r="H541" i="4"/>
  <c r="I541" i="4" s="1"/>
  <c r="J541" i="4" s="1"/>
  <c r="K541" i="4" s="1"/>
  <c r="I545" i="4"/>
  <c r="J545" i="4" s="1"/>
  <c r="K545" i="4" s="1"/>
  <c r="H559" i="4"/>
  <c r="I559" i="4" s="1"/>
  <c r="J559" i="4" s="1"/>
  <c r="K559" i="4" s="1"/>
  <c r="H594" i="4"/>
  <c r="I594" i="4" s="1"/>
  <c r="J594" i="4" s="1"/>
  <c r="K594" i="4" s="1"/>
  <c r="I512" i="4"/>
  <c r="J512" i="4" s="1"/>
  <c r="K512" i="4" s="1"/>
  <c r="I540" i="4"/>
  <c r="J540" i="4" s="1"/>
  <c r="K540" i="4" s="1"/>
  <c r="H604" i="4"/>
  <c r="I604" i="4" s="1"/>
  <c r="J604" i="4" s="1"/>
  <c r="K604" i="4" s="1"/>
  <c r="F618" i="4" a="1"/>
  <c r="F618" i="4" s="1"/>
  <c r="C618" i="4" s="1"/>
  <c r="E618" i="4" a="1"/>
  <c r="E618" i="4" s="1"/>
  <c r="B621" i="4"/>
  <c r="E621" i="4" a="1"/>
  <c r="E621" i="4" s="1"/>
  <c r="H628" i="4"/>
  <c r="F628" i="4" a="1"/>
  <c r="F628" i="4" s="1"/>
  <c r="C628" i="4" s="1"/>
  <c r="E628" i="4" a="1"/>
  <c r="E628" i="4" s="1"/>
  <c r="I628" i="4"/>
  <c r="J628" i="4" s="1"/>
  <c r="K628" i="4" s="1"/>
  <c r="H581" i="4"/>
  <c r="B628" i="4"/>
  <c r="E631" i="4" a="1"/>
  <c r="E631" i="4" s="1"/>
  <c r="F631" i="4" a="1"/>
  <c r="F631" i="4" s="1"/>
  <c r="C631" i="4" s="1"/>
  <c r="H567" i="4"/>
  <c r="I567" i="4" s="1"/>
  <c r="J567" i="4" s="1"/>
  <c r="K567" i="4" s="1"/>
  <c r="I576" i="4"/>
  <c r="J576" i="4" s="1"/>
  <c r="K576" i="4" s="1"/>
  <c r="I603" i="4"/>
  <c r="J603" i="4" s="1"/>
  <c r="K603" i="4" s="1"/>
  <c r="H603" i="4"/>
  <c r="F617" i="4" a="1"/>
  <c r="F617" i="4" s="1"/>
  <c r="C617" i="4" s="1"/>
  <c r="E617" i="4" a="1"/>
  <c r="E617" i="4" s="1"/>
  <c r="H617" i="4"/>
  <c r="I617" i="4" s="1"/>
  <c r="J617" i="4" s="1"/>
  <c r="K617" i="4" s="1"/>
  <c r="F621" i="4" a="1"/>
  <c r="F621" i="4" s="1"/>
  <c r="C621" i="4" s="1"/>
  <c r="H580" i="4"/>
  <c r="I580" i="4"/>
  <c r="J580" i="4" s="1"/>
  <c r="K580" i="4" s="1"/>
  <c r="H592" i="4"/>
  <c r="I592" i="4"/>
  <c r="J592" i="4" s="1"/>
  <c r="K592" i="4" s="1"/>
  <c r="B596" i="4"/>
  <c r="B596" i="1" s="1"/>
  <c r="B603" i="4"/>
  <c r="B603" i="1" s="1"/>
  <c r="B607" i="4"/>
  <c r="B607" i="1" s="1"/>
  <c r="B617" i="4"/>
  <c r="C636" i="4"/>
  <c r="I556" i="4"/>
  <c r="J556" i="4" s="1"/>
  <c r="K556" i="4" s="1"/>
  <c r="I566" i="4"/>
  <c r="J566" i="4" s="1"/>
  <c r="K566" i="4" s="1"/>
  <c r="I588" i="4"/>
  <c r="J588" i="4" s="1"/>
  <c r="K588" i="4" s="1"/>
  <c r="H618" i="4"/>
  <c r="I618" i="4" s="1"/>
  <c r="J618" i="4" s="1"/>
  <c r="K618" i="4" s="1"/>
  <c r="H621" i="4"/>
  <c r="H627" i="4"/>
  <c r="I627" i="4" s="1"/>
  <c r="J627" i="4" s="1"/>
  <c r="K627" i="4" s="1"/>
  <c r="F627" i="4" a="1"/>
  <c r="F627" i="4" s="1"/>
  <c r="C627" i="4" s="1"/>
  <c r="F630" i="4" a="1"/>
  <c r="F630" i="4" s="1"/>
  <c r="C630" i="4" s="1"/>
  <c r="E630" i="4" a="1"/>
  <c r="E630" i="4" s="1"/>
  <c r="H631" i="4"/>
  <c r="I631" i="4" s="1"/>
  <c r="J631" i="4" s="1"/>
  <c r="K631" i="4" s="1"/>
  <c r="H616" i="4"/>
  <c r="F616" i="4" a="1"/>
  <c r="F616" i="4" s="1"/>
  <c r="C616" i="4" s="1"/>
  <c r="I616" i="4"/>
  <c r="J616" i="4" s="1"/>
  <c r="K616" i="4" s="1"/>
  <c r="I621" i="4"/>
  <c r="J621" i="4" s="1"/>
  <c r="K621" i="4" s="1"/>
  <c r="H579" i="4"/>
  <c r="I579" i="4" s="1"/>
  <c r="J579" i="4" s="1"/>
  <c r="K579" i="4" s="1"/>
  <c r="H591" i="4"/>
  <c r="I591" i="4" s="1"/>
  <c r="J591" i="4" s="1"/>
  <c r="K591" i="4" s="1"/>
  <c r="H596" i="4"/>
  <c r="I596" i="4" s="1"/>
  <c r="J596" i="4" s="1"/>
  <c r="K596" i="4" s="1"/>
  <c r="B606" i="4"/>
  <c r="B606" i="1" s="1"/>
  <c r="H607" i="4"/>
  <c r="B616" i="4"/>
  <c r="F620" i="4" a="1"/>
  <c r="F620" i="4" s="1"/>
  <c r="C620" i="4" s="1"/>
  <c r="H572" i="4"/>
  <c r="I572" i="4" s="1"/>
  <c r="J572" i="4" s="1"/>
  <c r="K572" i="4" s="1"/>
  <c r="I607" i="4"/>
  <c r="J607" i="4" s="1"/>
  <c r="K607" i="4" s="1"/>
  <c r="I637" i="4"/>
  <c r="J637" i="4" s="1"/>
  <c r="K637" i="4" s="1"/>
  <c r="I554" i="4"/>
  <c r="J554" i="4" s="1"/>
  <c r="K554" i="4" s="1"/>
  <c r="H555" i="4"/>
  <c r="I555" i="4" s="1"/>
  <c r="J555" i="4" s="1"/>
  <c r="K555" i="4" s="1"/>
  <c r="I564" i="4"/>
  <c r="J564" i="4" s="1"/>
  <c r="K564" i="4" s="1"/>
  <c r="I578" i="4"/>
  <c r="J578" i="4" s="1"/>
  <c r="K578" i="4" s="1"/>
  <c r="I581" i="4"/>
  <c r="J581" i="4" s="1"/>
  <c r="K581" i="4" s="1"/>
  <c r="H585" i="4"/>
  <c r="I585" i="4" s="1"/>
  <c r="J585" i="4" s="1"/>
  <c r="K585" i="4" s="1"/>
  <c r="H605" i="4"/>
  <c r="I605" i="4" s="1"/>
  <c r="J605" i="4" s="1"/>
  <c r="K605" i="4" s="1"/>
  <c r="I615" i="4"/>
  <c r="J615" i="4" s="1"/>
  <c r="K615" i="4" s="1"/>
  <c r="H615" i="4"/>
  <c r="F615" i="4" a="1"/>
  <c r="F615" i="4" s="1"/>
  <c r="C615" i="4" s="1"/>
  <c r="E619" i="4" a="1"/>
  <c r="E619" i="4" s="1"/>
  <c r="F619" i="4" a="1"/>
  <c r="F619" i="4" s="1"/>
  <c r="C619" i="4" s="1"/>
  <c r="H620" i="4"/>
  <c r="I620" i="4" s="1"/>
  <c r="J620" i="4" s="1"/>
  <c r="K620" i="4" s="1"/>
  <c r="F629" i="4" a="1"/>
  <c r="F629" i="4" s="1"/>
  <c r="C629" i="4" s="1"/>
  <c r="E629" i="4" a="1"/>
  <c r="E629" i="4" s="1"/>
  <c r="H629" i="4"/>
  <c r="I629" i="4" s="1"/>
  <c r="J629" i="4" s="1"/>
  <c r="K629" i="4" s="1"/>
  <c r="E632" i="4" a="1"/>
  <c r="E632" i="4" s="1"/>
  <c r="B632" i="4"/>
  <c r="C637" i="4"/>
  <c r="E616" i="4" a="1"/>
  <c r="E616" i="4" s="1"/>
  <c r="B613" i="4"/>
  <c r="B625" i="4"/>
  <c r="E633" i="4" a="1"/>
  <c r="E633" i="4" s="1"/>
  <c r="B637" i="4"/>
  <c r="I612" i="4"/>
  <c r="J612" i="4" s="1"/>
  <c r="K612" i="4" s="1"/>
  <c r="H637" i="4"/>
  <c r="F165" i="4" l="1" a="1"/>
  <c r="F165" i="4" s="1"/>
  <c r="C165" i="4" s="1"/>
  <c r="B165" i="4" s="1"/>
  <c r="B165" i="1" s="1"/>
  <c r="E155" i="4" a="1"/>
  <c r="E155" i="4" s="1"/>
  <c r="F153" i="4" a="1"/>
  <c r="F153" i="4" s="1"/>
  <c r="C153" i="4" s="1"/>
  <c r="B153" i="4" s="1"/>
  <c r="B153" i="1" s="1"/>
  <c r="E165" i="4" a="1"/>
  <c r="E165" i="4" s="1"/>
  <c r="F157" i="4" a="1"/>
  <c r="F157" i="4" s="1"/>
  <c r="C157" i="4" s="1"/>
  <c r="B157" i="4" s="1"/>
  <c r="B157" i="1" s="1"/>
  <c r="F154" i="4" a="1"/>
  <c r="F154" i="4" s="1"/>
  <c r="C154" i="4" s="1"/>
  <c r="B154" i="4" s="1"/>
  <c r="B154" i="1" s="1"/>
  <c r="F155" i="4" a="1"/>
  <c r="F155" i="4" s="1"/>
  <c r="C155" i="4" s="1"/>
  <c r="B155" i="4" s="1"/>
  <c r="B155" i="1" s="1"/>
  <c r="E153" i="4" a="1"/>
  <c r="E153" i="4" s="1"/>
  <c r="E156" i="4" a="1"/>
  <c r="E156" i="4" s="1"/>
  <c r="E154" i="4" a="1"/>
  <c r="E154" i="4" s="1"/>
  <c r="E166" i="4" a="1"/>
  <c r="E166" i="4" s="1"/>
  <c r="F156" i="4" a="1"/>
  <c r="F156" i="4" s="1"/>
  <c r="C156" i="4" s="1"/>
  <c r="B156" i="4" s="1"/>
  <c r="B156" i="1" s="1"/>
  <c r="E157" i="4" a="1"/>
  <c r="E157" i="4" s="1"/>
  <c r="F166" i="4" a="1"/>
  <c r="F166" i="4" s="1"/>
  <c r="C166" i="4" s="1"/>
  <c r="B166" i="4" s="1"/>
  <c r="B166" i="1" s="1"/>
  <c r="F3" i="3"/>
  <c r="E3" i="3"/>
  <c r="G3" i="3" s="1"/>
  <c r="F36" i="3"/>
  <c r="E36" i="3" s="1"/>
  <c r="G36" i="3" s="1"/>
  <c r="F18" i="3"/>
  <c r="E18" i="3" s="1"/>
  <c r="G18" i="3" s="1"/>
  <c r="E56" i="4" s="1" a="1"/>
  <c r="E56" i="4" s="1"/>
  <c r="F75" i="3"/>
  <c r="E75" i="3" s="1"/>
  <c r="G75" i="3" s="1"/>
  <c r="F63" i="3"/>
  <c r="E63" i="3" s="1"/>
  <c r="G63" i="3" s="1"/>
  <c r="F20" i="3"/>
  <c r="E20" i="3"/>
  <c r="G20" i="3" s="1"/>
  <c r="F78" i="3"/>
  <c r="E78" i="3"/>
  <c r="G78" i="3" s="1"/>
  <c r="F60" i="3"/>
  <c r="E60" i="3" s="1"/>
  <c r="G60" i="3" s="1"/>
  <c r="E39" i="3"/>
  <c r="G39" i="3" s="1"/>
  <c r="F39" i="3"/>
  <c r="F7" i="3"/>
  <c r="E7" i="3"/>
  <c r="G7" i="3" s="1"/>
  <c r="F413" i="4" l="1" a="1"/>
  <c r="F413" i="4" s="1"/>
  <c r="C413" i="4" s="1"/>
  <c r="B413" i="4" s="1"/>
  <c r="B413" i="1" s="1"/>
  <c r="E324" i="4" a="1"/>
  <c r="E324" i="4" s="1"/>
  <c r="E203" i="4" a="1"/>
  <c r="E203" i="4" s="1"/>
  <c r="E389" i="4" a="1"/>
  <c r="E389" i="4" s="1"/>
  <c r="E128" i="4" a="1"/>
  <c r="E128" i="4" s="1"/>
  <c r="E605" i="4" a="1"/>
  <c r="E605" i="4" s="1"/>
  <c r="F335" i="4" a="1"/>
  <c r="F335" i="4" s="1"/>
  <c r="C335" i="4" s="1"/>
  <c r="B335" i="4" s="1"/>
  <c r="B335" i="1" s="1"/>
  <c r="F515" i="4" a="1"/>
  <c r="F515" i="4" s="1"/>
  <c r="F525" i="4" a="1"/>
  <c r="F525" i="4" s="1"/>
  <c r="C525" i="4" s="1"/>
  <c r="B525" i="4" s="1"/>
  <c r="B525" i="1" s="1"/>
  <c r="E557" i="4" a="1"/>
  <c r="E557" i="4" s="1"/>
  <c r="F120" i="4" a="1"/>
  <c r="F120" i="4" s="1"/>
  <c r="C120" i="4" s="1"/>
  <c r="B120" i="4" s="1"/>
  <c r="B120" i="1" s="1"/>
  <c r="E531" i="4" a="1"/>
  <c r="E531" i="4" s="1"/>
  <c r="E271" i="4" a="1"/>
  <c r="E271" i="4" s="1"/>
  <c r="E243" i="4" a="1"/>
  <c r="E243" i="4" s="1"/>
  <c r="E354" i="4" a="1"/>
  <c r="E354" i="4" s="1"/>
  <c r="E573" i="4" a="1"/>
  <c r="E573" i="4" s="1"/>
  <c r="E453" i="4" a="1"/>
  <c r="E453" i="4" s="1"/>
  <c r="F70" i="4" a="1"/>
  <c r="F70" i="4" s="1"/>
  <c r="C70" i="4" s="1"/>
  <c r="F338" i="4" a="1"/>
  <c r="F338" i="4" s="1"/>
  <c r="C338" i="4" s="1"/>
  <c r="B338" i="4" s="1"/>
  <c r="B338" i="1" s="1"/>
  <c r="F527" i="4" a="1"/>
  <c r="F527" i="4" s="1"/>
  <c r="C527" i="4" s="1"/>
  <c r="B527" i="4" s="1"/>
  <c r="B527" i="1" s="1"/>
  <c r="F5" i="4" a="1"/>
  <c r="F5" i="4" s="1"/>
  <c r="C5" i="4" s="1"/>
  <c r="E187" i="4" a="1"/>
  <c r="E187" i="4" s="1"/>
  <c r="E404" i="4" a="1"/>
  <c r="E404" i="4" s="1"/>
  <c r="E193" i="4" a="1"/>
  <c r="E193" i="4" s="1"/>
  <c r="F456" i="4" a="1"/>
  <c r="F456" i="4" s="1"/>
  <c r="C456" i="4" s="1"/>
  <c r="B456" i="4" s="1"/>
  <c r="B456" i="1" s="1"/>
  <c r="F412" i="4" a="1"/>
  <c r="F412" i="4" s="1"/>
  <c r="C412" i="4" s="1"/>
  <c r="B412" i="4" s="1"/>
  <c r="B412" i="1" s="1"/>
  <c r="E435" i="4" a="1"/>
  <c r="E435" i="4" s="1"/>
  <c r="E548" i="4" a="1"/>
  <c r="E548" i="4" s="1"/>
  <c r="F29" i="4" a="1"/>
  <c r="F29" i="4" s="1"/>
  <c r="C29" i="4" s="1"/>
  <c r="B29" i="4" s="1"/>
  <c r="B29" i="1" s="1"/>
  <c r="E313" i="4" a="1"/>
  <c r="E313" i="4" s="1"/>
  <c r="E192" i="4" a="1"/>
  <c r="E192" i="4" s="1"/>
  <c r="E612" i="4" a="1"/>
  <c r="E612" i="4" s="1"/>
  <c r="F600" i="4" a="1"/>
  <c r="F600" i="4" s="1"/>
  <c r="C600" i="4" s="1"/>
  <c r="B600" i="4" s="1"/>
  <c r="B600" i="1" s="1"/>
  <c r="E586" i="4" a="1"/>
  <c r="E586" i="4" s="1"/>
  <c r="F597" i="4" a="1"/>
  <c r="F597" i="4" s="1"/>
  <c r="C597" i="4" s="1"/>
  <c r="F580" i="4" a="1"/>
  <c r="F580" i="4" s="1"/>
  <c r="C580" i="4" s="1"/>
  <c r="B580" i="4" s="1"/>
  <c r="B580" i="1" s="1"/>
  <c r="F514" i="4" a="1"/>
  <c r="F514" i="4" s="1"/>
  <c r="C514" i="4" s="1"/>
  <c r="B514" i="4" s="1"/>
  <c r="B514" i="1" s="1"/>
  <c r="E532" i="4" a="1"/>
  <c r="E532" i="4" s="1"/>
  <c r="F521" i="4" a="1"/>
  <c r="F521" i="4" s="1"/>
  <c r="C521" i="4" s="1"/>
  <c r="B521" i="4" s="1"/>
  <c r="B521" i="1" s="1"/>
  <c r="E526" i="4" a="1"/>
  <c r="E526" i="4" s="1"/>
  <c r="E485" i="4" a="1"/>
  <c r="E485" i="4" s="1"/>
  <c r="F434" i="4" a="1"/>
  <c r="F434" i="4" s="1"/>
  <c r="C434" i="4" s="1"/>
  <c r="B434" i="4" s="1"/>
  <c r="B434" i="1" s="1"/>
  <c r="E434" i="4" a="1"/>
  <c r="E434" i="4" s="1"/>
  <c r="F458" i="4" a="1"/>
  <c r="F458" i="4" s="1"/>
  <c r="C458" i="4" s="1"/>
  <c r="B458" i="4" s="1"/>
  <c r="B458" i="1" s="1"/>
  <c r="F408" i="4" a="1"/>
  <c r="F408" i="4" s="1"/>
  <c r="C408" i="4" s="1"/>
  <c r="B408" i="4" s="1"/>
  <c r="B408" i="1" s="1"/>
  <c r="E340" i="4" a="1"/>
  <c r="E340" i="4" s="1"/>
  <c r="E422" i="4" a="1"/>
  <c r="E422" i="4" s="1"/>
  <c r="F389" i="4" a="1"/>
  <c r="F389" i="4" s="1"/>
  <c r="C389" i="4" s="1"/>
  <c r="B389" i="4" s="1"/>
  <c r="B389" i="1" s="1"/>
  <c r="E424" i="4" a="1"/>
  <c r="E424" i="4" s="1"/>
  <c r="F315" i="4" a="1"/>
  <c r="F315" i="4" s="1"/>
  <c r="C315" i="4" s="1"/>
  <c r="B315" i="4" s="1"/>
  <c r="B315" i="1" s="1"/>
  <c r="E403" i="4" a="1"/>
  <c r="E403" i="4" s="1"/>
  <c r="E319" i="4" a="1"/>
  <c r="E319" i="4" s="1"/>
  <c r="E398" i="4" a="1"/>
  <c r="E398" i="4" s="1"/>
  <c r="E369" i="4" a="1"/>
  <c r="E369" i="4" s="1"/>
  <c r="E289" i="4" a="1"/>
  <c r="E289" i="4" s="1"/>
  <c r="F365" i="4" a="1"/>
  <c r="F365" i="4" s="1"/>
  <c r="C365" i="4" s="1"/>
  <c r="B365" i="4" s="1"/>
  <c r="B365" i="1" s="1"/>
  <c r="F331" i="4" a="1"/>
  <c r="F331" i="4" s="1"/>
  <c r="C331" i="4" s="1"/>
  <c r="B331" i="4" s="1"/>
  <c r="B331" i="1" s="1"/>
  <c r="E317" i="4" a="1"/>
  <c r="E317" i="4" s="1"/>
  <c r="E231" i="4" a="1"/>
  <c r="E231" i="4" s="1"/>
  <c r="F273" i="4" a="1"/>
  <c r="F273" i="4" s="1"/>
  <c r="C273" i="4" s="1"/>
  <c r="B273" i="4" s="1"/>
  <c r="B273" i="1" s="1"/>
  <c r="E323" i="4" a="1"/>
  <c r="E323" i="4" s="1"/>
  <c r="F214" i="4" a="1"/>
  <c r="F214" i="4" s="1"/>
  <c r="F181" i="4" a="1"/>
  <c r="F181" i="4" s="1"/>
  <c r="C181" i="4" s="1"/>
  <c r="B181" i="4" s="1"/>
  <c r="B181" i="1" s="1"/>
  <c r="E207" i="4" a="1"/>
  <c r="E207" i="4" s="1"/>
  <c r="F253" i="4" a="1"/>
  <c r="F253" i="4" s="1"/>
  <c r="C253" i="4" s="1"/>
  <c r="B253" i="4" s="1"/>
  <c r="B253" i="1" s="1"/>
  <c r="E189" i="4" a="1"/>
  <c r="E189" i="4" s="1"/>
  <c r="D189" i="4" s="1"/>
  <c r="F210" i="4" a="1"/>
  <c r="F210" i="4" s="1"/>
  <c r="C210" i="4" s="1"/>
  <c r="B210" i="4" s="1"/>
  <c r="B210" i="1" s="1"/>
  <c r="F163" i="4" a="1"/>
  <c r="F163" i="4" s="1"/>
  <c r="C163" i="4" s="1"/>
  <c r="B163" i="4" s="1"/>
  <c r="B163" i="1" s="1"/>
  <c r="F118" i="4" a="1"/>
  <c r="F118" i="4" s="1"/>
  <c r="C118" i="4" s="1"/>
  <c r="B118" i="4" s="1"/>
  <c r="B118" i="1" s="1"/>
  <c r="F119" i="4" a="1"/>
  <c r="F119" i="4" s="1"/>
  <c r="C119" i="4" s="1"/>
  <c r="B119" i="4" s="1"/>
  <c r="B119" i="1" s="1"/>
  <c r="F211" i="4" a="1"/>
  <c r="F211" i="4" s="1"/>
  <c r="C211" i="4" s="1"/>
  <c r="B211" i="4" s="1"/>
  <c r="B211" i="1" s="1"/>
  <c r="F213" i="4" a="1"/>
  <c r="F213" i="4" s="1"/>
  <c r="C213" i="4" s="1"/>
  <c r="B213" i="4" s="1"/>
  <c r="B213" i="1" s="1"/>
  <c r="E161" i="4" a="1"/>
  <c r="E161" i="4" s="1"/>
  <c r="F83" i="4" a="1"/>
  <c r="F83" i="4" s="1"/>
  <c r="C83" i="4" s="1"/>
  <c r="F46" i="4" a="1"/>
  <c r="F46" i="4" s="1"/>
  <c r="C46" i="4" s="1"/>
  <c r="F16" i="4" a="1"/>
  <c r="F16" i="4" s="1"/>
  <c r="C16" i="4" s="1"/>
  <c r="F71" i="4" a="1"/>
  <c r="F71" i="4" s="1"/>
  <c r="C71" i="4" s="1"/>
  <c r="F24" i="4" a="1"/>
  <c r="F24" i="4" s="1"/>
  <c r="C24" i="4" s="1"/>
  <c r="B24" i="4" s="1"/>
  <c r="B24" i="1" s="1"/>
  <c r="E8" i="4" a="1"/>
  <c r="E8" i="4" s="1"/>
  <c r="F12" i="4" a="1"/>
  <c r="F12" i="4" s="1"/>
  <c r="C12" i="4" s="1"/>
  <c r="E62" i="4" a="1"/>
  <c r="E62" i="4" s="1"/>
  <c r="F187" i="4" a="1"/>
  <c r="F187" i="4" s="1"/>
  <c r="C187" i="4" s="1"/>
  <c r="B187" i="4" s="1"/>
  <c r="B187" i="1" s="1"/>
  <c r="E423" i="4" a="1"/>
  <c r="E423" i="4" s="1"/>
  <c r="E597" i="4" a="1"/>
  <c r="E597" i="4" s="1"/>
  <c r="E195" i="4" a="1"/>
  <c r="E195" i="4" s="1"/>
  <c r="F11" i="4" a="1"/>
  <c r="F11" i="4" s="1"/>
  <c r="C11" i="4" s="1"/>
  <c r="F80" i="4" a="1"/>
  <c r="F80" i="4" s="1"/>
  <c r="C80" i="4" s="1"/>
  <c r="F232" i="4" a="1"/>
  <c r="F232" i="4" s="1"/>
  <c r="C232" i="4" s="1"/>
  <c r="B232" i="4" s="1"/>
  <c r="B232" i="1" s="1"/>
  <c r="F259" i="4" a="1"/>
  <c r="F259" i="4" s="1"/>
  <c r="C259" i="4" s="1"/>
  <c r="B259" i="4" s="1"/>
  <c r="B259" i="1" s="1"/>
  <c r="E440" i="4" a="1"/>
  <c r="E440" i="4" s="1"/>
  <c r="E124" i="4" a="1"/>
  <c r="E124" i="4" s="1"/>
  <c r="F82" i="4" a="1"/>
  <c r="F82" i="4" s="1"/>
  <c r="C82" i="4" s="1"/>
  <c r="F48" i="4" a="1"/>
  <c r="F48" i="4" s="1"/>
  <c r="C48" i="4" s="1"/>
  <c r="F191" i="4" a="1"/>
  <c r="F191" i="4" s="1"/>
  <c r="C191" i="4" s="1"/>
  <c r="B191" i="4" s="1"/>
  <c r="B191" i="1" s="1"/>
  <c r="E274" i="4" a="1"/>
  <c r="E274" i="4" s="1"/>
  <c r="E452" i="4" a="1"/>
  <c r="E452" i="4" s="1"/>
  <c r="F545" i="4" a="1"/>
  <c r="F545" i="4" s="1"/>
  <c r="C545" i="4" s="1"/>
  <c r="B545" i="4" s="1"/>
  <c r="B545" i="1" s="1"/>
  <c r="E598" i="4" a="1"/>
  <c r="E598" i="4" s="1"/>
  <c r="E589" i="4" a="1"/>
  <c r="E589" i="4" s="1"/>
  <c r="E578" i="4" a="1"/>
  <c r="E578" i="4" s="1"/>
  <c r="E552" i="4" a="1"/>
  <c r="E552" i="4" s="1"/>
  <c r="F566" i="4" a="1"/>
  <c r="F566" i="4" s="1"/>
  <c r="E508" i="4" a="1"/>
  <c r="E508" i="4" s="1"/>
  <c r="F492" i="4" a="1"/>
  <c r="F492" i="4" s="1"/>
  <c r="C492" i="4" s="1"/>
  <c r="B492" i="4" s="1"/>
  <c r="B492" i="1" s="1"/>
  <c r="E507" i="4" a="1"/>
  <c r="E507" i="4" s="1"/>
  <c r="E482" i="4" a="1"/>
  <c r="E482" i="4" s="1"/>
  <c r="E385" i="4" a="1"/>
  <c r="E385" i="4" s="1"/>
  <c r="F433" i="4" a="1"/>
  <c r="F433" i="4" s="1"/>
  <c r="C433" i="4" s="1"/>
  <c r="B433" i="4" s="1"/>
  <c r="B433" i="1" s="1"/>
  <c r="E433" i="4" a="1"/>
  <c r="E433" i="4" s="1"/>
  <c r="F496" i="4" a="1"/>
  <c r="F496" i="4" s="1"/>
  <c r="C496" i="4" s="1"/>
  <c r="B496" i="4" s="1"/>
  <c r="B496" i="1" s="1"/>
  <c r="F404" i="4" a="1"/>
  <c r="F404" i="4" s="1"/>
  <c r="C404" i="4" s="1"/>
  <c r="B404" i="4" s="1"/>
  <c r="B404" i="1" s="1"/>
  <c r="E558" i="4" a="1"/>
  <c r="E558" i="4" s="1"/>
  <c r="D558" i="4" s="1"/>
  <c r="F409" i="4" a="1"/>
  <c r="F409" i="4" s="1"/>
  <c r="C409" i="4" s="1"/>
  <c r="B409" i="4" s="1"/>
  <c r="B409" i="1" s="1"/>
  <c r="F385" i="4" a="1"/>
  <c r="F385" i="4" s="1"/>
  <c r="C385" i="4" s="1"/>
  <c r="B385" i="4" s="1"/>
  <c r="B385" i="1" s="1"/>
  <c r="F391" i="4" a="1"/>
  <c r="F391" i="4" s="1"/>
  <c r="C391" i="4" s="1"/>
  <c r="B391" i="4" s="1"/>
  <c r="B391" i="1" s="1"/>
  <c r="F401" i="4" a="1"/>
  <c r="F401" i="4" s="1"/>
  <c r="C401" i="4" s="1"/>
  <c r="B401" i="4" s="1"/>
  <c r="B401" i="1" s="1"/>
  <c r="E375" i="4" a="1"/>
  <c r="E375" i="4" s="1"/>
  <c r="E520" i="4" a="1"/>
  <c r="E520" i="4" s="1"/>
  <c r="D520" i="4" s="1"/>
  <c r="E390" i="4" a="1"/>
  <c r="E390" i="4" s="1"/>
  <c r="F351" i="4" a="1"/>
  <c r="F351" i="4" s="1"/>
  <c r="C351" i="4" s="1"/>
  <c r="B351" i="4" s="1"/>
  <c r="B351" i="1" s="1"/>
  <c r="F274" i="4" a="1"/>
  <c r="F274" i="4" s="1"/>
  <c r="C274" i="4" s="1"/>
  <c r="B274" i="4" s="1"/>
  <c r="B274" i="1" s="1"/>
  <c r="E307" i="4" a="1"/>
  <c r="E307" i="4" s="1"/>
  <c r="F327" i="4" a="1"/>
  <c r="F327" i="4" s="1"/>
  <c r="C327" i="4" s="1"/>
  <c r="B327" i="4" s="1"/>
  <c r="B327" i="1" s="1"/>
  <c r="F287" i="4" a="1"/>
  <c r="F287" i="4" s="1"/>
  <c r="C287" i="4" s="1"/>
  <c r="B287" i="4" s="1"/>
  <c r="B287" i="1" s="1"/>
  <c r="E230" i="4" a="1"/>
  <c r="E230" i="4" s="1"/>
  <c r="E250" i="4" a="1"/>
  <c r="E250" i="4" s="1"/>
  <c r="F295" i="4" a="1"/>
  <c r="F295" i="4" s="1"/>
  <c r="C295" i="4" s="1"/>
  <c r="B295" i="4" s="1"/>
  <c r="B295" i="1" s="1"/>
  <c r="F238" i="4" a="1"/>
  <c r="F238" i="4" s="1"/>
  <c r="C238" i="4" s="1"/>
  <c r="B238" i="4" s="1"/>
  <c r="B238" i="1" s="1"/>
  <c r="F180" i="4" a="1"/>
  <c r="F180" i="4" s="1"/>
  <c r="C180" i="4" s="1"/>
  <c r="B180" i="4" s="1"/>
  <c r="B180" i="1" s="1"/>
  <c r="E198" i="4" a="1"/>
  <c r="E198" i="4" s="1"/>
  <c r="E199" i="4" a="1"/>
  <c r="E199" i="4" s="1"/>
  <c r="E168" i="4" a="1"/>
  <c r="E168" i="4" s="1"/>
  <c r="E209" i="4" a="1"/>
  <c r="E209" i="4" s="1"/>
  <c r="E260" i="4" a="1"/>
  <c r="E260" i="4" s="1"/>
  <c r="E117" i="4" a="1"/>
  <c r="E117" i="4" s="1"/>
  <c r="F105" i="4" a="1"/>
  <c r="F105" i="4" s="1"/>
  <c r="C105" i="4" s="1"/>
  <c r="B105" i="4" s="1"/>
  <c r="B105" i="1" s="1"/>
  <c r="F176" i="4" a="1"/>
  <c r="F176" i="4" s="1"/>
  <c r="C176" i="4" s="1"/>
  <c r="B176" i="4" s="1"/>
  <c r="B176" i="1" s="1"/>
  <c r="E147" i="4" a="1"/>
  <c r="E147" i="4" s="1"/>
  <c r="E93" i="4" a="1"/>
  <c r="E93" i="4" s="1"/>
  <c r="E79" i="4" a="1"/>
  <c r="E79" i="4" s="1"/>
  <c r="E22" i="4" a="1"/>
  <c r="E22" i="4" s="1"/>
  <c r="F6" i="4" a="1"/>
  <c r="F6" i="4" s="1"/>
  <c r="C6" i="4" s="1"/>
  <c r="E67" i="4" a="1"/>
  <c r="E67" i="4" s="1"/>
  <c r="F14" i="4" a="1"/>
  <c r="F14" i="4" s="1"/>
  <c r="C14" i="4" s="1"/>
  <c r="E74" i="4" a="1"/>
  <c r="E74" i="4" s="1"/>
  <c r="E55" i="4" a="1"/>
  <c r="E55" i="4" s="1"/>
  <c r="E94" i="4" a="1"/>
  <c r="E94" i="4" s="1"/>
  <c r="E217" i="4" a="1"/>
  <c r="E217" i="4" s="1"/>
  <c r="E450" i="4" a="1"/>
  <c r="E450" i="4" s="1"/>
  <c r="F547" i="4" a="1"/>
  <c r="F547" i="4" s="1"/>
  <c r="C547" i="4" s="1"/>
  <c r="B547" i="4" s="1"/>
  <c r="B547" i="1" s="1"/>
  <c r="F219" i="4" a="1"/>
  <c r="F219" i="4" s="1"/>
  <c r="C219" i="4" s="1"/>
  <c r="B219" i="4" s="1"/>
  <c r="B219" i="1" s="1"/>
  <c r="E89" i="4" a="1"/>
  <c r="E89" i="4" s="1"/>
  <c r="F196" i="4" a="1"/>
  <c r="F196" i="4" s="1"/>
  <c r="C196" i="4" s="1"/>
  <c r="B196" i="4" s="1"/>
  <c r="B196" i="1" s="1"/>
  <c r="F168" i="4" a="1"/>
  <c r="F168" i="4" s="1"/>
  <c r="C168" i="4" s="1"/>
  <c r="B168" i="4" s="1"/>
  <c r="B168" i="1" s="1"/>
  <c r="F330" i="4" a="1"/>
  <c r="F330" i="4" s="1"/>
  <c r="C330" i="4" s="1"/>
  <c r="B330" i="4" s="1"/>
  <c r="B330" i="1" s="1"/>
  <c r="F489" i="4" a="1"/>
  <c r="F489" i="4" s="1"/>
  <c r="C489" i="4" s="1"/>
  <c r="B489" i="4" s="1"/>
  <c r="B489" i="1" s="1"/>
  <c r="E172" i="4" a="1"/>
  <c r="E172" i="4" s="1"/>
  <c r="E285" i="4" a="1"/>
  <c r="E285" i="4" s="1"/>
  <c r="E27" i="4" a="1"/>
  <c r="E27" i="4" s="1"/>
  <c r="F204" i="4" a="1"/>
  <c r="F204" i="4" s="1"/>
  <c r="C204" i="4" s="1"/>
  <c r="B204" i="4" s="1"/>
  <c r="B204" i="1" s="1"/>
  <c r="E347" i="4" a="1"/>
  <c r="E347" i="4" s="1"/>
  <c r="F599" i="4" a="1"/>
  <c r="F599" i="4" s="1"/>
  <c r="C599" i="4" s="1"/>
  <c r="B599" i="4" s="1"/>
  <c r="B599" i="1" s="1"/>
  <c r="E550" i="4" a="1"/>
  <c r="E550" i="4" s="1"/>
  <c r="F565" i="4" a="1"/>
  <c r="F565" i="4" s="1"/>
  <c r="C565" i="4" s="1"/>
  <c r="B565" i="4" s="1"/>
  <c r="B565" i="1" s="1"/>
  <c r="E536" i="4" a="1"/>
  <c r="E536" i="4" s="1"/>
  <c r="F526" i="4" a="1"/>
  <c r="F526" i="4" s="1"/>
  <c r="C526" i="4" s="1"/>
  <c r="B526" i="4" s="1"/>
  <c r="B526" i="1" s="1"/>
  <c r="E570" i="4" a="1"/>
  <c r="E570" i="4" s="1"/>
  <c r="D570" i="4" s="1"/>
  <c r="E555" i="4" a="1"/>
  <c r="E555" i="4" s="1"/>
  <c r="F508" i="4" a="1"/>
  <c r="F508" i="4" s="1"/>
  <c r="C508" i="4" s="1"/>
  <c r="B508" i="4" s="1"/>
  <c r="B508" i="1" s="1"/>
  <c r="F472" i="4" a="1"/>
  <c r="F472" i="4" s="1"/>
  <c r="C472" i="4" s="1"/>
  <c r="B472" i="4" s="1"/>
  <c r="B472" i="1" s="1"/>
  <c r="E528" i="4" a="1"/>
  <c r="E528" i="4" s="1"/>
  <c r="F449" i="4" a="1"/>
  <c r="F449" i="4" s="1"/>
  <c r="C449" i="4" s="1"/>
  <c r="B449" i="4" s="1"/>
  <c r="B449" i="1" s="1"/>
  <c r="E449" i="4" a="1"/>
  <c r="E449" i="4" s="1"/>
  <c r="E494" i="4" a="1"/>
  <c r="E494" i="4" s="1"/>
  <c r="F393" i="4" a="1"/>
  <c r="F393" i="4" s="1"/>
  <c r="C393" i="4" s="1"/>
  <c r="B393" i="4" s="1"/>
  <c r="B393" i="1" s="1"/>
  <c r="E489" i="4" a="1"/>
  <c r="E489" i="4" s="1"/>
  <c r="E408" i="4" a="1"/>
  <c r="E408" i="4" s="1"/>
  <c r="E462" i="4" a="1"/>
  <c r="E462" i="4" s="1"/>
  <c r="F470" i="4" a="1"/>
  <c r="F470" i="4" s="1"/>
  <c r="C470" i="4" s="1"/>
  <c r="B470" i="4" s="1"/>
  <c r="B470" i="1" s="1"/>
  <c r="F399" i="4" a="1"/>
  <c r="F399" i="4" s="1"/>
  <c r="C399" i="4" s="1"/>
  <c r="B399" i="4" s="1"/>
  <c r="B399" i="1" s="1"/>
  <c r="F371" i="4" a="1"/>
  <c r="F371" i="4" s="1"/>
  <c r="C371" i="4" s="1"/>
  <c r="B371" i="4" s="1"/>
  <c r="B371" i="1" s="1"/>
  <c r="E421" i="4" a="1"/>
  <c r="E421" i="4" s="1"/>
  <c r="F388" i="4" a="1"/>
  <c r="F388" i="4" s="1"/>
  <c r="C388" i="4" s="1"/>
  <c r="B388" i="4" s="1"/>
  <c r="B388" i="1" s="1"/>
  <c r="E341" i="4" a="1"/>
  <c r="E341" i="4" s="1"/>
  <c r="E273" i="4" a="1"/>
  <c r="E273" i="4" s="1"/>
  <c r="E291" i="4" a="1"/>
  <c r="E291" i="4" s="1"/>
  <c r="E303" i="4" a="1"/>
  <c r="E303" i="4" s="1"/>
  <c r="F279" i="4" a="1"/>
  <c r="F279" i="4" s="1"/>
  <c r="C279" i="4" s="1"/>
  <c r="B279" i="4" s="1"/>
  <c r="B279" i="1" s="1"/>
  <c r="E249" i="4" a="1"/>
  <c r="E249" i="4" s="1"/>
  <c r="E261" i="4" a="1"/>
  <c r="E261" i="4" s="1"/>
  <c r="E284" i="4" a="1"/>
  <c r="E284" i="4" s="1"/>
  <c r="F212" i="4" a="1"/>
  <c r="F212" i="4" s="1"/>
  <c r="C212" i="4" s="1"/>
  <c r="B212" i="4" s="1"/>
  <c r="B212" i="1" s="1"/>
  <c r="F179" i="4" a="1"/>
  <c r="F179" i="4" s="1"/>
  <c r="C179" i="4" s="1"/>
  <c r="B179" i="4" s="1"/>
  <c r="B179" i="1" s="1"/>
  <c r="E186" i="4" a="1"/>
  <c r="E186" i="4" s="1"/>
  <c r="F189" i="4" a="1"/>
  <c r="F189" i="4" s="1"/>
  <c r="E282" i="4" a="1"/>
  <c r="E282" i="4" s="1"/>
  <c r="F205" i="4" a="1"/>
  <c r="F205" i="4" s="1"/>
  <c r="C205" i="4" s="1"/>
  <c r="B205" i="4" s="1"/>
  <c r="B205" i="1" s="1"/>
  <c r="F206" i="4" a="1"/>
  <c r="F206" i="4" s="1"/>
  <c r="C206" i="4" s="1"/>
  <c r="B206" i="4" s="1"/>
  <c r="B206" i="1" s="1"/>
  <c r="E103" i="4" a="1"/>
  <c r="E103" i="4" s="1"/>
  <c r="E86" i="4" a="1"/>
  <c r="E86" i="4" s="1"/>
  <c r="E149" i="4" a="1"/>
  <c r="E149" i="4" s="1"/>
  <c r="E152" i="4" a="1"/>
  <c r="E152" i="4" s="1"/>
  <c r="F143" i="4" a="1"/>
  <c r="F143" i="4" s="1"/>
  <c r="C143" i="4" s="1"/>
  <c r="B143" i="4" s="1"/>
  <c r="B143" i="1" s="1"/>
  <c r="F81" i="4" a="1"/>
  <c r="F81" i="4" s="1"/>
  <c r="C81" i="4" s="1"/>
  <c r="F67" i="4" a="1"/>
  <c r="F67" i="4" s="1"/>
  <c r="C67" i="4" s="1"/>
  <c r="E12" i="4" a="1"/>
  <c r="E12" i="4" s="1"/>
  <c r="F55" i="4" a="1"/>
  <c r="F55" i="4" s="1"/>
  <c r="C55" i="4" s="1"/>
  <c r="E49" i="4" a="1"/>
  <c r="E49" i="4" s="1"/>
  <c r="F4" i="4" a="1"/>
  <c r="F4" i="4" s="1"/>
  <c r="C4" i="4" s="1"/>
  <c r="F84" i="4" a="1"/>
  <c r="F84" i="4" s="1"/>
  <c r="C84" i="4" s="1"/>
  <c r="E32" i="4" a="1"/>
  <c r="E32" i="4" s="1"/>
  <c r="E146" i="4" a="1"/>
  <c r="E146" i="4" s="1"/>
  <c r="E337" i="4" a="1"/>
  <c r="E337" i="4" s="1"/>
  <c r="E533" i="4" a="1"/>
  <c r="E533" i="4" s="1"/>
  <c r="F581" i="4" a="1"/>
  <c r="F581" i="4" s="1"/>
  <c r="C581" i="4" s="1"/>
  <c r="B581" i="4" s="1"/>
  <c r="B581" i="1" s="1"/>
  <c r="F349" i="4" a="1"/>
  <c r="F349" i="4" s="1"/>
  <c r="E36" i="4" a="1"/>
  <c r="E36" i="4" s="1"/>
  <c r="E98" i="4" a="1"/>
  <c r="E98" i="4" s="1"/>
  <c r="E235" i="4" a="1"/>
  <c r="E235" i="4" s="1"/>
  <c r="E309" i="4" a="1"/>
  <c r="E309" i="4" s="1"/>
  <c r="E517" i="4" a="1"/>
  <c r="E517" i="4" s="1"/>
  <c r="D517" i="4" s="1"/>
  <c r="E225" i="4" a="1"/>
  <c r="E225" i="4" s="1"/>
  <c r="F380" i="4" a="1"/>
  <c r="F380" i="4" s="1"/>
  <c r="C380" i="4" s="1"/>
  <c r="B380" i="4" s="1"/>
  <c r="B380" i="1" s="1"/>
  <c r="E135" i="4" a="1"/>
  <c r="E135" i="4" s="1"/>
  <c r="E232" i="4" a="1"/>
  <c r="E232" i="4" s="1"/>
  <c r="F387" i="4" a="1"/>
  <c r="F387" i="4" s="1"/>
  <c r="C387" i="4" s="1"/>
  <c r="B387" i="4" s="1"/>
  <c r="B387" i="1" s="1"/>
  <c r="F530" i="4" a="1"/>
  <c r="F530" i="4" s="1"/>
  <c r="C530" i="4" s="1"/>
  <c r="B530" i="4" s="1"/>
  <c r="B530" i="1" s="1"/>
  <c r="F263" i="4" a="1"/>
  <c r="F263" i="4" s="1"/>
  <c r="C263" i="4" s="1"/>
  <c r="B263" i="4" s="1"/>
  <c r="B263" i="1" s="1"/>
  <c r="F265" i="4" a="1"/>
  <c r="F265" i="4" s="1"/>
  <c r="C265" i="4" s="1"/>
  <c r="B265" i="4" s="1"/>
  <c r="B265" i="1" s="1"/>
  <c r="E150" i="4" a="1"/>
  <c r="E150" i="4" s="1"/>
  <c r="F300" i="4" a="1"/>
  <c r="F300" i="4" s="1"/>
  <c r="C300" i="4" s="1"/>
  <c r="B300" i="4" s="1"/>
  <c r="B300" i="1" s="1"/>
  <c r="E419" i="4" a="1"/>
  <c r="E419" i="4" s="1"/>
  <c r="F563" i="4" a="1"/>
  <c r="F563" i="4" s="1"/>
  <c r="C563" i="4" s="1"/>
  <c r="B563" i="4" s="1"/>
  <c r="B563" i="1" s="1"/>
  <c r="E308" i="4" a="1"/>
  <c r="E308" i="4" s="1"/>
  <c r="E91" i="4" a="1"/>
  <c r="E91" i="4" s="1"/>
  <c r="F52" i="4" a="1"/>
  <c r="F52" i="4" s="1"/>
  <c r="C52" i="4" s="1"/>
  <c r="E219" i="4" a="1"/>
  <c r="E219" i="4" s="1"/>
  <c r="E394" i="4" a="1"/>
  <c r="E394" i="4" s="1"/>
  <c r="F437" i="4" a="1"/>
  <c r="F437" i="4" s="1"/>
  <c r="C437" i="4" s="1"/>
  <c r="B437" i="4" s="1"/>
  <c r="B437" i="1" s="1"/>
  <c r="F50" i="4" a="1"/>
  <c r="F50" i="4" s="1"/>
  <c r="C50" i="4" s="1"/>
  <c r="E52" i="4" a="1"/>
  <c r="E52" i="4" s="1"/>
  <c r="E236" i="4" a="1"/>
  <c r="E236" i="4" s="1"/>
  <c r="F473" i="4" a="1"/>
  <c r="F473" i="4" s="1"/>
  <c r="C473" i="4" s="1"/>
  <c r="B473" i="4" s="1"/>
  <c r="B473" i="1" s="1"/>
  <c r="E451" i="4" a="1"/>
  <c r="E451" i="4" s="1"/>
  <c r="F606" i="4" a="1"/>
  <c r="F606" i="4" s="1"/>
  <c r="C606" i="4" s="1"/>
  <c r="E380" i="4" a="1"/>
  <c r="E380" i="4" s="1"/>
  <c r="E138" i="4" a="1"/>
  <c r="E138" i="4" s="1"/>
  <c r="F261" i="4" a="1"/>
  <c r="F261" i="4" s="1"/>
  <c r="C261" i="4" s="1"/>
  <c r="B261" i="4" s="1"/>
  <c r="B261" i="1" s="1"/>
  <c r="E418" i="4" a="1"/>
  <c r="E418" i="4" s="1"/>
  <c r="E510" i="4" a="1"/>
  <c r="E510" i="4" s="1"/>
  <c r="F122" i="4" a="1"/>
  <c r="F122" i="4" s="1"/>
  <c r="C122" i="4" s="1"/>
  <c r="B122" i="4" s="1"/>
  <c r="B122" i="1" s="1"/>
  <c r="E563" i="4" a="1"/>
  <c r="E563" i="4" s="1"/>
  <c r="F17" i="4" a="1"/>
  <c r="F17" i="4" s="1"/>
  <c r="C17" i="4" s="1"/>
  <c r="F86" i="4" a="1"/>
  <c r="F86" i="4" s="1"/>
  <c r="C86" i="4" s="1"/>
  <c r="E206" i="4" a="1"/>
  <c r="E206" i="4" s="1"/>
  <c r="F407" i="4" a="1"/>
  <c r="F407" i="4" s="1"/>
  <c r="C407" i="4" s="1"/>
  <c r="B407" i="4" s="1"/>
  <c r="B407" i="1" s="1"/>
  <c r="E476" i="4" a="1"/>
  <c r="E476" i="4" s="1"/>
  <c r="F9" i="4" a="1"/>
  <c r="F9" i="4" s="1"/>
  <c r="C9" i="4" s="1"/>
  <c r="E68" i="4" a="1"/>
  <c r="E68" i="4" s="1"/>
  <c r="F146" i="4" a="1"/>
  <c r="F146" i="4" s="1"/>
  <c r="C146" i="4" s="1"/>
  <c r="B146" i="4" s="1"/>
  <c r="B146" i="1" s="1"/>
  <c r="E246" i="4" a="1"/>
  <c r="E246" i="4" s="1"/>
  <c r="F411" i="4" a="1"/>
  <c r="F411" i="4" s="1"/>
  <c r="C411" i="4" s="1"/>
  <c r="B411" i="4" s="1"/>
  <c r="B411" i="1" s="1"/>
  <c r="E596" i="4" a="1"/>
  <c r="E596" i="4" s="1"/>
  <c r="E475" i="4" a="1"/>
  <c r="E475" i="4" s="1"/>
  <c r="F148" i="4" a="1"/>
  <c r="F148" i="4" s="1"/>
  <c r="C148" i="4" s="1"/>
  <c r="B148" i="4" s="1"/>
  <c r="B148" i="1" s="1"/>
  <c r="E583" i="4" a="1"/>
  <c r="E583" i="4" s="1"/>
  <c r="F150" i="4" a="1"/>
  <c r="F150" i="4" s="1"/>
  <c r="C150" i="4" s="1"/>
  <c r="B150" i="4" s="1"/>
  <c r="B150" i="1" s="1"/>
  <c r="E438" i="4" a="1"/>
  <c r="E438" i="4" s="1"/>
  <c r="F41" i="4" a="1"/>
  <c r="F41" i="4" s="1"/>
  <c r="C41" i="4" s="1"/>
  <c r="E609" i="4" a="1"/>
  <c r="E609" i="4" s="1"/>
  <c r="F121" i="4" a="1"/>
  <c r="F121" i="4" s="1"/>
  <c r="C121" i="4" s="1"/>
  <c r="B121" i="4" s="1"/>
  <c r="B121" i="1" s="1"/>
  <c r="F548" i="4" a="1"/>
  <c r="F548" i="4" s="1"/>
  <c r="C548" i="4" s="1"/>
  <c r="B548" i="4" s="1"/>
  <c r="B548" i="1" s="1"/>
  <c r="E425" i="4" a="1"/>
  <c r="E425" i="4" s="1"/>
  <c r="E10" i="4" a="1"/>
  <c r="E10" i="4" s="1"/>
  <c r="F481" i="4" a="1"/>
  <c r="F481" i="4" s="1"/>
  <c r="C481" i="4" s="1"/>
  <c r="B481" i="4" s="1"/>
  <c r="B481" i="1" s="1"/>
  <c r="F78" i="4" a="1"/>
  <c r="F78" i="4" s="1"/>
  <c r="C78" i="4" s="1"/>
  <c r="F329" i="4" a="1"/>
  <c r="F329" i="4" s="1"/>
  <c r="C329" i="4" s="1"/>
  <c r="B329" i="4" s="1"/>
  <c r="B329" i="1" s="1"/>
  <c r="F293" i="4" a="1"/>
  <c r="F293" i="4" s="1"/>
  <c r="C293" i="4" s="1"/>
  <c r="B293" i="4" s="1"/>
  <c r="B293" i="1" s="1"/>
  <c r="E272" i="4" a="1"/>
  <c r="E272" i="4" s="1"/>
  <c r="F33" i="4" a="1"/>
  <c r="F33" i="4" s="1"/>
  <c r="C33" i="4" s="1"/>
  <c r="F63" i="4" a="1"/>
  <c r="F63" i="4" s="1"/>
  <c r="C63" i="4" s="1"/>
  <c r="F72" i="4" a="1"/>
  <c r="F72" i="4" s="1"/>
  <c r="C72" i="4" s="1"/>
  <c r="F415" i="4" a="1"/>
  <c r="F415" i="4" s="1"/>
  <c r="C415" i="4" s="1"/>
  <c r="B415" i="4" s="1"/>
  <c r="B415" i="1" s="1"/>
  <c r="F594" i="4" a="1"/>
  <c r="F594" i="4" s="1"/>
  <c r="C594" i="4" s="1"/>
  <c r="B594" i="4" s="1"/>
  <c r="B594" i="1" s="1"/>
  <c r="E220" i="4" a="1"/>
  <c r="E220" i="4" s="1"/>
  <c r="F466" i="4" a="1"/>
  <c r="F466" i="4" s="1"/>
  <c r="C466" i="4" s="1"/>
  <c r="B466" i="4" s="1"/>
  <c r="B466" i="1" s="1"/>
  <c r="F384" i="4" a="1"/>
  <c r="F384" i="4" s="1"/>
  <c r="C384" i="4" s="1"/>
  <c r="B384" i="4" s="1"/>
  <c r="B384" i="1" s="1"/>
  <c r="E77" i="4" a="1"/>
  <c r="E77" i="4" s="1"/>
  <c r="F539" i="4" a="1"/>
  <c r="F539" i="4" s="1"/>
  <c r="C539" i="4" s="1"/>
  <c r="B539" i="4" s="1"/>
  <c r="B539" i="1" s="1"/>
  <c r="F353" i="4" a="1"/>
  <c r="F353" i="4" s="1"/>
  <c r="C353" i="4" s="1"/>
  <c r="B353" i="4" s="1"/>
  <c r="B353" i="1" s="1"/>
  <c r="E136" i="4" a="1"/>
  <c r="E136" i="4" s="1"/>
  <c r="F555" i="4" a="1"/>
  <c r="F555" i="4" s="1"/>
  <c r="C555" i="4" s="1"/>
  <c r="B555" i="4" s="1"/>
  <c r="B555" i="1" s="1"/>
  <c r="F111" i="4" a="1"/>
  <c r="F111" i="4" s="1"/>
  <c r="C111" i="4" s="1"/>
  <c r="B111" i="4" s="1"/>
  <c r="B111" i="1" s="1"/>
  <c r="E415" i="4" a="1"/>
  <c r="E415" i="4" s="1"/>
  <c r="F502" i="4" a="1"/>
  <c r="F502" i="4" s="1"/>
  <c r="C502" i="4" s="1"/>
  <c r="B502" i="4" s="1"/>
  <c r="B502" i="1" s="1"/>
  <c r="E506" i="4" a="1"/>
  <c r="E506" i="4" s="1"/>
  <c r="F249" i="4" a="1"/>
  <c r="F249" i="4" s="1"/>
  <c r="C249" i="4" s="1"/>
  <c r="B249" i="4" s="1"/>
  <c r="B249" i="1" s="1"/>
  <c r="E140" i="4" a="1"/>
  <c r="E140" i="4" s="1"/>
  <c r="E107" i="4" a="1"/>
  <c r="E107" i="4" s="1"/>
  <c r="F116" i="4" a="1"/>
  <c r="F116" i="4" s="1"/>
  <c r="C116" i="4" s="1"/>
  <c r="B116" i="4" s="1"/>
  <c r="B116" i="1" s="1"/>
  <c r="F51" i="4" a="1"/>
  <c r="F51" i="4" s="1"/>
  <c r="C51" i="4" s="1"/>
  <c r="F49" i="4" a="1"/>
  <c r="F49" i="4" s="1"/>
  <c r="C49" i="4" s="1"/>
  <c r="E30" i="4" a="1"/>
  <c r="E30" i="4" s="1"/>
  <c r="E50" i="4" a="1"/>
  <c r="E50" i="4" s="1"/>
  <c r="F8" i="4" a="1"/>
  <c r="F8" i="4" s="1"/>
  <c r="C8" i="4" s="1"/>
  <c r="F27" i="4" a="1"/>
  <c r="F27" i="4" s="1"/>
  <c r="C27" i="4" s="1"/>
  <c r="B27" i="4" s="1"/>
  <c r="B27" i="1" s="1"/>
  <c r="E525" i="4" a="1"/>
  <c r="E525" i="4" s="1"/>
  <c r="E256" i="4" a="1"/>
  <c r="E256" i="4" s="1"/>
  <c r="E428" i="4" a="1"/>
  <c r="E428" i="4" s="1"/>
  <c r="E102" i="4" a="1"/>
  <c r="E102" i="4" s="1"/>
  <c r="F104" i="4" a="1"/>
  <c r="F104" i="4" s="1"/>
  <c r="C104" i="4" s="1"/>
  <c r="B104" i="4" s="1"/>
  <c r="B104" i="1" s="1"/>
  <c r="F276" i="4" a="1"/>
  <c r="F276" i="4" s="1"/>
  <c r="C276" i="4" s="1"/>
  <c r="B276" i="4" s="1"/>
  <c r="B276" i="1" s="1"/>
  <c r="F477" i="4" a="1"/>
  <c r="F477" i="4" s="1"/>
  <c r="C477" i="4" s="1"/>
  <c r="B477" i="4" s="1"/>
  <c r="B477" i="1" s="1"/>
  <c r="F541" i="4" a="1"/>
  <c r="F541" i="4" s="1"/>
  <c r="C541" i="4" s="1"/>
  <c r="B541" i="4" s="1"/>
  <c r="B541" i="1" s="1"/>
  <c r="E20" i="4" a="1"/>
  <c r="E20" i="4" s="1"/>
  <c r="F101" i="4" a="1"/>
  <c r="F101" i="4" s="1"/>
  <c r="C101" i="4" s="1"/>
  <c r="B101" i="4" s="1"/>
  <c r="B101" i="1" s="1"/>
  <c r="E44" i="4" a="1"/>
  <c r="E44" i="4" s="1"/>
  <c r="F487" i="4" a="1"/>
  <c r="F487" i="4" s="1"/>
  <c r="C487" i="4" s="1"/>
  <c r="B487" i="4" s="1"/>
  <c r="B487" i="1" s="1"/>
  <c r="E205" i="4" a="1"/>
  <c r="E205" i="4" s="1"/>
  <c r="E311" i="4" a="1"/>
  <c r="E311" i="4" s="1"/>
  <c r="F364" i="4" a="1"/>
  <c r="F364" i="4" s="1"/>
  <c r="C364" i="4" s="1"/>
  <c r="B364" i="4" s="1"/>
  <c r="B364" i="1" s="1"/>
  <c r="F529" i="4" a="1"/>
  <c r="F529" i="4" s="1"/>
  <c r="C529" i="4" s="1"/>
  <c r="B529" i="4" s="1"/>
  <c r="B529" i="1" s="1"/>
  <c r="E429" i="4" a="1"/>
  <c r="E429" i="4" s="1"/>
  <c r="E402" i="4" a="1"/>
  <c r="E402" i="4" s="1"/>
  <c r="E178" i="4" a="1"/>
  <c r="E178" i="4" s="1"/>
  <c r="F92" i="4" a="1"/>
  <c r="F92" i="4" s="1"/>
  <c r="C92" i="4" s="1"/>
  <c r="E588" i="4" a="1"/>
  <c r="E588" i="4" s="1"/>
  <c r="E610" i="4" a="1"/>
  <c r="E610" i="4" s="1"/>
  <c r="F556" i="4" a="1"/>
  <c r="F556" i="4" s="1"/>
  <c r="C556" i="4" s="1"/>
  <c r="B556" i="4" s="1"/>
  <c r="B556" i="1" s="1"/>
  <c r="E522" i="4" a="1"/>
  <c r="E522" i="4" s="1"/>
  <c r="E566" i="4" a="1"/>
  <c r="E566" i="4" s="1"/>
  <c r="D566" i="4" s="1"/>
  <c r="E562" i="4" a="1"/>
  <c r="E562" i="4" s="1"/>
  <c r="F546" i="4" a="1"/>
  <c r="F546" i="4" s="1"/>
  <c r="C546" i="4" s="1"/>
  <c r="B546" i="4" s="1"/>
  <c r="B546" i="1" s="1"/>
  <c r="F536" i="4" a="1"/>
  <c r="F536" i="4" s="1"/>
  <c r="C536" i="4" s="1"/>
  <c r="B536" i="4" s="1"/>
  <c r="B536" i="1" s="1"/>
  <c r="E471" i="4" a="1"/>
  <c r="E471" i="4" s="1"/>
  <c r="F512" i="4" a="1"/>
  <c r="F512" i="4" s="1"/>
  <c r="C512" i="4" s="1"/>
  <c r="B512" i="4" s="1"/>
  <c r="B512" i="1" s="1"/>
  <c r="F584" i="4" a="1"/>
  <c r="F584" i="4" s="1"/>
  <c r="C584" i="4" s="1"/>
  <c r="B584" i="4" s="1"/>
  <c r="B584" i="1" s="1"/>
  <c r="E540" i="4" a="1"/>
  <c r="E540" i="4" s="1"/>
  <c r="E484" i="4" a="1"/>
  <c r="E484" i="4" s="1"/>
  <c r="F383" i="4" a="1"/>
  <c r="F383" i="4" s="1"/>
  <c r="C383" i="4" s="1"/>
  <c r="B383" i="4" s="1"/>
  <c r="B383" i="1" s="1"/>
  <c r="F442" i="4" a="1"/>
  <c r="F442" i="4" s="1"/>
  <c r="C442" i="4" s="1"/>
  <c r="B442" i="4" s="1"/>
  <c r="B442" i="1" s="1"/>
  <c r="F394" i="4" a="1"/>
  <c r="F394" i="4" s="1"/>
  <c r="C394" i="4" s="1"/>
  <c r="B394" i="4" s="1"/>
  <c r="B394" i="1" s="1"/>
  <c r="F430" i="4" a="1"/>
  <c r="F430" i="4" s="1"/>
  <c r="C430" i="4" s="1"/>
  <c r="B430" i="4" s="1"/>
  <c r="B430" i="1" s="1"/>
  <c r="F398" i="4" a="1"/>
  <c r="F398" i="4" s="1"/>
  <c r="C398" i="4" s="1"/>
  <c r="B398" i="4" s="1"/>
  <c r="B398" i="1" s="1"/>
  <c r="F370" i="4" a="1"/>
  <c r="F370" i="4" s="1"/>
  <c r="C370" i="4" s="1"/>
  <c r="B370" i="4" s="1"/>
  <c r="B370" i="1" s="1"/>
  <c r="F319" i="4" a="1"/>
  <c r="F319" i="4" s="1"/>
  <c r="C319" i="4" s="1"/>
  <c r="B319" i="4" s="1"/>
  <c r="B319" i="1" s="1"/>
  <c r="F405" i="4" a="1"/>
  <c r="F405" i="4" s="1"/>
  <c r="C405" i="4" s="1"/>
  <c r="B405" i="4" s="1"/>
  <c r="B405" i="1" s="1"/>
  <c r="F368" i="4" a="1"/>
  <c r="F368" i="4" s="1"/>
  <c r="C368" i="4" s="1"/>
  <c r="B368" i="4" s="1"/>
  <c r="B368" i="1" s="1"/>
  <c r="E333" i="4" a="1"/>
  <c r="E333" i="4" s="1"/>
  <c r="E321" i="4" a="1"/>
  <c r="E321" i="4" s="1"/>
  <c r="E356" i="4" a="1"/>
  <c r="E356" i="4" s="1"/>
  <c r="E292" i="4" a="1"/>
  <c r="E292" i="4" s="1"/>
  <c r="F358" i="4" a="1"/>
  <c r="F358" i="4" s="1"/>
  <c r="C358" i="4" s="1"/>
  <c r="B358" i="4" s="1"/>
  <c r="B358" i="1" s="1"/>
  <c r="E240" i="4" a="1"/>
  <c r="E240" i="4" s="1"/>
  <c r="E254" i="4" a="1"/>
  <c r="E254" i="4" s="1"/>
  <c r="F228" i="4" a="1"/>
  <c r="F228" i="4" s="1"/>
  <c r="C228" i="4" s="1"/>
  <c r="B228" i="4" s="1"/>
  <c r="B228" i="1" s="1"/>
  <c r="F207" i="4" a="1"/>
  <c r="F207" i="4" s="1"/>
  <c r="C207" i="4" s="1"/>
  <c r="B207" i="4" s="1"/>
  <c r="B207" i="1" s="1"/>
  <c r="F177" i="4" a="1"/>
  <c r="F177" i="4" s="1"/>
  <c r="C177" i="4" s="1"/>
  <c r="B177" i="4" s="1"/>
  <c r="B177" i="1" s="1"/>
  <c r="E185" i="4" a="1"/>
  <c r="E185" i="4" s="1"/>
  <c r="E270" i="4" a="1"/>
  <c r="E270" i="4" s="1"/>
  <c r="E237" i="4" a="1"/>
  <c r="E237" i="4" s="1"/>
  <c r="F201" i="4" a="1"/>
  <c r="F201" i="4" s="1"/>
  <c r="C201" i="4" s="1"/>
  <c r="B201" i="4" s="1"/>
  <c r="B201" i="1" s="1"/>
  <c r="F197" i="4" a="1"/>
  <c r="F197" i="4" s="1"/>
  <c r="C197" i="4" s="1"/>
  <c r="B197" i="4" s="1"/>
  <c r="B197" i="1" s="1"/>
  <c r="E69" i="4" a="1"/>
  <c r="E69" i="4" s="1"/>
  <c r="E85" i="4" a="1"/>
  <c r="E85" i="4" s="1"/>
  <c r="F126" i="4" a="1"/>
  <c r="F126" i="4" s="1"/>
  <c r="C126" i="4" s="1"/>
  <c r="B126" i="4" s="1"/>
  <c r="B126" i="1" s="1"/>
  <c r="E113" i="4" a="1"/>
  <c r="E113" i="4" s="1"/>
  <c r="F129" i="4" a="1"/>
  <c r="F129" i="4" s="1"/>
  <c r="C129" i="4" s="1"/>
  <c r="B129" i="4" s="1"/>
  <c r="B129" i="1" s="1"/>
  <c r="E173" i="4" a="1"/>
  <c r="E173" i="4" s="1"/>
  <c r="F53" i="4" a="1"/>
  <c r="F53" i="4" s="1"/>
  <c r="C53" i="4" s="1"/>
  <c r="E2" i="4" a="1"/>
  <c r="E2" i="4" s="1"/>
  <c r="F15" i="4" a="1"/>
  <c r="F15" i="4" s="1"/>
  <c r="C15" i="4" s="1"/>
  <c r="F30" i="4" a="1"/>
  <c r="F30" i="4" s="1"/>
  <c r="C30" i="4" s="1"/>
  <c r="B30" i="4" s="1"/>
  <c r="B30" i="1" s="1"/>
  <c r="E28" i="4" a="1"/>
  <c r="E28" i="4" s="1"/>
  <c r="E82" i="4" a="1"/>
  <c r="E82" i="4" s="1"/>
  <c r="E96" i="4" a="1"/>
  <c r="E96" i="4" s="1"/>
  <c r="F152" i="4" a="1"/>
  <c r="F152" i="4" s="1"/>
  <c r="C152" i="4" s="1"/>
  <c r="B152" i="4" s="1"/>
  <c r="B152" i="1" s="1"/>
  <c r="F256" i="4" a="1"/>
  <c r="F256" i="4" s="1"/>
  <c r="C256" i="4" s="1"/>
  <c r="B256" i="4" s="1"/>
  <c r="B256" i="1" s="1"/>
  <c r="F476" i="4" a="1"/>
  <c r="F476" i="4" s="1"/>
  <c r="C476" i="4" s="1"/>
  <c r="B476" i="4" s="1"/>
  <c r="B476" i="1" s="1"/>
  <c r="E585" i="4" a="1"/>
  <c r="E585" i="4" s="1"/>
  <c r="F347" i="4" a="1"/>
  <c r="F347" i="4" s="1"/>
  <c r="C347" i="4" s="1"/>
  <c r="B347" i="4" s="1"/>
  <c r="B347" i="1" s="1"/>
  <c r="E70" i="4" a="1"/>
  <c r="E70" i="4" s="1"/>
  <c r="F160" i="4" a="1"/>
  <c r="F160" i="4" s="1"/>
  <c r="C160" i="4" s="1"/>
  <c r="B160" i="4" s="1"/>
  <c r="B160" i="1" s="1"/>
  <c r="F258" i="4" a="1"/>
  <c r="F258" i="4" s="1"/>
  <c r="C258" i="4" s="1"/>
  <c r="B258" i="4" s="1"/>
  <c r="B258" i="1" s="1"/>
  <c r="E286" i="4" a="1"/>
  <c r="E286" i="4" s="1"/>
  <c r="F510" i="4" a="1"/>
  <c r="F510" i="4" s="1"/>
  <c r="C510" i="4" s="1"/>
  <c r="B510" i="4" s="1"/>
  <c r="B510" i="1" s="1"/>
  <c r="F243" i="4" a="1"/>
  <c r="F243" i="4" s="1"/>
  <c r="C243" i="4" s="1"/>
  <c r="B243" i="4" s="1"/>
  <c r="B243" i="1" s="1"/>
  <c r="E322" i="4" a="1"/>
  <c r="E322" i="4" s="1"/>
  <c r="E100" i="4" a="1"/>
  <c r="E100" i="4" s="1"/>
  <c r="E170" i="4" a="1"/>
  <c r="E170" i="4" s="1"/>
  <c r="F416" i="4" a="1"/>
  <c r="F416" i="4" s="1"/>
  <c r="C416" i="4" s="1"/>
  <c r="B416" i="4" s="1"/>
  <c r="B416" i="1" s="1"/>
  <c r="E512" i="4" a="1"/>
  <c r="E512" i="4" s="1"/>
  <c r="F252" i="4" a="1"/>
  <c r="F252" i="4" s="1"/>
  <c r="C252" i="4" s="1"/>
  <c r="B252" i="4" s="1"/>
  <c r="B252" i="1" s="1"/>
  <c r="E511" i="4" a="1"/>
  <c r="E511" i="4" s="1"/>
  <c r="F102" i="4" a="1"/>
  <c r="F102" i="4" s="1"/>
  <c r="C102" i="4" s="1"/>
  <c r="B102" i="4" s="1"/>
  <c r="B102" i="1" s="1"/>
  <c r="E334" i="4" a="1"/>
  <c r="E334" i="4" s="1"/>
  <c r="E469" i="4" a="1"/>
  <c r="E469" i="4" s="1"/>
  <c r="E607" i="4" a="1"/>
  <c r="E607" i="4" s="1"/>
  <c r="F314" i="4" a="1"/>
  <c r="F314" i="4" s="1"/>
  <c r="C314" i="4" s="1"/>
  <c r="B314" i="4" s="1"/>
  <c r="B314" i="1" s="1"/>
  <c r="F203" i="4" a="1"/>
  <c r="F203" i="4" s="1"/>
  <c r="C203" i="4" s="1"/>
  <c r="B203" i="4" s="1"/>
  <c r="B203" i="1" s="1"/>
  <c r="E101" i="4" a="1"/>
  <c r="E101" i="4" s="1"/>
  <c r="F233" i="4" a="1"/>
  <c r="F233" i="4" s="1"/>
  <c r="C233" i="4" s="1"/>
  <c r="B233" i="4" s="1"/>
  <c r="B233" i="1" s="1"/>
  <c r="F378" i="4" a="1"/>
  <c r="F378" i="4" s="1"/>
  <c r="C378" i="4" s="1"/>
  <c r="B378" i="4" s="1"/>
  <c r="B378" i="1" s="1"/>
  <c r="F461" i="4" a="1"/>
  <c r="F461" i="4" s="1"/>
  <c r="C461" i="4" s="1"/>
  <c r="B461" i="4" s="1"/>
  <c r="B461" i="1" s="1"/>
  <c r="E264" i="4" a="1"/>
  <c r="E264" i="4" s="1"/>
  <c r="E114" i="4" a="1"/>
  <c r="E114" i="4" s="1"/>
  <c r="F269" i="4" a="1"/>
  <c r="F269" i="4" s="1"/>
  <c r="C269" i="4" s="1"/>
  <c r="B269" i="4" s="1"/>
  <c r="B269" i="1" s="1"/>
  <c r="F418" i="4" a="1"/>
  <c r="F418" i="4" s="1"/>
  <c r="C418" i="4" s="1"/>
  <c r="B418" i="4" s="1"/>
  <c r="B418" i="1" s="1"/>
  <c r="F499" i="4" a="1"/>
  <c r="F499" i="4" s="1"/>
  <c r="C499" i="4" s="1"/>
  <c r="B499" i="4" s="1"/>
  <c r="B499" i="1" s="1"/>
  <c r="E592" i="4" a="1"/>
  <c r="E592" i="4" s="1"/>
  <c r="E366" i="4" a="1"/>
  <c r="E366" i="4" s="1"/>
  <c r="F58" i="4" a="1"/>
  <c r="F58" i="4" s="1"/>
  <c r="C58" i="4" s="1"/>
  <c r="E245" i="4" a="1"/>
  <c r="E245" i="4" s="1"/>
  <c r="F317" i="4" a="1"/>
  <c r="F317" i="4" s="1"/>
  <c r="C317" i="4" s="1"/>
  <c r="B317" i="4" s="1"/>
  <c r="B317" i="1" s="1"/>
  <c r="E516" i="4" a="1"/>
  <c r="E516" i="4" s="1"/>
  <c r="F220" i="4" a="1"/>
  <c r="F220" i="4" s="1"/>
  <c r="C220" i="4" s="1"/>
  <c r="B220" i="4" s="1"/>
  <c r="B220" i="1" s="1"/>
  <c r="E535" i="4" a="1"/>
  <c r="E535" i="4" s="1"/>
  <c r="F23" i="4" a="1"/>
  <c r="F23" i="4" s="1"/>
  <c r="C23" i="4" s="1"/>
  <c r="B23" i="4" s="1"/>
  <c r="B23" i="1" s="1"/>
  <c r="E60" i="4" a="1"/>
  <c r="E60" i="4" s="1"/>
  <c r="F221" i="4" a="1"/>
  <c r="F221" i="4" s="1"/>
  <c r="C221" i="4" s="1"/>
  <c r="B221" i="4" s="1"/>
  <c r="B221" i="1" s="1"/>
  <c r="E439" i="4" a="1"/>
  <c r="E439" i="4" s="1"/>
  <c r="F464" i="4" a="1"/>
  <c r="F464" i="4" s="1"/>
  <c r="C464" i="4" s="1"/>
  <c r="B464" i="4" s="1"/>
  <c r="B464" i="1" s="1"/>
  <c r="F3" i="4" a="1"/>
  <c r="F3" i="4" s="1"/>
  <c r="C3" i="4" s="1"/>
  <c r="F74" i="4" a="1"/>
  <c r="F74" i="4" s="1"/>
  <c r="C74" i="4" s="1"/>
  <c r="F149" i="4" a="1"/>
  <c r="F149" i="4" s="1"/>
  <c r="C149" i="4" s="1"/>
  <c r="B149" i="4" s="1"/>
  <c r="B149" i="1" s="1"/>
  <c r="E265" i="4" a="1"/>
  <c r="E265" i="4" s="1"/>
  <c r="E386" i="4" a="1"/>
  <c r="E386" i="4" s="1"/>
  <c r="E560" i="4" a="1"/>
  <c r="E560" i="4" s="1"/>
  <c r="D560" i="4" s="1"/>
  <c r="F417" i="4" a="1"/>
  <c r="F417" i="4" s="1"/>
  <c r="C417" i="4" s="1"/>
  <c r="B417" i="4" s="1"/>
  <c r="B417" i="1" s="1"/>
  <c r="F500" i="4" a="1"/>
  <c r="F500" i="4" s="1"/>
  <c r="C500" i="4" s="1"/>
  <c r="B500" i="4" s="1"/>
  <c r="B500" i="1" s="1"/>
  <c r="E39" i="4" a="1"/>
  <c r="E39" i="4" s="1"/>
  <c r="D39" i="4" s="1"/>
  <c r="E537" i="4" a="1"/>
  <c r="E537" i="4" s="1"/>
  <c r="E298" i="4" a="1"/>
  <c r="E298" i="4" s="1"/>
  <c r="E487" i="4" a="1"/>
  <c r="E487" i="4" s="1"/>
  <c r="F603" i="4" a="1"/>
  <c r="F603" i="4" s="1"/>
  <c r="C603" i="4" s="1"/>
  <c r="E112" i="4" a="1"/>
  <c r="E112" i="4" s="1"/>
  <c r="F348" i="4" a="1"/>
  <c r="F348" i="4" s="1"/>
  <c r="C348" i="4" s="1"/>
  <c r="B348" i="4" s="1"/>
  <c r="B348" i="1" s="1"/>
  <c r="F21" i="4" a="1"/>
  <c r="F21" i="4" s="1"/>
  <c r="C21" i="4" s="1"/>
  <c r="B21" i="4" s="1"/>
  <c r="B21" i="1" s="1"/>
  <c r="F350" i="4" a="1"/>
  <c r="F350" i="4" s="1"/>
  <c r="C350" i="4" s="1"/>
  <c r="B350" i="4" s="1"/>
  <c r="B350" i="1" s="1"/>
  <c r="E121" i="4" a="1"/>
  <c r="E121" i="4" s="1"/>
  <c r="E491" i="4" a="1"/>
  <c r="E491" i="4" s="1"/>
  <c r="F128" i="4" a="1"/>
  <c r="F128" i="4" s="1"/>
  <c r="C128" i="4" s="1"/>
  <c r="B128" i="4" s="1"/>
  <c r="B128" i="1" s="1"/>
  <c r="E606" i="4" a="1"/>
  <c r="E606" i="4" s="1"/>
  <c r="E9" i="4" a="1"/>
  <c r="E9" i="4" s="1"/>
  <c r="F254" i="4" a="1"/>
  <c r="F254" i="4" s="1"/>
  <c r="C254" i="4" s="1"/>
  <c r="B254" i="4" s="1"/>
  <c r="B254" i="1" s="1"/>
  <c r="F251" i="4" a="1"/>
  <c r="F251" i="4" s="1"/>
  <c r="C251" i="4" s="1"/>
  <c r="B251" i="4" s="1"/>
  <c r="B251" i="1" s="1"/>
  <c r="F223" i="4" a="1"/>
  <c r="F223" i="4" s="1"/>
  <c r="C223" i="4" s="1"/>
  <c r="B223" i="4" s="1"/>
  <c r="B223" i="1" s="1"/>
  <c r="E488" i="4" a="1"/>
  <c r="E488" i="4" s="1"/>
  <c r="F162" i="4" a="1"/>
  <c r="F162" i="4" s="1"/>
  <c r="C162" i="4" s="1"/>
  <c r="B162" i="4" s="1"/>
  <c r="B162" i="1" s="1"/>
  <c r="F141" i="4" a="1"/>
  <c r="F141" i="4" s="1"/>
  <c r="C141" i="4" s="1"/>
  <c r="B141" i="4" s="1"/>
  <c r="B141" i="1" s="1"/>
  <c r="E127" i="4" a="1"/>
  <c r="E127" i="4" s="1"/>
  <c r="F123" i="4" a="1"/>
  <c r="F123" i="4" s="1"/>
  <c r="C123" i="4" s="1"/>
  <c r="B123" i="4" s="1"/>
  <c r="B123" i="1" s="1"/>
  <c r="F117" i="4" a="1"/>
  <c r="F117" i="4" s="1"/>
  <c r="C117" i="4" s="1"/>
  <c r="B117" i="4" s="1"/>
  <c r="B117" i="1" s="1"/>
  <c r="F47" i="4" a="1"/>
  <c r="F47" i="4" s="1"/>
  <c r="C47" i="4" s="1"/>
  <c r="F18" i="4" a="1"/>
  <c r="F18" i="4" s="1"/>
  <c r="C18" i="4" s="1"/>
  <c r="E411" i="4" a="1"/>
  <c r="E411" i="4" s="1"/>
  <c r="F596" i="4" a="1"/>
  <c r="F596" i="4" s="1"/>
  <c r="C596" i="4" s="1"/>
  <c r="F469" i="4" a="1"/>
  <c r="F469" i="4" s="1"/>
  <c r="C469" i="4" s="1"/>
  <c r="B469" i="4" s="1"/>
  <c r="B469" i="1" s="1"/>
  <c r="F124" i="4" a="1"/>
  <c r="F124" i="4" s="1"/>
  <c r="C124" i="4" s="1"/>
  <c r="B124" i="4" s="1"/>
  <c r="B124" i="1" s="1"/>
  <c r="E41" i="4" a="1"/>
  <c r="E41" i="4" s="1"/>
  <c r="E241" i="4" a="1"/>
  <c r="E241" i="4" s="1"/>
  <c r="E244" i="4" a="1"/>
  <c r="E244" i="4" s="1"/>
  <c r="E21" i="4" a="1"/>
  <c r="E21" i="4" s="1"/>
  <c r="F136" i="4" a="1"/>
  <c r="F136" i="4" s="1"/>
  <c r="C136" i="4" s="1"/>
  <c r="B136" i="4" s="1"/>
  <c r="B136" i="1" s="1"/>
  <c r="E500" i="4" a="1"/>
  <c r="E500" i="4" s="1"/>
  <c r="E23" i="4" a="1"/>
  <c r="E23" i="4" s="1"/>
  <c r="E290" i="4" a="1"/>
  <c r="E290" i="4" s="1"/>
  <c r="F272" i="4" a="1"/>
  <c r="F272" i="4" s="1"/>
  <c r="C272" i="4" s="1"/>
  <c r="B272" i="4" s="1"/>
  <c r="B272" i="1" s="1"/>
  <c r="E118" i="4" a="1"/>
  <c r="E118" i="4" s="1"/>
  <c r="E543" i="4" a="1"/>
  <c r="E543" i="4" s="1"/>
  <c r="E180" i="4" a="1"/>
  <c r="E180" i="4" s="1"/>
  <c r="F130" i="4" a="1"/>
  <c r="F130" i="4" s="1"/>
  <c r="C130" i="4" s="1"/>
  <c r="B130" i="4" s="1"/>
  <c r="B130" i="1" s="1"/>
  <c r="E164" i="4" a="1"/>
  <c r="E164" i="4" s="1"/>
  <c r="F89" i="4" a="1"/>
  <c r="F89" i="4" s="1"/>
  <c r="C89" i="4" s="1"/>
  <c r="F65" i="4" a="1"/>
  <c r="F65" i="4" s="1"/>
  <c r="C65" i="4" s="1"/>
  <c r="F64" i="4" a="1"/>
  <c r="F64" i="4" s="1"/>
  <c r="C64" i="4" s="1"/>
  <c r="E134" i="4" a="1"/>
  <c r="E134" i="4" s="1"/>
  <c r="F260" i="4" a="1"/>
  <c r="F260" i="4" s="1"/>
  <c r="C260" i="4" s="1"/>
  <c r="B260" i="4" s="1"/>
  <c r="B260" i="1" s="1"/>
  <c r="F13" i="4" a="1"/>
  <c r="F13" i="4" s="1"/>
  <c r="C13" i="4" s="1"/>
  <c r="E294" i="4" a="1"/>
  <c r="E294" i="4" s="1"/>
  <c r="F516" i="4" a="1"/>
  <c r="F516" i="4" s="1"/>
  <c r="C516" i="4" s="1"/>
  <c r="B516" i="4" s="1"/>
  <c r="B516" i="1" s="1"/>
  <c r="E42" i="4" a="1"/>
  <c r="E42" i="4" s="1"/>
  <c r="F427" i="4" a="1"/>
  <c r="F427" i="4" s="1"/>
  <c r="C427" i="4" s="1"/>
  <c r="B427" i="4" s="1"/>
  <c r="B427" i="1" s="1"/>
  <c r="E326" i="4" a="1"/>
  <c r="E326" i="4" s="1"/>
  <c r="E26" i="4" a="1"/>
  <c r="E26" i="4" s="1"/>
  <c r="E122" i="4" a="1"/>
  <c r="E122" i="4" s="1"/>
  <c r="F294" i="4" a="1"/>
  <c r="F294" i="4" s="1"/>
  <c r="C294" i="4" s="1"/>
  <c r="B294" i="4" s="1"/>
  <c r="B294" i="1" s="1"/>
  <c r="F403" i="4" a="1"/>
  <c r="F403" i="4" s="1"/>
  <c r="C403" i="4" s="1"/>
  <c r="B403" i="4" s="1"/>
  <c r="B403" i="1" s="1"/>
  <c r="F125" i="4" a="1"/>
  <c r="F125" i="4" s="1"/>
  <c r="C125" i="4" s="1"/>
  <c r="B125" i="4" s="1"/>
  <c r="B125" i="1" s="1"/>
  <c r="F454" i="4" a="1"/>
  <c r="F454" i="4" s="1"/>
  <c r="C454" i="4" s="1"/>
  <c r="B454" i="4" s="1"/>
  <c r="B454" i="1" s="1"/>
  <c r="F567" i="4" a="1"/>
  <c r="F567" i="4" s="1"/>
  <c r="C567" i="4" s="1"/>
  <c r="B567" i="4" s="1"/>
  <c r="B567" i="1" s="1"/>
  <c r="F242" i="4" a="1"/>
  <c r="F242" i="4" s="1"/>
  <c r="C242" i="4" s="1"/>
  <c r="B242" i="4" s="1"/>
  <c r="B242" i="1" s="1"/>
  <c r="E218" i="4" a="1"/>
  <c r="E218" i="4" s="1"/>
  <c r="F138" i="4" a="1"/>
  <c r="F138" i="4" s="1"/>
  <c r="C138" i="4" s="1"/>
  <c r="B138" i="4" s="1"/>
  <c r="B138" i="1" s="1"/>
  <c r="F585" i="4" a="1"/>
  <c r="F585" i="4" s="1"/>
  <c r="C585" i="4" s="1"/>
  <c r="B585" i="4" s="1"/>
  <c r="B585" i="1" s="1"/>
  <c r="F576" i="4" a="1"/>
  <c r="F576" i="4" s="1"/>
  <c r="F590" i="4" a="1"/>
  <c r="F590" i="4" s="1"/>
  <c r="C590" i="4" s="1"/>
  <c r="B590" i="4" s="1"/>
  <c r="B590" i="1" s="1"/>
  <c r="E611" i="4" a="1"/>
  <c r="E611" i="4" s="1"/>
  <c r="F588" i="4" a="1"/>
  <c r="F588" i="4" s="1"/>
  <c r="C588" i="4" s="1"/>
  <c r="B588" i="4" s="1"/>
  <c r="B588" i="1" s="1"/>
  <c r="E564" i="4" a="1"/>
  <c r="E564" i="4" s="1"/>
  <c r="F551" i="4" a="1"/>
  <c r="F551" i="4" s="1"/>
  <c r="C551" i="4" s="1"/>
  <c r="B551" i="4" s="1"/>
  <c r="B551" i="1" s="1"/>
  <c r="F513" i="4" a="1"/>
  <c r="F513" i="4" s="1"/>
  <c r="C513" i="4" s="1"/>
  <c r="B513" i="4" s="1"/>
  <c r="B513" i="1" s="1"/>
  <c r="F564" i="4" a="1"/>
  <c r="F564" i="4" s="1"/>
  <c r="C564" i="4" s="1"/>
  <c r="B564" i="4" s="1"/>
  <c r="B564" i="1" s="1"/>
  <c r="F468" i="4" a="1"/>
  <c r="F468" i="4" s="1"/>
  <c r="C468" i="4" s="1"/>
  <c r="B468" i="4" s="1"/>
  <c r="B468" i="1" s="1"/>
  <c r="F491" i="4" a="1"/>
  <c r="F491" i="4" s="1"/>
  <c r="C491" i="4" s="1"/>
  <c r="B491" i="4" s="1"/>
  <c r="B491" i="1" s="1"/>
  <c r="E509" i="4" a="1"/>
  <c r="E509" i="4" s="1"/>
  <c r="E514" i="4" a="1"/>
  <c r="E514" i="4" s="1"/>
  <c r="E474" i="4" a="1"/>
  <c r="E474" i="4" s="1"/>
  <c r="F377" i="4" a="1"/>
  <c r="F377" i="4" s="1"/>
  <c r="C377" i="4" s="1"/>
  <c r="B377" i="4" s="1"/>
  <c r="B377" i="1" s="1"/>
  <c r="F440" i="4" a="1"/>
  <c r="F440" i="4" s="1"/>
  <c r="C440" i="4" s="1"/>
  <c r="B440" i="4" s="1"/>
  <c r="B440" i="1" s="1"/>
  <c r="F485" i="4" a="1"/>
  <c r="F485" i="4" s="1"/>
  <c r="C485" i="4" s="1"/>
  <c r="B485" i="4" s="1"/>
  <c r="B485" i="1" s="1"/>
  <c r="E401" i="4" a="1"/>
  <c r="E401" i="4" s="1"/>
  <c r="E397" i="4" a="1"/>
  <c r="E397" i="4" s="1"/>
  <c r="F366" i="4" a="1"/>
  <c r="F366" i="4" s="1"/>
  <c r="C366" i="4" s="1"/>
  <c r="B366" i="4" s="1"/>
  <c r="B366" i="1" s="1"/>
  <c r="F367" i="4" a="1"/>
  <c r="F367" i="4" s="1"/>
  <c r="C367" i="4" s="1"/>
  <c r="B367" i="4" s="1"/>
  <c r="B367" i="1" s="1"/>
  <c r="F386" i="4" a="1"/>
  <c r="F386" i="4" s="1"/>
  <c r="C386" i="4" s="1"/>
  <c r="B386" i="4" s="1"/>
  <c r="B386" i="1" s="1"/>
  <c r="E442" i="4" a="1"/>
  <c r="E442" i="4" s="1"/>
  <c r="E407" i="4" a="1"/>
  <c r="E407" i="4" s="1"/>
  <c r="E318" i="4" a="1"/>
  <c r="E318" i="4" s="1"/>
  <c r="E343" i="4" a="1"/>
  <c r="E343" i="4" s="1"/>
  <c r="E331" i="4" a="1"/>
  <c r="E331" i="4" s="1"/>
  <c r="E325" i="4" a="1"/>
  <c r="E325" i="4" s="1"/>
  <c r="E239" i="4" a="1"/>
  <c r="E239" i="4" s="1"/>
  <c r="F246" i="4" a="1"/>
  <c r="F246" i="4" s="1"/>
  <c r="C246" i="4" s="1"/>
  <c r="B246" i="4" s="1"/>
  <c r="B246" i="1" s="1"/>
  <c r="F227" i="4" a="1"/>
  <c r="F227" i="4" s="1"/>
  <c r="C227" i="4" s="1"/>
  <c r="B227" i="4" s="1"/>
  <c r="B227" i="1" s="1"/>
  <c r="F198" i="4" a="1"/>
  <c r="F198" i="4" s="1"/>
  <c r="C198" i="4" s="1"/>
  <c r="B198" i="4" s="1"/>
  <c r="B198" i="1" s="1"/>
  <c r="F268" i="4" a="1"/>
  <c r="F268" i="4" s="1"/>
  <c r="C268" i="4" s="1"/>
  <c r="B268" i="4" s="1"/>
  <c r="B268" i="1" s="1"/>
  <c r="E184" i="4" a="1"/>
  <c r="E184" i="4" s="1"/>
  <c r="F239" i="4" a="1"/>
  <c r="F239" i="4" s="1"/>
  <c r="C239" i="4" s="1"/>
  <c r="B239" i="4" s="1"/>
  <c r="B239" i="1" s="1"/>
  <c r="E213" i="4" a="1"/>
  <c r="E213" i="4" s="1"/>
  <c r="F193" i="4" a="1"/>
  <c r="F193" i="4" s="1"/>
  <c r="C193" i="4" s="1"/>
  <c r="B193" i="4" s="1"/>
  <c r="B193" i="1" s="1"/>
  <c r="E194" i="4" a="1"/>
  <c r="E194" i="4" s="1"/>
  <c r="F57" i="4" a="1"/>
  <c r="F57" i="4" s="1"/>
  <c r="C57" i="4" s="1"/>
  <c r="F73" i="4" a="1"/>
  <c r="F73" i="4" s="1"/>
  <c r="C73" i="4" s="1"/>
  <c r="E119" i="4" a="1"/>
  <c r="E119" i="4" s="1"/>
  <c r="E106" i="4" a="1"/>
  <c r="E106" i="4" s="1"/>
  <c r="F115" i="4" a="1"/>
  <c r="F115" i="4" s="1"/>
  <c r="C115" i="4" s="1"/>
  <c r="B115" i="4" s="1"/>
  <c r="B115" i="1" s="1"/>
  <c r="E143" i="4" a="1"/>
  <c r="E143" i="4" s="1"/>
  <c r="F195" i="4" a="1"/>
  <c r="F195" i="4" s="1"/>
  <c r="C195" i="4" s="1"/>
  <c r="B195" i="4" s="1"/>
  <c r="B195" i="1" s="1"/>
  <c r="E18" i="4" a="1"/>
  <c r="E18" i="4" s="1"/>
  <c r="F135" i="4" a="1"/>
  <c r="F135" i="4" s="1"/>
  <c r="C135" i="4" s="1"/>
  <c r="B135" i="4" s="1"/>
  <c r="B135" i="1" s="1"/>
  <c r="F20" i="4" a="1"/>
  <c r="F20" i="4" s="1"/>
  <c r="C20" i="4" s="1"/>
  <c r="B20" i="4" s="1"/>
  <c r="B20" i="1" s="1"/>
  <c r="E144" i="4" a="1"/>
  <c r="E144" i="4" s="1"/>
  <c r="E59" i="4" a="1"/>
  <c r="E59" i="4" s="1"/>
  <c r="F2" i="4" a="1"/>
  <c r="F2" i="4" s="1"/>
  <c r="C2" i="4" s="1"/>
  <c r="F98" i="4" a="1"/>
  <c r="F98" i="4" s="1"/>
  <c r="C98" i="4" s="1"/>
  <c r="E302" i="4" a="1"/>
  <c r="E302" i="4" s="1"/>
  <c r="F448" i="4" a="1"/>
  <c r="F448" i="4" s="1"/>
  <c r="C448" i="4" s="1"/>
  <c r="B448" i="4" s="1"/>
  <c r="B448" i="1" s="1"/>
  <c r="E575" i="4" a="1"/>
  <c r="E575" i="4" s="1"/>
  <c r="E497" i="4" a="1"/>
  <c r="E497" i="4" s="1"/>
  <c r="E33" i="4" a="1"/>
  <c r="E33" i="4" s="1"/>
  <c r="E162" i="4" a="1"/>
  <c r="E162" i="4" s="1"/>
  <c r="F236" i="4" a="1"/>
  <c r="F236" i="4" s="1"/>
  <c r="C236" i="4" s="1"/>
  <c r="B236" i="4" s="1"/>
  <c r="B236" i="1" s="1"/>
  <c r="E344" i="4" a="1"/>
  <c r="E344" i="4" s="1"/>
  <c r="F486" i="4" a="1"/>
  <c r="F486" i="4" s="1"/>
  <c r="C486" i="4" s="1"/>
  <c r="B486" i="4" s="1"/>
  <c r="B486" i="1" s="1"/>
  <c r="F441" i="4" a="1"/>
  <c r="F441" i="4" s="1"/>
  <c r="C441" i="4" s="1"/>
  <c r="B441" i="4" s="1"/>
  <c r="B441" i="1" s="1"/>
  <c r="F582" i="4" a="1"/>
  <c r="F582" i="4" s="1"/>
  <c r="C582" i="4" s="1"/>
  <c r="B582" i="4" s="1"/>
  <c r="B582" i="1" s="1"/>
  <c r="E158" i="4" a="1"/>
  <c r="E158" i="4" s="1"/>
  <c r="E258" i="4" a="1"/>
  <c r="E258" i="4" s="1"/>
  <c r="E393" i="4" a="1"/>
  <c r="E393" i="4" s="1"/>
  <c r="F583" i="4" a="1"/>
  <c r="F583" i="4" s="1"/>
  <c r="C583" i="4" s="1"/>
  <c r="B583" i="4" s="1"/>
  <c r="B583" i="1" s="1"/>
  <c r="F321" i="4" a="1"/>
  <c r="F321" i="4" s="1"/>
  <c r="C321" i="4" s="1"/>
  <c r="B321" i="4" s="1"/>
  <c r="B321" i="1" s="1"/>
  <c r="F488" i="4" a="1"/>
  <c r="F488" i="4" s="1"/>
  <c r="C488" i="4" s="1"/>
  <c r="B488" i="4" s="1"/>
  <c r="B488" i="1" s="1"/>
  <c r="E215" i="4" a="1"/>
  <c r="E215" i="4" s="1"/>
  <c r="E330" i="4" a="1"/>
  <c r="E330" i="4" s="1"/>
  <c r="E392" i="4" a="1"/>
  <c r="E392" i="4" s="1"/>
  <c r="F571" i="4" a="1"/>
  <c r="F571" i="4" s="1"/>
  <c r="C571" i="4" s="1"/>
  <c r="B571" i="4" s="1"/>
  <c r="B571" i="1" s="1"/>
  <c r="F569" i="4" a="1"/>
  <c r="F569" i="4" s="1"/>
  <c r="C569" i="4" s="1"/>
  <c r="B569" i="4" s="1"/>
  <c r="B569" i="1" s="1"/>
  <c r="F356" i="4" a="1"/>
  <c r="F356" i="4" s="1"/>
  <c r="C356" i="4" s="1"/>
  <c r="B356" i="4" s="1"/>
  <c r="B356" i="1" s="1"/>
  <c r="F109" i="4" a="1"/>
  <c r="F109" i="4" s="1"/>
  <c r="C109" i="4" s="1"/>
  <c r="B109" i="4" s="1"/>
  <c r="B109" i="1" s="1"/>
  <c r="F229" i="4" a="1"/>
  <c r="F229" i="4" s="1"/>
  <c r="C229" i="4" s="1"/>
  <c r="B229" i="4" s="1"/>
  <c r="B229" i="1" s="1"/>
  <c r="F439" i="4" a="1"/>
  <c r="F439" i="4" s="1"/>
  <c r="C439" i="4" s="1"/>
  <c r="B439" i="4" s="1"/>
  <c r="B439" i="1" s="1"/>
  <c r="E467" i="4" a="1"/>
  <c r="E467" i="4" s="1"/>
  <c r="E251" i="4" a="1"/>
  <c r="E251" i="4" s="1"/>
  <c r="E65" i="4" a="1"/>
  <c r="E65" i="4" s="1"/>
  <c r="F245" i="4" a="1"/>
  <c r="F245" i="4" s="1"/>
  <c r="C245" i="4" s="1"/>
  <c r="B245" i="4" s="1"/>
  <c r="B245" i="1" s="1"/>
  <c r="E310" i="4" a="1"/>
  <c r="E310" i="4" s="1"/>
  <c r="F451" i="4" a="1"/>
  <c r="F451" i="4" s="1"/>
  <c r="C451" i="4" s="1"/>
  <c r="B451" i="4" s="1"/>
  <c r="B451" i="1" s="1"/>
  <c r="F557" i="4" a="1"/>
  <c r="F557" i="4" s="1"/>
  <c r="C557" i="4" s="1"/>
  <c r="B557" i="4" s="1"/>
  <c r="B557" i="1" s="1"/>
  <c r="F450" i="4" a="1"/>
  <c r="F450" i="4" s="1"/>
  <c r="C450" i="4" s="1"/>
  <c r="B450" i="4" s="1"/>
  <c r="B450" i="1" s="1"/>
  <c r="F66" i="4" a="1"/>
  <c r="F66" i="4" s="1"/>
  <c r="C66" i="4" s="1"/>
  <c r="E335" i="4" a="1"/>
  <c r="E335" i="4" s="1"/>
  <c r="F428" i="4" a="1"/>
  <c r="F428" i="4" s="1"/>
  <c r="C428" i="4" s="1"/>
  <c r="B428" i="4" s="1"/>
  <c r="B428" i="1" s="1"/>
  <c r="E545" i="4" a="1"/>
  <c r="E545" i="4" s="1"/>
  <c r="E221" i="4" a="1"/>
  <c r="E221" i="4" s="1"/>
  <c r="F560" i="4" a="1"/>
  <c r="F560" i="4" s="1"/>
  <c r="F61" i="4" a="1"/>
  <c r="F61" i="4" s="1"/>
  <c r="C61" i="4" s="1"/>
  <c r="E137" i="4" a="1"/>
  <c r="E137" i="4" s="1"/>
  <c r="F308" i="4" a="1"/>
  <c r="F308" i="4" s="1"/>
  <c r="C308" i="4" s="1"/>
  <c r="B308" i="4" s="1"/>
  <c r="B308" i="1" s="1"/>
  <c r="E338" i="4" a="1"/>
  <c r="E338" i="4" s="1"/>
  <c r="F568" i="4" a="1"/>
  <c r="F568" i="4" s="1"/>
  <c r="C568" i="4" s="1"/>
  <c r="B568" i="4" s="1"/>
  <c r="B568" i="1" s="1"/>
  <c r="F264" i="4" a="1"/>
  <c r="F264" i="4" s="1"/>
  <c r="C264" i="4" s="1"/>
  <c r="B264" i="4" s="1"/>
  <c r="B264" i="1" s="1"/>
  <c r="E297" i="4" a="1"/>
  <c r="E297" i="4" s="1"/>
  <c r="E87" i="4" a="1"/>
  <c r="E87" i="4" s="1"/>
  <c r="E211" i="4" a="1"/>
  <c r="E211" i="4" s="1"/>
  <c r="E490" i="4" a="1"/>
  <c r="E490" i="4" s="1"/>
  <c r="F607" i="4" a="1"/>
  <c r="F607" i="4" s="1"/>
  <c r="C607" i="4" s="1"/>
  <c r="E441" i="4" a="1"/>
  <c r="E441" i="4" s="1"/>
  <c r="E312" i="4" a="1"/>
  <c r="E312" i="4" s="1"/>
  <c r="E142" i="4" a="1"/>
  <c r="E142" i="4" s="1"/>
  <c r="F414" i="4" a="1"/>
  <c r="F414" i="4" s="1"/>
  <c r="C414" i="4" s="1"/>
  <c r="B414" i="4" s="1"/>
  <c r="B414" i="1" s="1"/>
  <c r="F39" i="4" a="1"/>
  <c r="F39" i="4" s="1"/>
  <c r="E257" i="4" a="1"/>
  <c r="E257" i="4" s="1"/>
  <c r="F419" i="4" a="1"/>
  <c r="F419" i="4" s="1"/>
  <c r="C419" i="4" s="1"/>
  <c r="B419" i="4" s="1"/>
  <c r="B419" i="1" s="1"/>
  <c r="F519" i="4" a="1"/>
  <c r="F519" i="4" s="1"/>
  <c r="C519" i="4" s="1"/>
  <c r="B519" i="4" s="1"/>
  <c r="B519" i="1" s="1"/>
  <c r="E224" i="4" a="1"/>
  <c r="E224" i="4" s="1"/>
  <c r="E263" i="4" a="1"/>
  <c r="E263" i="4" s="1"/>
  <c r="F609" i="4" a="1"/>
  <c r="F609" i="4" s="1"/>
  <c r="C609" i="4" s="1"/>
  <c r="B609" i="4" s="1"/>
  <c r="B609" i="1" s="1"/>
  <c r="E299" i="4" a="1"/>
  <c r="E299" i="4" s="1"/>
  <c r="F31" i="4" a="1"/>
  <c r="F31" i="4" s="1"/>
  <c r="C31" i="4" s="1"/>
  <c r="B31" i="4" s="1"/>
  <c r="B31" i="1" s="1"/>
  <c r="F312" i="4" a="1"/>
  <c r="F312" i="4" s="1"/>
  <c r="C312" i="4" s="1"/>
  <c r="B312" i="4" s="1"/>
  <c r="B312" i="1" s="1"/>
  <c r="F285" i="4" a="1"/>
  <c r="F285" i="4" s="1"/>
  <c r="C285" i="4" s="1"/>
  <c r="B285" i="4" s="1"/>
  <c r="B285" i="1" s="1"/>
  <c r="F60" i="4" a="1"/>
  <c r="F60" i="4" s="1"/>
  <c r="C60" i="4" s="1"/>
  <c r="F509" i="4" a="1"/>
  <c r="F509" i="4" s="1"/>
  <c r="C509" i="4" s="1"/>
  <c r="B509" i="4" s="1"/>
  <c r="B509" i="1" s="1"/>
  <c r="F475" i="4" a="1"/>
  <c r="F475" i="4" s="1"/>
  <c r="C475" i="4" s="1"/>
  <c r="B475" i="4" s="1"/>
  <c r="B475" i="1" s="1"/>
  <c r="E561" i="4" a="1"/>
  <c r="E561" i="4" s="1"/>
  <c r="E139" i="4" a="1"/>
  <c r="E139" i="4" s="1"/>
  <c r="F99" i="4" a="1"/>
  <c r="F99" i="4" s="1"/>
  <c r="C99" i="4" s="1"/>
  <c r="F79" i="4" a="1"/>
  <c r="F79" i="4" s="1"/>
  <c r="C79" i="4" s="1"/>
  <c r="E116" i="4" a="1"/>
  <c r="E116" i="4" s="1"/>
  <c r="F69" i="4" a="1"/>
  <c r="F69" i="4" s="1"/>
  <c r="C69" i="4" s="1"/>
  <c r="F59" i="4" a="1"/>
  <c r="F59" i="4" s="1"/>
  <c r="C59" i="4" s="1"/>
  <c r="F110" i="4" a="1"/>
  <c r="F110" i="4" s="1"/>
  <c r="C110" i="4" s="1"/>
  <c r="B110" i="4" s="1"/>
  <c r="B110" i="1" s="1"/>
  <c r="F517" i="4" a="1"/>
  <c r="F517" i="4" s="1"/>
  <c r="C517" i="4" s="1"/>
  <c r="B517" i="4" s="1"/>
  <c r="B517" i="1" s="1"/>
  <c r="E51" i="4" a="1"/>
  <c r="E51" i="4" s="1"/>
  <c r="F309" i="4" a="1"/>
  <c r="F309" i="4" s="1"/>
  <c r="C309" i="4" s="1"/>
  <c r="B309" i="4" s="1"/>
  <c r="B309" i="1" s="1"/>
  <c r="F559" i="4" a="1"/>
  <c r="F559" i="4" s="1"/>
  <c r="C559" i="4" s="1"/>
  <c r="B559" i="4" s="1"/>
  <c r="B559" i="1" s="1"/>
  <c r="E3" i="4" a="1"/>
  <c r="E3" i="4" s="1"/>
  <c r="F112" i="4" a="1"/>
  <c r="F112" i="4" s="1"/>
  <c r="C112" i="4" s="1"/>
  <c r="B112" i="4" s="1"/>
  <c r="B112" i="1" s="1"/>
  <c r="F592" i="4" a="1"/>
  <c r="F592" i="4" s="1"/>
  <c r="C592" i="4" s="1"/>
  <c r="B592" i="4" s="1"/>
  <c r="B592" i="1" s="1"/>
  <c r="F68" i="4" a="1"/>
  <c r="F68" i="4" s="1"/>
  <c r="C68" i="4" s="1"/>
  <c r="F523" i="4" a="1"/>
  <c r="F523" i="4" s="1"/>
  <c r="C523" i="4" s="1"/>
  <c r="B523" i="4" s="1"/>
  <c r="B523" i="1" s="1"/>
  <c r="E111" i="4" a="1"/>
  <c r="E111" i="4" s="1"/>
  <c r="E443" i="4" a="1"/>
  <c r="E443" i="4" s="1"/>
  <c r="E350" i="4" a="1"/>
  <c r="E350" i="4" s="1"/>
  <c r="E125" i="4" a="1"/>
  <c r="E125" i="4" s="1"/>
  <c r="E478" i="4" a="1"/>
  <c r="E478" i="4" s="1"/>
  <c r="F96" i="4" a="1"/>
  <c r="F96" i="4" s="1"/>
  <c r="C96" i="4" s="1"/>
  <c r="F241" i="4" a="1"/>
  <c r="F241" i="4" s="1"/>
  <c r="C241" i="4" s="1"/>
  <c r="B241" i="4" s="1"/>
  <c r="B241" i="1" s="1"/>
  <c r="F292" i="4" a="1"/>
  <c r="F292" i="4" s="1"/>
  <c r="C292" i="4" s="1"/>
  <c r="B292" i="4" s="1"/>
  <c r="B292" i="1" s="1"/>
  <c r="F344" i="4" a="1"/>
  <c r="F344" i="4" s="1"/>
  <c r="C344" i="4" s="1"/>
  <c r="B344" i="4" s="1"/>
  <c r="B344" i="1" s="1"/>
  <c r="E604" i="4" a="1"/>
  <c r="E604" i="4" s="1"/>
  <c r="F38" i="4" a="1"/>
  <c r="F38" i="4" s="1"/>
  <c r="C38" i="4" s="1"/>
  <c r="B38" i="4" s="1"/>
  <c r="B38" i="1" s="1"/>
  <c r="F533" i="4" a="1"/>
  <c r="F533" i="4" s="1"/>
  <c r="C533" i="4" s="1"/>
  <c r="B533" i="4" s="1"/>
  <c r="B533" i="1" s="1"/>
  <c r="E61" i="4" a="1"/>
  <c r="E61" i="4" s="1"/>
  <c r="E388" i="4" a="1"/>
  <c r="E388" i="4" s="1"/>
  <c r="E301" i="4" a="1"/>
  <c r="E301" i="4" s="1"/>
  <c r="F479" i="4" a="1"/>
  <c r="F479" i="4" s="1"/>
  <c r="C479" i="4" s="1"/>
  <c r="B479" i="4" s="1"/>
  <c r="B479" i="1" s="1"/>
  <c r="E46" i="4" a="1"/>
  <c r="E46" i="4" s="1"/>
  <c r="E130" i="4" a="1"/>
  <c r="E130" i="4" s="1"/>
  <c r="E148" i="4" a="1"/>
  <c r="E148" i="4" s="1"/>
  <c r="E387" i="4" a="1"/>
  <c r="E387" i="4" s="1"/>
  <c r="E594" i="4" a="1"/>
  <c r="E594" i="4" s="1"/>
  <c r="F480" i="4" a="1"/>
  <c r="F480" i="4" s="1"/>
  <c r="C480" i="4" s="1"/>
  <c r="B480" i="4" s="1"/>
  <c r="B480" i="1" s="1"/>
  <c r="F284" i="4" a="1"/>
  <c r="F284" i="4" s="1"/>
  <c r="C284" i="4" s="1"/>
  <c r="B284" i="4" s="1"/>
  <c r="B284" i="1" s="1"/>
  <c r="F436" i="4" a="1"/>
  <c r="F436" i="4" s="1"/>
  <c r="C436" i="4" s="1"/>
  <c r="B436" i="4" s="1"/>
  <c r="B436" i="1" s="1"/>
  <c r="E17" i="4" a="1"/>
  <c r="E17" i="4" s="1"/>
  <c r="F171" i="4" a="1"/>
  <c r="F171" i="4" s="1"/>
  <c r="C171" i="4" s="1"/>
  <c r="B171" i="4" s="1"/>
  <c r="B171" i="1" s="1"/>
  <c r="F76" i="4" a="1"/>
  <c r="F76" i="4" s="1"/>
  <c r="C76" i="4" s="1"/>
  <c r="E559" i="4" a="1"/>
  <c r="E559" i="4" s="1"/>
  <c r="E19" i="4" a="1"/>
  <c r="E19" i="4" s="1"/>
  <c r="F589" i="4" a="1"/>
  <c r="F589" i="4" s="1"/>
  <c r="C589" i="4" s="1"/>
  <c r="B589" i="4" s="1"/>
  <c r="B589" i="1" s="1"/>
  <c r="F586" i="4" a="1"/>
  <c r="F586" i="4" s="1"/>
  <c r="C586" i="4" s="1"/>
  <c r="B586" i="4" s="1"/>
  <c r="B586" i="1" s="1"/>
  <c r="F612" i="4" a="1"/>
  <c r="F612" i="4" s="1"/>
  <c r="C612" i="4" s="1"/>
  <c r="B612" i="4" s="1"/>
  <c r="B612" i="1" s="1"/>
  <c r="E574" i="4" a="1"/>
  <c r="E574" i="4" s="1"/>
  <c r="D574" i="4" s="1"/>
  <c r="F608" i="4" a="1"/>
  <c r="F608" i="4" s="1"/>
  <c r="C608" i="4" s="1"/>
  <c r="F528" i="4" a="1"/>
  <c r="F528" i="4" s="1"/>
  <c r="C528" i="4" s="1"/>
  <c r="B528" i="4" s="1"/>
  <c r="B528" i="1" s="1"/>
  <c r="F507" i="4" a="1"/>
  <c r="F507" i="4" s="1"/>
  <c r="C507" i="4" s="1"/>
  <c r="B507" i="4" s="1"/>
  <c r="B507" i="1" s="1"/>
  <c r="F554" i="4" a="1"/>
  <c r="F554" i="4" s="1"/>
  <c r="C554" i="4" s="1"/>
  <c r="B554" i="4" s="1"/>
  <c r="B554" i="1" s="1"/>
  <c r="F460" i="4" a="1"/>
  <c r="F460" i="4" s="1"/>
  <c r="C460" i="4" s="1"/>
  <c r="B460" i="4" s="1"/>
  <c r="B460" i="1" s="1"/>
  <c r="E472" i="4" a="1"/>
  <c r="E472" i="4" s="1"/>
  <c r="F495" i="4" a="1"/>
  <c r="F495" i="4" s="1"/>
  <c r="C495" i="4" s="1"/>
  <c r="B495" i="4" s="1"/>
  <c r="B495" i="1" s="1"/>
  <c r="E495" i="4" a="1"/>
  <c r="E495" i="4" s="1"/>
  <c r="F467" i="4" a="1"/>
  <c r="F467" i="4" s="1"/>
  <c r="C467" i="4" s="1"/>
  <c r="B467" i="4" s="1"/>
  <c r="B467" i="1" s="1"/>
  <c r="E374" i="4" a="1"/>
  <c r="E374" i="4" s="1"/>
  <c r="F429" i="4" a="1"/>
  <c r="F429" i="4" s="1"/>
  <c r="C429" i="4" s="1"/>
  <c r="B429" i="4" s="1"/>
  <c r="B429" i="1" s="1"/>
  <c r="F474" i="4" a="1"/>
  <c r="F474" i="4" s="1"/>
  <c r="C474" i="4" s="1"/>
  <c r="B474" i="4" s="1"/>
  <c r="B474" i="1" s="1"/>
  <c r="F459" i="4" a="1"/>
  <c r="F459" i="4" s="1"/>
  <c r="C459" i="4" s="1"/>
  <c r="B459" i="4" s="1"/>
  <c r="B459" i="1" s="1"/>
  <c r="E391" i="4" a="1"/>
  <c r="E391" i="4" s="1"/>
  <c r="F375" i="4" a="1"/>
  <c r="F375" i="4" s="1"/>
  <c r="C375" i="4" s="1"/>
  <c r="B375" i="4" s="1"/>
  <c r="B375" i="1" s="1"/>
  <c r="F363" i="4" a="1"/>
  <c r="F363" i="4" s="1"/>
  <c r="C363" i="4" s="1"/>
  <c r="B363" i="4" s="1"/>
  <c r="B363" i="1" s="1"/>
  <c r="E384" i="4" a="1"/>
  <c r="E384" i="4" s="1"/>
  <c r="E400" i="4" a="1"/>
  <c r="E400" i="4" s="1"/>
  <c r="E361" i="4" a="1"/>
  <c r="E361" i="4" s="1"/>
  <c r="F301" i="4" a="1"/>
  <c r="F301" i="4" s="1"/>
  <c r="C301" i="4" s="1"/>
  <c r="B301" i="4" s="1"/>
  <c r="B301" i="1" s="1"/>
  <c r="E329" i="4" a="1"/>
  <c r="E329" i="4" s="1"/>
  <c r="E327" i="4" a="1"/>
  <c r="E327" i="4" s="1"/>
  <c r="E252" i="4" a="1"/>
  <c r="E252" i="4" s="1"/>
  <c r="F283" i="4" a="1"/>
  <c r="F283" i="4" s="1"/>
  <c r="C283" i="4" s="1"/>
  <c r="B283" i="4" s="1"/>
  <c r="B283" i="1" s="1"/>
  <c r="F234" i="4" a="1"/>
  <c r="F234" i="4" s="1"/>
  <c r="C234" i="4" s="1"/>
  <c r="B234" i="4" s="1"/>
  <c r="B234" i="1" s="1"/>
  <c r="E305" i="4" a="1"/>
  <c r="E305" i="4" s="1"/>
  <c r="E197" i="4" a="1"/>
  <c r="E197" i="4" s="1"/>
  <c r="F230" i="4" a="1"/>
  <c r="F230" i="4" s="1"/>
  <c r="C230" i="4" s="1"/>
  <c r="B230" i="4" s="1"/>
  <c r="B230" i="1" s="1"/>
  <c r="E183" i="4" a="1"/>
  <c r="E183" i="4" s="1"/>
  <c r="F282" i="4" a="1"/>
  <c r="F282" i="4" s="1"/>
  <c r="C282" i="4" s="1"/>
  <c r="B282" i="4" s="1"/>
  <c r="B282" i="1" s="1"/>
  <c r="F192" i="4" a="1"/>
  <c r="F192" i="4" s="1"/>
  <c r="C192" i="4" s="1"/>
  <c r="B192" i="4" s="1"/>
  <c r="B192" i="1" s="1"/>
  <c r="F346" i="4" a="1"/>
  <c r="F346" i="4" s="1"/>
  <c r="C346" i="4" s="1"/>
  <c r="B346" i="4" s="1"/>
  <c r="B346" i="1" s="1"/>
  <c r="E163" i="4" a="1"/>
  <c r="E163" i="4" s="1"/>
  <c r="E214" i="4" a="1"/>
  <c r="E214" i="4" s="1"/>
  <c r="D214" i="4" s="1"/>
  <c r="E71" i="4" a="1"/>
  <c r="E71" i="4" s="1"/>
  <c r="F106" i="4" a="1"/>
  <c r="F106" i="4" s="1"/>
  <c r="C106" i="4" s="1"/>
  <c r="B106" i="4" s="1"/>
  <c r="B106" i="1" s="1"/>
  <c r="F167" i="4" a="1"/>
  <c r="F167" i="4" s="1"/>
  <c r="C167" i="4" s="1"/>
  <c r="B167" i="4" s="1"/>
  <c r="B167" i="1" s="1"/>
  <c r="F95" i="4" a="1"/>
  <c r="F95" i="4" s="1"/>
  <c r="C95" i="4" s="1"/>
  <c r="F139" i="4" a="1"/>
  <c r="F139" i="4" s="1"/>
  <c r="C139" i="4" s="1"/>
  <c r="B139" i="4" s="1"/>
  <c r="B139" i="1" s="1"/>
  <c r="E159" i="4" a="1"/>
  <c r="E159" i="4" s="1"/>
  <c r="F32" i="4" a="1"/>
  <c r="F32" i="4" s="1"/>
  <c r="C32" i="4" s="1"/>
  <c r="E83" i="4" a="1"/>
  <c r="E83" i="4" s="1"/>
  <c r="E16" i="4" a="1"/>
  <c r="E16" i="4" s="1"/>
  <c r="F97" i="4" a="1"/>
  <c r="F97" i="4" s="1"/>
  <c r="C97" i="4" s="1"/>
  <c r="E45" i="4" a="1"/>
  <c r="E45" i="4" s="1"/>
  <c r="E133" i="4" a="1"/>
  <c r="E133" i="4" s="1"/>
  <c r="F90" i="4" a="1"/>
  <c r="F90" i="4" s="1"/>
  <c r="C90" i="4" s="1"/>
  <c r="F299" i="4" a="1"/>
  <c r="F299" i="4" s="1"/>
  <c r="C299" i="4" s="1"/>
  <c r="B299" i="4" s="1"/>
  <c r="B299" i="1" s="1"/>
  <c r="E396" i="4" a="1"/>
  <c r="E396" i="4" s="1"/>
  <c r="E608" i="4" a="1"/>
  <c r="E608" i="4" s="1"/>
  <c r="E519" i="4" a="1"/>
  <c r="E519" i="4" s="1"/>
  <c r="F44" i="4" a="1"/>
  <c r="F44" i="4" s="1"/>
  <c r="C44" i="4" s="1"/>
  <c r="E110" i="4" a="1"/>
  <c r="E110" i="4" s="1"/>
  <c r="F257" i="4" a="1"/>
  <c r="F257" i="4" s="1"/>
  <c r="C257" i="4" s="1"/>
  <c r="B257" i="4" s="1"/>
  <c r="B257" i="1" s="1"/>
  <c r="E420" i="4" a="1"/>
  <c r="E420" i="4" s="1"/>
  <c r="E582" i="4" a="1"/>
  <c r="E582" i="4" s="1"/>
  <c r="E464" i="4" a="1"/>
  <c r="E464" i="4" s="1"/>
  <c r="E11" i="4" a="1"/>
  <c r="E11" i="4" s="1"/>
  <c r="F215" i="4" a="1"/>
  <c r="F215" i="4" s="1"/>
  <c r="C215" i="4" s="1"/>
  <c r="B215" i="4" s="1"/>
  <c r="B215" i="1" s="1"/>
  <c r="F271" i="4" a="1"/>
  <c r="F271" i="4" s="1"/>
  <c r="C271" i="4" s="1"/>
  <c r="B271" i="4" s="1"/>
  <c r="B271" i="1" s="1"/>
  <c r="F426" i="4" a="1"/>
  <c r="F426" i="4" s="1"/>
  <c r="C426" i="4" s="1"/>
  <c r="B426" i="4" s="1"/>
  <c r="B426" i="1" s="1"/>
  <c r="E521" i="4" a="1"/>
  <c r="E521" i="4" s="1"/>
  <c r="E414" i="4" a="1"/>
  <c r="E414" i="4" s="1"/>
  <c r="F595" i="4" a="1"/>
  <c r="F595" i="4" s="1"/>
  <c r="C595" i="4" s="1"/>
  <c r="B595" i="4" s="1"/>
  <c r="B595" i="1" s="1"/>
  <c r="E188" i="4" a="1"/>
  <c r="E188" i="4" s="1"/>
  <c r="D188" i="4" s="1"/>
  <c r="E293" i="4" a="1"/>
  <c r="E293" i="4" s="1"/>
  <c r="F497" i="4" a="1"/>
  <c r="F497" i="4" s="1"/>
  <c r="C497" i="4" s="1"/>
  <c r="B497" i="4" s="1"/>
  <c r="B497" i="1" s="1"/>
  <c r="F579" i="4" a="1"/>
  <c r="F579" i="4" s="1"/>
  <c r="C579" i="4" s="1"/>
  <c r="B579" i="4" s="1"/>
  <c r="B579" i="1" s="1"/>
  <c r="E97" i="4" a="1"/>
  <c r="E97" i="4" s="1"/>
  <c r="F494" i="4" a="1"/>
  <c r="F494" i="4" s="1"/>
  <c r="C494" i="4" s="1"/>
  <c r="B494" i="4" s="1"/>
  <c r="B494" i="1" s="1"/>
  <c r="F88" i="4" a="1"/>
  <c r="F88" i="4" s="1"/>
  <c r="C88" i="4" s="1"/>
  <c r="E222" i="4" a="1"/>
  <c r="E222" i="4" s="1"/>
  <c r="E358" i="4" a="1"/>
  <c r="E358" i="4" s="1"/>
  <c r="E503" i="4" a="1"/>
  <c r="E503" i="4" s="1"/>
  <c r="F332" i="4" a="1"/>
  <c r="F332" i="4" s="1"/>
  <c r="C332" i="4" s="1"/>
  <c r="B332" i="4" s="1"/>
  <c r="B332" i="1" s="1"/>
  <c r="E88" i="4" a="1"/>
  <c r="E88" i="4" s="1"/>
  <c r="E262" i="4" a="1"/>
  <c r="E262" i="4" s="1"/>
  <c r="F359" i="4" a="1"/>
  <c r="F359" i="4" s="1"/>
  <c r="C359" i="4" s="1"/>
  <c r="B359" i="4" s="1"/>
  <c r="B359" i="1" s="1"/>
  <c r="F531" i="4" a="1"/>
  <c r="F531" i="4" s="1"/>
  <c r="C531" i="4" s="1"/>
  <c r="B531" i="4" s="1"/>
  <c r="B531" i="1" s="1"/>
  <c r="F605" i="4" a="1"/>
  <c r="F605" i="4" s="1"/>
  <c r="C605" i="4" s="1"/>
  <c r="E461" i="4" a="1"/>
  <c r="E461" i="4" s="1"/>
  <c r="E108" i="4" a="1"/>
  <c r="E108" i="4" s="1"/>
  <c r="E304" i="4" a="1"/>
  <c r="E304" i="4" s="1"/>
  <c r="F357" i="4" a="1"/>
  <c r="F357" i="4" s="1"/>
  <c r="C357" i="4" s="1"/>
  <c r="B357" i="4" s="1"/>
  <c r="B357" i="1" s="1"/>
  <c r="F543" i="4" a="1"/>
  <c r="F543" i="4" s="1"/>
  <c r="C543" i="4" s="1"/>
  <c r="B543" i="4" s="1"/>
  <c r="B543" i="1" s="1"/>
  <c r="E234" i="4" a="1"/>
  <c r="E234" i="4" s="1"/>
  <c r="E31" i="4" a="1"/>
  <c r="E31" i="4" s="1"/>
  <c r="F42" i="4" a="1"/>
  <c r="F42" i="4" s="1"/>
  <c r="C42" i="4" s="1"/>
  <c r="F217" i="4" a="1"/>
  <c r="F217" i="4" s="1"/>
  <c r="C217" i="4" s="1"/>
  <c r="B217" i="4" s="1"/>
  <c r="B217" i="1" s="1"/>
  <c r="F231" i="4" a="1"/>
  <c r="F231" i="4" s="1"/>
  <c r="C231" i="4" s="1"/>
  <c r="B231" i="4" s="1"/>
  <c r="B231" i="1" s="1"/>
  <c r="F406" i="4" a="1"/>
  <c r="F406" i="4" s="1"/>
  <c r="C406" i="4" s="1"/>
  <c r="B406" i="4" s="1"/>
  <c r="B406" i="1" s="1"/>
  <c r="F506" i="4" a="1"/>
  <c r="F506" i="4" s="1"/>
  <c r="C506" i="4" s="1"/>
  <c r="B506" i="4" s="1"/>
  <c r="B506" i="1" s="1"/>
  <c r="E202" i="4" a="1"/>
  <c r="E202" i="4" s="1"/>
  <c r="E379" i="4" a="1"/>
  <c r="E379" i="4" s="1"/>
  <c r="E342" i="4" a="1"/>
  <c r="E342" i="4" s="1"/>
  <c r="F537" i="4" a="1"/>
  <c r="F537" i="4" s="1"/>
  <c r="C537" i="4" s="1"/>
  <c r="B537" i="4" s="1"/>
  <c r="B537" i="1" s="1"/>
  <c r="E546" i="4" a="1"/>
  <c r="E546" i="4" s="1"/>
  <c r="E179" i="4" a="1"/>
  <c r="E179" i="4" s="1"/>
  <c r="E15" i="4" a="1"/>
  <c r="E15" i="4" s="1"/>
  <c r="F420" i="4" a="1"/>
  <c r="F420" i="4" s="1"/>
  <c r="C420" i="4" s="1"/>
  <c r="B420" i="4" s="1"/>
  <c r="B420" i="1" s="1"/>
  <c r="E210" i="4" a="1"/>
  <c r="E210" i="4" s="1"/>
  <c r="E4" i="4" a="1"/>
  <c r="E4" i="4" s="1"/>
  <c r="F190" i="4" a="1"/>
  <c r="F190" i="4" s="1"/>
  <c r="C190" i="4" s="1"/>
  <c r="B190" i="4" s="1"/>
  <c r="B190" i="1" s="1"/>
  <c r="E499" i="4" a="1"/>
  <c r="E499" i="4" s="1"/>
  <c r="F296" i="4" a="1"/>
  <c r="F296" i="4" s="1"/>
  <c r="C296" i="4" s="1"/>
  <c r="B296" i="4" s="1"/>
  <c r="B296" i="1" s="1"/>
  <c r="F425" i="4" a="1"/>
  <c r="F425" i="4" s="1"/>
  <c r="C425" i="4" s="1"/>
  <c r="B425" i="4" s="1"/>
  <c r="B425" i="1" s="1"/>
  <c r="F35" i="4" a="1"/>
  <c r="F35" i="4" s="1"/>
  <c r="C35" i="4" s="1"/>
  <c r="F503" i="4" a="1"/>
  <c r="F503" i="4" s="1"/>
  <c r="C503" i="4" s="1"/>
  <c r="B503" i="4" s="1"/>
  <c r="B503" i="1" s="1"/>
  <c r="E465" i="4" a="1"/>
  <c r="E465" i="4" s="1"/>
  <c r="E529" i="4" a="1"/>
  <c r="E529" i="4" s="1"/>
  <c r="F91" i="4" a="1"/>
  <c r="F91" i="4" s="1"/>
  <c r="C91" i="4" s="1"/>
  <c r="E362" i="4" a="1"/>
  <c r="E362" i="4" s="1"/>
  <c r="F342" i="4" a="1"/>
  <c r="F342" i="4" s="1"/>
  <c r="C342" i="4" s="1"/>
  <c r="B342" i="4" s="1"/>
  <c r="B342" i="1" s="1"/>
  <c r="F550" i="4" a="1"/>
  <c r="F550" i="4" s="1"/>
  <c r="C550" i="4" s="1"/>
  <c r="B550" i="4" s="1"/>
  <c r="B550" i="1" s="1"/>
  <c r="F578" i="4" a="1"/>
  <c r="F578" i="4" s="1"/>
  <c r="C578" i="4" s="1"/>
  <c r="B578" i="4" s="1"/>
  <c r="B578" i="1" s="1"/>
  <c r="F602" i="4" a="1"/>
  <c r="F602" i="4" s="1"/>
  <c r="C602" i="4" s="1"/>
  <c r="E556" i="4" a="1"/>
  <c r="E556" i="4" s="1"/>
  <c r="F598" i="4" a="1"/>
  <c r="F598" i="4" s="1"/>
  <c r="C598" i="4" s="1"/>
  <c r="F587" i="4" a="1"/>
  <c r="F587" i="4" s="1"/>
  <c r="C587" i="4" s="1"/>
  <c r="B587" i="4" s="1"/>
  <c r="B587" i="1" s="1"/>
  <c r="E498" i="4" a="1"/>
  <c r="E498" i="4" s="1"/>
  <c r="F540" i="4" a="1"/>
  <c r="F540" i="4" s="1"/>
  <c r="C540" i="4" s="1"/>
  <c r="B540" i="4" s="1"/>
  <c r="B540" i="1" s="1"/>
  <c r="E459" i="4" a="1"/>
  <c r="E459" i="4" s="1"/>
  <c r="E468" i="4" a="1"/>
  <c r="E468" i="4" s="1"/>
  <c r="E493" i="4" a="1"/>
  <c r="E493" i="4" s="1"/>
  <c r="F490" i="4" a="1"/>
  <c r="F490" i="4" s="1"/>
  <c r="C490" i="4" s="1"/>
  <c r="B490" i="4" s="1"/>
  <c r="B490" i="1" s="1"/>
  <c r="F463" i="4" a="1"/>
  <c r="F463" i="4" s="1"/>
  <c r="C463" i="4" s="1"/>
  <c r="B463" i="4" s="1"/>
  <c r="B463" i="1" s="1"/>
  <c r="E373" i="4" a="1"/>
  <c r="E373" i="4" s="1"/>
  <c r="F422" i="4" a="1"/>
  <c r="F422" i="4" s="1"/>
  <c r="C422" i="4" s="1"/>
  <c r="B422" i="4" s="1"/>
  <c r="B422" i="1" s="1"/>
  <c r="F471" i="4" a="1"/>
  <c r="F471" i="4" s="1"/>
  <c r="C471" i="4" s="1"/>
  <c r="B471" i="4" s="1"/>
  <c r="B471" i="1" s="1"/>
  <c r="E457" i="4" a="1"/>
  <c r="E457" i="4" s="1"/>
  <c r="E355" i="4" a="1"/>
  <c r="E355" i="4" s="1"/>
  <c r="E370" i="4" a="1"/>
  <c r="E370" i="4" s="1"/>
  <c r="F421" i="4" a="1"/>
  <c r="F421" i="4" s="1"/>
  <c r="C421" i="4" s="1"/>
  <c r="B421" i="4" s="1"/>
  <c r="B421" i="1" s="1"/>
  <c r="E382" i="4" a="1"/>
  <c r="E382" i="4" s="1"/>
  <c r="F373" i="4" a="1"/>
  <c r="F373" i="4" s="1"/>
  <c r="C373" i="4" s="1"/>
  <c r="B373" i="4" s="1"/>
  <c r="B373" i="1" s="1"/>
  <c r="F352" i="4" a="1"/>
  <c r="F352" i="4" s="1"/>
  <c r="C352" i="4" s="1"/>
  <c r="B352" i="4" s="1"/>
  <c r="B352" i="1" s="1"/>
  <c r="E296" i="4" a="1"/>
  <c r="E296" i="4" s="1"/>
  <c r="F322" i="4" a="1"/>
  <c r="F322" i="4" s="1"/>
  <c r="C322" i="4" s="1"/>
  <c r="B322" i="4" s="1"/>
  <c r="B322" i="1" s="1"/>
  <c r="E267" i="4" a="1"/>
  <c r="E267" i="4" s="1"/>
  <c r="F250" i="4" a="1"/>
  <c r="F250" i="4" s="1"/>
  <c r="C250" i="4" s="1"/>
  <c r="B250" i="4" s="1"/>
  <c r="B250" i="1" s="1"/>
  <c r="E277" i="4" a="1"/>
  <c r="E277" i="4" s="1"/>
  <c r="E281" i="4" a="1"/>
  <c r="E281" i="4" s="1"/>
  <c r="F297" i="4" a="1"/>
  <c r="F297" i="4" s="1"/>
  <c r="C297" i="4" s="1"/>
  <c r="B297" i="4" s="1"/>
  <c r="B297" i="1" s="1"/>
  <c r="E196" i="4" a="1"/>
  <c r="E196" i="4" s="1"/>
  <c r="F199" i="4" a="1"/>
  <c r="F199" i="4" s="1"/>
  <c r="C199" i="4" s="1"/>
  <c r="B199" i="4" s="1"/>
  <c r="B199" i="1" s="1"/>
  <c r="E182" i="4" a="1"/>
  <c r="E182" i="4" s="1"/>
  <c r="F216" i="4" a="1"/>
  <c r="F216" i="4" s="1"/>
  <c r="C216" i="4" s="1"/>
  <c r="B216" i="4" s="1"/>
  <c r="B216" i="1" s="1"/>
  <c r="E167" i="4" a="1"/>
  <c r="E167" i="4" s="1"/>
  <c r="E288" i="4" a="1"/>
  <c r="E288" i="4" s="1"/>
  <c r="E151" i="4" a="1"/>
  <c r="E151" i="4" s="1"/>
  <c r="F174" i="4" a="1"/>
  <c r="F174" i="4" s="1"/>
  <c r="C174" i="4" s="1"/>
  <c r="B174" i="4" s="1"/>
  <c r="B174" i="1" s="1"/>
  <c r="E174" i="4" a="1"/>
  <c r="E174" i="4" s="1"/>
  <c r="E105" i="4" a="1"/>
  <c r="E105" i="4" s="1"/>
  <c r="F147" i="4" a="1"/>
  <c r="F147" i="4" s="1"/>
  <c r="C147" i="4" s="1"/>
  <c r="B147" i="4" s="1"/>
  <c r="B147" i="1" s="1"/>
  <c r="F94" i="4" a="1"/>
  <c r="F94" i="4" s="1"/>
  <c r="C94" i="4" s="1"/>
  <c r="E129" i="4" a="1"/>
  <c r="E129" i="4" s="1"/>
  <c r="F131" i="4" a="1"/>
  <c r="F131" i="4" s="1"/>
  <c r="C131" i="4" s="1"/>
  <c r="B131" i="4" s="1"/>
  <c r="B131" i="1" s="1"/>
  <c r="F159" i="4" a="1"/>
  <c r="F159" i="4" s="1"/>
  <c r="C159" i="4" s="1"/>
  <c r="B159" i="4" s="1"/>
  <c r="B159" i="1" s="1"/>
  <c r="E81" i="4" a="1"/>
  <c r="E81" i="4" s="1"/>
  <c r="F75" i="4" a="1"/>
  <c r="F75" i="4" s="1"/>
  <c r="C75" i="4" s="1"/>
  <c r="E80" i="4" a="1"/>
  <c r="E80" i="4" s="1"/>
  <c r="F28" i="4" a="1"/>
  <c r="F28" i="4" s="1"/>
  <c r="C28" i="4" s="1"/>
  <c r="B28" i="4" s="1"/>
  <c r="B28" i="1" s="1"/>
  <c r="F36" i="4" a="1"/>
  <c r="F36" i="4" s="1"/>
  <c r="C36" i="4" s="1"/>
  <c r="F572" i="4" a="1"/>
  <c r="F572" i="4" s="1"/>
  <c r="E473" i="4" a="1"/>
  <c r="E473" i="4" s="1"/>
  <c r="F34" i="4" a="1"/>
  <c r="F34" i="4" s="1"/>
  <c r="C34" i="4" s="1"/>
  <c r="F178" i="4" a="1"/>
  <c r="F178" i="4" s="1"/>
  <c r="C178" i="4" s="1"/>
  <c r="B178" i="4" s="1"/>
  <c r="B178" i="1" s="1"/>
  <c r="F164" i="4" a="1"/>
  <c r="F164" i="4" s="1"/>
  <c r="C164" i="4" s="1"/>
  <c r="B164" i="4" s="1"/>
  <c r="B164" i="1" s="1"/>
  <c r="F218" i="4" a="1"/>
  <c r="F218" i="4" s="1"/>
  <c r="C218" i="4" s="1"/>
  <c r="B218" i="4" s="1"/>
  <c r="B218" i="1" s="1"/>
  <c r="E141" i="4" a="1"/>
  <c r="E141" i="4" s="1"/>
  <c r="F142" i="4" a="1"/>
  <c r="F142" i="4" s="1"/>
  <c r="C142" i="4" s="1"/>
  <c r="B142" i="4" s="1"/>
  <c r="B142" i="1" s="1"/>
  <c r="F288" i="4" a="1"/>
  <c r="F288" i="4" s="1"/>
  <c r="C288" i="4" s="1"/>
  <c r="B288" i="4" s="1"/>
  <c r="B288" i="1" s="1"/>
  <c r="E603" i="4" a="1"/>
  <c r="E603" i="4" s="1"/>
  <c r="F200" i="4" a="1"/>
  <c r="F200" i="4" s="1"/>
  <c r="C200" i="4" s="1"/>
  <c r="B200" i="4" s="1"/>
  <c r="B200" i="1" s="1"/>
  <c r="F345" i="4" a="1"/>
  <c r="F345" i="4" s="1"/>
  <c r="C345" i="4" s="1"/>
  <c r="B345" i="4" s="1"/>
  <c r="B345" i="1" s="1"/>
  <c r="F310" i="4" a="1"/>
  <c r="F310" i="4" s="1"/>
  <c r="C310" i="4" s="1"/>
  <c r="B310" i="4" s="1"/>
  <c r="B310" i="1" s="1"/>
  <c r="E43" i="4" a="1"/>
  <c r="E43" i="4" s="1"/>
  <c r="F40" i="4" a="1"/>
  <c r="F40" i="4" s="1"/>
  <c r="C40" i="4" s="1"/>
  <c r="F281" i="4" a="1"/>
  <c r="F281" i="4" s="1"/>
  <c r="C281" i="4" s="1"/>
  <c r="B281" i="4" s="1"/>
  <c r="B281" i="1" s="1"/>
  <c r="E410" i="4" a="1"/>
  <c r="E410" i="4" s="1"/>
  <c r="F610" i="4" a="1"/>
  <c r="F610" i="4" s="1"/>
  <c r="C610" i="4" s="1"/>
  <c r="B610" i="4" s="1"/>
  <c r="B610" i="1" s="1"/>
  <c r="E577" i="4" a="1"/>
  <c r="E577" i="4" s="1"/>
  <c r="E591" i="4" a="1"/>
  <c r="E591" i="4" s="1"/>
  <c r="F538" i="4" a="1"/>
  <c r="F538" i="4" s="1"/>
  <c r="C538" i="4" s="1"/>
  <c r="B538" i="4" s="1"/>
  <c r="B538" i="1" s="1"/>
  <c r="E587" i="4" a="1"/>
  <c r="E587" i="4" s="1"/>
  <c r="E579" i="4" a="1"/>
  <c r="E579" i="4" s="1"/>
  <c r="E515" i="4" a="1"/>
  <c r="E515" i="4" s="1"/>
  <c r="D515" i="4" s="1"/>
  <c r="F504" i="4" a="1"/>
  <c r="F504" i="4" s="1"/>
  <c r="C504" i="4" s="1"/>
  <c r="B504" i="4" s="1"/>
  <c r="B504" i="1" s="1"/>
  <c r="F446" i="4" a="1"/>
  <c r="F446" i="4" s="1"/>
  <c r="C446" i="4" s="1"/>
  <c r="B446" i="4" s="1"/>
  <c r="B446" i="1" s="1"/>
  <c r="E460" i="4" a="1"/>
  <c r="E460" i="4" s="1"/>
  <c r="E483" i="4" a="1"/>
  <c r="E483" i="4" s="1"/>
  <c r="E486" i="4" a="1"/>
  <c r="E486" i="4" s="1"/>
  <c r="E458" i="4" a="1"/>
  <c r="E458" i="4" s="1"/>
  <c r="E372" i="4" a="1"/>
  <c r="E372" i="4" s="1"/>
  <c r="E412" i="4" a="1"/>
  <c r="E412" i="4" s="1"/>
  <c r="E432" i="4" a="1"/>
  <c r="E432" i="4" s="1"/>
  <c r="E430" i="4" a="1"/>
  <c r="E430" i="4" s="1"/>
  <c r="F397" i="4" a="1"/>
  <c r="F397" i="4" s="1"/>
  <c r="C397" i="4" s="1"/>
  <c r="B397" i="4" s="1"/>
  <c r="B397" i="1" s="1"/>
  <c r="F343" i="4" a="1"/>
  <c r="F343" i="4" s="1"/>
  <c r="C343" i="4" s="1"/>
  <c r="B343" i="4" s="1"/>
  <c r="B343" i="1" s="1"/>
  <c r="F392" i="4" a="1"/>
  <c r="F392" i="4" s="1"/>
  <c r="C392" i="4" s="1"/>
  <c r="B392" i="4" s="1"/>
  <c r="B392" i="1" s="1"/>
  <c r="E376" i="4" a="1"/>
  <c r="E376" i="4" s="1"/>
  <c r="E368" i="4" a="1"/>
  <c r="E368" i="4" s="1"/>
  <c r="F340" i="4" a="1"/>
  <c r="F340" i="4" s="1"/>
  <c r="C340" i="4" s="1"/>
  <c r="B340" i="4" s="1"/>
  <c r="B340" i="1" s="1"/>
  <c r="F290" i="4" a="1"/>
  <c r="F290" i="4" s="1"/>
  <c r="C290" i="4" s="1"/>
  <c r="B290" i="4" s="1"/>
  <c r="B290" i="1" s="1"/>
  <c r="F267" i="4" a="1"/>
  <c r="F267" i="4" s="1"/>
  <c r="C267" i="4" s="1"/>
  <c r="B267" i="4" s="1"/>
  <c r="B267" i="1" s="1"/>
  <c r="E255" i="4" a="1"/>
  <c r="E255" i="4" s="1"/>
  <c r="F361" i="4" a="1"/>
  <c r="F361" i="4" s="1"/>
  <c r="C361" i="4" s="1"/>
  <c r="B361" i="4" s="1"/>
  <c r="B361" i="1" s="1"/>
  <c r="F275" i="4" a="1"/>
  <c r="F275" i="4" s="1"/>
  <c r="C275" i="4" s="1"/>
  <c r="B275" i="4" s="1"/>
  <c r="B275" i="1" s="1"/>
  <c r="F235" i="4" a="1"/>
  <c r="F235" i="4" s="1"/>
  <c r="C235" i="4" s="1"/>
  <c r="B235" i="4" s="1"/>
  <c r="B235" i="1" s="1"/>
  <c r="F286" i="4" a="1"/>
  <c r="F286" i="4" s="1"/>
  <c r="C286" i="4" s="1"/>
  <c r="B286" i="4" s="1"/>
  <c r="B286" i="1" s="1"/>
  <c r="F186" i="4" a="1"/>
  <c r="F186" i="4" s="1"/>
  <c r="C186" i="4" s="1"/>
  <c r="B186" i="4" s="1"/>
  <c r="B186" i="1" s="1"/>
  <c r="F280" i="4" a="1"/>
  <c r="F280" i="4" s="1"/>
  <c r="C280" i="4" s="1"/>
  <c r="B280" i="4" s="1"/>
  <c r="B280" i="1" s="1"/>
  <c r="E181" i="4" a="1"/>
  <c r="E181" i="4" s="1"/>
  <c r="F209" i="4" a="1"/>
  <c r="F209" i="4" s="1"/>
  <c r="C209" i="4" s="1"/>
  <c r="B209" i="4" s="1"/>
  <c r="B209" i="1" s="1"/>
  <c r="F169" i="4" a="1"/>
  <c r="F169" i="4" s="1"/>
  <c r="C169" i="4" s="1"/>
  <c r="B169" i="4" s="1"/>
  <c r="B169" i="1" s="1"/>
  <c r="F277" i="4" a="1"/>
  <c r="F277" i="4" s="1"/>
  <c r="C277" i="4" s="1"/>
  <c r="B277" i="4" s="1"/>
  <c r="B277" i="1" s="1"/>
  <c r="F161" i="4" a="1"/>
  <c r="F161" i="4" s="1"/>
  <c r="C161" i="4" s="1"/>
  <c r="B161" i="4" s="1"/>
  <c r="B161" i="1" s="1"/>
  <c r="E276" i="4" a="1"/>
  <c r="E276" i="4" s="1"/>
  <c r="F262" i="4" a="1"/>
  <c r="F262" i="4" s="1"/>
  <c r="C262" i="4" s="1"/>
  <c r="B262" i="4" s="1"/>
  <c r="B262" i="1" s="1"/>
  <c r="F544" i="4" a="1"/>
  <c r="F544" i="4" s="1"/>
  <c r="C544" i="4" s="1"/>
  <c r="B544" i="4" s="1"/>
  <c r="B544" i="1" s="1"/>
  <c r="E123" i="4" a="1"/>
  <c r="E123" i="4" s="1"/>
  <c r="F134" i="4" a="1"/>
  <c r="F134" i="4" s="1"/>
  <c r="C134" i="4" s="1"/>
  <c r="B134" i="4" s="1"/>
  <c r="B134" i="1" s="1"/>
  <c r="E381" i="4" a="1"/>
  <c r="E381" i="4" s="1"/>
  <c r="F561" i="4" a="1"/>
  <c r="F561" i="4" s="1"/>
  <c r="C561" i="4" s="1"/>
  <c r="B561" i="4" s="1"/>
  <c r="B561" i="1" s="1"/>
  <c r="F56" i="4" a="1"/>
  <c r="F56" i="4" s="1"/>
  <c r="C56" i="4" s="1"/>
  <c r="F573" i="4" a="1"/>
  <c r="F573" i="4" s="1"/>
  <c r="C573" i="4" s="1"/>
  <c r="B573" i="4" s="1"/>
  <c r="B573" i="1" s="1"/>
  <c r="F266" i="4" a="1"/>
  <c r="F266" i="4" s="1"/>
  <c r="C266" i="4" s="1"/>
  <c r="B266" i="4" s="1"/>
  <c r="B266" i="1" s="1"/>
  <c r="E359" i="4" a="1"/>
  <c r="E359" i="4" s="1"/>
  <c r="E595" i="4" a="1"/>
  <c r="E595" i="4" s="1"/>
  <c r="E479" i="4" a="1"/>
  <c r="E479" i="4" s="1"/>
  <c r="E502" i="4" a="1"/>
  <c r="E502" i="4" s="1"/>
  <c r="F455" i="4" a="1"/>
  <c r="F455" i="4" s="1"/>
  <c r="C455" i="4" s="1"/>
  <c r="B455" i="4" s="1"/>
  <c r="B455" i="1" s="1"/>
  <c r="E599" i="4" a="1"/>
  <c r="E599" i="4" s="1"/>
  <c r="F611" i="4" a="1"/>
  <c r="F611" i="4" s="1"/>
  <c r="C611" i="4" s="1"/>
  <c r="B611" i="4" s="1"/>
  <c r="B611" i="1" s="1"/>
  <c r="E602" i="4" a="1"/>
  <c r="E602" i="4" s="1"/>
  <c r="F524" i="4" a="1"/>
  <c r="F524" i="4" s="1"/>
  <c r="C524" i="4" s="1"/>
  <c r="B524" i="4" s="1"/>
  <c r="B524" i="1" s="1"/>
  <c r="F575" i="4" a="1"/>
  <c r="F575" i="4" s="1"/>
  <c r="C575" i="4" s="1"/>
  <c r="B575" i="4" s="1"/>
  <c r="B575" i="1" s="1"/>
  <c r="F535" i="4" a="1"/>
  <c r="F535" i="4" s="1"/>
  <c r="C535" i="4" s="1"/>
  <c r="B535" i="4" s="1"/>
  <c r="B535" i="1" s="1"/>
  <c r="E513" i="4" a="1"/>
  <c r="E513" i="4" s="1"/>
  <c r="F484" i="4" a="1"/>
  <c r="F484" i="4" s="1"/>
  <c r="C484" i="4" s="1"/>
  <c r="B484" i="4" s="1"/>
  <c r="B484" i="1" s="1"/>
  <c r="F445" i="4" a="1"/>
  <c r="F445" i="4" s="1"/>
  <c r="C445" i="4" s="1"/>
  <c r="B445" i="4" s="1"/>
  <c r="B445" i="1" s="1"/>
  <c r="E454" i="4" a="1"/>
  <c r="E454" i="4" s="1"/>
  <c r="E480" i="4" a="1"/>
  <c r="E480" i="4" s="1"/>
  <c r="F462" i="4" a="1"/>
  <c r="F462" i="4" s="1"/>
  <c r="C462" i="4" s="1"/>
  <c r="B462" i="4" s="1"/>
  <c r="B462" i="1" s="1"/>
  <c r="F452" i="4" a="1"/>
  <c r="F452" i="4" s="1"/>
  <c r="C452" i="4" s="1"/>
  <c r="B452" i="4" s="1"/>
  <c r="B452" i="1" s="1"/>
  <c r="E371" i="4" a="1"/>
  <c r="E371" i="4" s="1"/>
  <c r="F400" i="4" a="1"/>
  <c r="F400" i="4" s="1"/>
  <c r="C400" i="4" s="1"/>
  <c r="B400" i="4" s="1"/>
  <c r="B400" i="1" s="1"/>
  <c r="F423" i="4" a="1"/>
  <c r="F423" i="4" s="1"/>
  <c r="C423" i="4" s="1"/>
  <c r="B423" i="4" s="1"/>
  <c r="B423" i="1" s="1"/>
  <c r="F396" i="4" a="1"/>
  <c r="F396" i="4" s="1"/>
  <c r="C396" i="4" s="1"/>
  <c r="B396" i="4" s="1"/>
  <c r="B396" i="1" s="1"/>
  <c r="F379" i="4" a="1"/>
  <c r="F379" i="4" s="1"/>
  <c r="C379" i="4" s="1"/>
  <c r="B379" i="4" s="1"/>
  <c r="B379" i="1" s="1"/>
  <c r="E328" i="4" a="1"/>
  <c r="E328" i="4" s="1"/>
  <c r="F382" i="4" a="1"/>
  <c r="F382" i="4" s="1"/>
  <c r="C382" i="4" s="1"/>
  <c r="B382" i="4" s="1"/>
  <c r="B382" i="1" s="1"/>
  <c r="F372" i="4" a="1"/>
  <c r="F372" i="4" s="1"/>
  <c r="C372" i="4" s="1"/>
  <c r="B372" i="4" s="1"/>
  <c r="B372" i="1" s="1"/>
  <c r="E279" i="4" a="1"/>
  <c r="E279" i="4" s="1"/>
  <c r="F326" i="4" a="1"/>
  <c r="F326" i="4" s="1"/>
  <c r="C326" i="4" s="1"/>
  <c r="B326" i="4" s="1"/>
  <c r="B326" i="1" s="1"/>
  <c r="E336" i="4" a="1"/>
  <c r="E336" i="4" s="1"/>
  <c r="F255" i="4" a="1"/>
  <c r="F255" i="4" s="1"/>
  <c r="C255" i="4" s="1"/>
  <c r="B255" i="4" s="1"/>
  <c r="B255" i="1" s="1"/>
  <c r="F240" i="4" a="1"/>
  <c r="F240" i="4" s="1"/>
  <c r="C240" i="4" s="1"/>
  <c r="B240" i="4" s="1"/>
  <c r="B240" i="1" s="1"/>
  <c r="E348" i="4" a="1"/>
  <c r="E348" i="4" s="1"/>
  <c r="F289" i="4" a="1"/>
  <c r="F289" i="4" s="1"/>
  <c r="C289" i="4" s="1"/>
  <c r="B289" i="4" s="1"/>
  <c r="B289" i="1" s="1"/>
  <c r="F247" i="4" a="1"/>
  <c r="F247" i="4" s="1"/>
  <c r="C247" i="4" s="1"/>
  <c r="B247" i="4" s="1"/>
  <c r="B247" i="1" s="1"/>
  <c r="F270" i="4" a="1"/>
  <c r="F270" i="4" s="1"/>
  <c r="C270" i="4" s="1"/>
  <c r="B270" i="4" s="1"/>
  <c r="B270" i="1" s="1"/>
  <c r="F185" i="4" a="1"/>
  <c r="F185" i="4" s="1"/>
  <c r="C185" i="4" s="1"/>
  <c r="B185" i="4" s="1"/>
  <c r="B185" i="1" s="1"/>
  <c r="E248" i="4" a="1"/>
  <c r="E248" i="4" s="1"/>
  <c r="E177" i="4" a="1"/>
  <c r="E177" i="4" s="1"/>
  <c r="E208" i="4" a="1"/>
  <c r="E208" i="4" s="1"/>
  <c r="F381" i="4" a="1"/>
  <c r="F381" i="4" s="1"/>
  <c r="C381" i="4" s="1"/>
  <c r="B381" i="4" s="1"/>
  <c r="B381" i="1" s="1"/>
  <c r="E37" i="4" a="1"/>
  <c r="E37" i="4" s="1"/>
  <c r="D37" i="4" s="1"/>
  <c r="F604" i="4" a="1"/>
  <c r="F604" i="4" s="1"/>
  <c r="C604" i="4" s="1"/>
  <c r="E571" i="4" a="1"/>
  <c r="E571" i="4" s="1"/>
  <c r="E13" i="4" a="1"/>
  <c r="E13" i="4" s="1"/>
  <c r="F333" i="4" a="1"/>
  <c r="F333" i="4" s="1"/>
  <c r="C333" i="4" s="1"/>
  <c r="B333" i="4" s="1"/>
  <c r="B333" i="1" s="1"/>
  <c r="E25" i="4" a="1"/>
  <c r="E25" i="4" s="1"/>
  <c r="F208" i="4" a="1"/>
  <c r="F208" i="4" s="1"/>
  <c r="C208" i="4" s="1"/>
  <c r="B208" i="4" s="1"/>
  <c r="B208" i="1" s="1"/>
  <c r="F133" i="4" a="1"/>
  <c r="F133" i="4" s="1"/>
  <c r="C133" i="4" s="1"/>
  <c r="B133" i="4" s="1"/>
  <c r="B133" i="1" s="1"/>
  <c r="F93" i="4" a="1"/>
  <c r="F93" i="4" s="1"/>
  <c r="C93" i="4" s="1"/>
  <c r="E416" i="4" a="1"/>
  <c r="E416" i="4" s="1"/>
  <c r="F593" i="4" a="1"/>
  <c r="F593" i="4" s="1"/>
  <c r="C593" i="4" s="1"/>
  <c r="B593" i="4" s="1"/>
  <c r="B593" i="1" s="1"/>
  <c r="E204" i="4" a="1"/>
  <c r="E204" i="4" s="1"/>
  <c r="E253" i="4" a="1"/>
  <c r="E253" i="4" s="1"/>
  <c r="F188" i="4" a="1"/>
  <c r="F188" i="4" s="1"/>
  <c r="C188" i="4" s="1"/>
  <c r="B188" i="4" s="1"/>
  <c r="B188" i="1" s="1"/>
  <c r="F25" i="4" a="1"/>
  <c r="F25" i="4" s="1"/>
  <c r="C25" i="4" s="1"/>
  <c r="B25" i="4" s="1"/>
  <c r="B25" i="1" s="1"/>
  <c r="F144" i="4" a="1"/>
  <c r="F144" i="4" s="1"/>
  <c r="C144" i="4" s="1"/>
  <c r="B144" i="4" s="1"/>
  <c r="B144" i="1" s="1"/>
  <c r="E259" i="4" a="1"/>
  <c r="E259" i="4" s="1"/>
  <c r="E247" i="4" a="1"/>
  <c r="E247" i="4" s="1"/>
  <c r="F511" i="4" a="1"/>
  <c r="F511" i="4" s="1"/>
  <c r="C511" i="4" s="1"/>
  <c r="B511" i="4" s="1"/>
  <c r="B511" i="1" s="1"/>
  <c r="F520" i="4" a="1"/>
  <c r="F520" i="4" s="1"/>
  <c r="C520" i="4" s="1"/>
  <c r="B520" i="4" s="1"/>
  <c r="B520" i="1" s="1"/>
  <c r="F577" i="4" a="1"/>
  <c r="F577" i="4" s="1"/>
  <c r="C577" i="4" s="1"/>
  <c r="B577" i="4" s="1"/>
  <c r="B577" i="1" s="1"/>
  <c r="F601" i="4" a="1"/>
  <c r="F601" i="4" s="1"/>
  <c r="C601" i="4" s="1"/>
  <c r="F574" i="4" a="1"/>
  <c r="F574" i="4" s="1"/>
  <c r="C574" i="4" s="1"/>
  <c r="B574" i="4" s="1"/>
  <c r="B574" i="1" s="1"/>
  <c r="E538" i="4" a="1"/>
  <c r="E538" i="4" s="1"/>
  <c r="E554" i="4" a="1"/>
  <c r="E554" i="4" s="1"/>
  <c r="E505" i="4" a="1"/>
  <c r="E505" i="4" s="1"/>
  <c r="F493" i="4" a="1"/>
  <c r="F493" i="4" s="1"/>
  <c r="C493" i="4" s="1"/>
  <c r="B493" i="4" s="1"/>
  <c r="B493" i="1" s="1"/>
  <c r="F483" i="4" a="1"/>
  <c r="F483" i="4" s="1"/>
  <c r="C483" i="4" s="1"/>
  <c r="B483" i="4" s="1"/>
  <c r="B483" i="1" s="1"/>
  <c r="F444" i="4" a="1"/>
  <c r="F444" i="4" s="1"/>
  <c r="C444" i="4" s="1"/>
  <c r="B444" i="4" s="1"/>
  <c r="B444" i="1" s="1"/>
  <c r="E446" i="4" a="1"/>
  <c r="E446" i="4" s="1"/>
  <c r="E477" i="4" a="1"/>
  <c r="E477" i="4" s="1"/>
  <c r="F457" i="4" a="1"/>
  <c r="F457" i="4" s="1"/>
  <c r="C457" i="4" s="1"/>
  <c r="B457" i="4" s="1"/>
  <c r="B457" i="1" s="1"/>
  <c r="F542" i="4" a="1"/>
  <c r="F542" i="4" s="1"/>
  <c r="C542" i="4" s="1"/>
  <c r="B542" i="4" s="1"/>
  <c r="B542" i="1" s="1"/>
  <c r="E365" i="4" a="1"/>
  <c r="E365" i="4" s="1"/>
  <c r="E399" i="4" a="1"/>
  <c r="E399" i="4" s="1"/>
  <c r="E413" i="4" a="1"/>
  <c r="E413" i="4" s="1"/>
  <c r="F443" i="4" a="1"/>
  <c r="F443" i="4" s="1"/>
  <c r="C443" i="4" s="1"/>
  <c r="B443" i="4" s="1"/>
  <c r="B443" i="1" s="1"/>
  <c r="F355" i="4" a="1"/>
  <c r="F355" i="4" s="1"/>
  <c r="C355" i="4" s="1"/>
  <c r="B355" i="4" s="1"/>
  <c r="B355" i="1" s="1"/>
  <c r="E315" i="4" a="1"/>
  <c r="E315" i="4" s="1"/>
  <c r="E367" i="4" a="1"/>
  <c r="E367" i="4" s="1"/>
  <c r="E360" i="4" a="1"/>
  <c r="E360" i="4" s="1"/>
  <c r="F432" i="4" a="1"/>
  <c r="F432" i="4" s="1"/>
  <c r="C432" i="4" s="1"/>
  <c r="B432" i="4" s="1"/>
  <c r="B432" i="1" s="1"/>
  <c r="F311" i="4" a="1"/>
  <c r="F311" i="4" s="1"/>
  <c r="C311" i="4" s="1"/>
  <c r="B311" i="4" s="1"/>
  <c r="B311" i="1" s="1"/>
  <c r="F307" i="4" a="1"/>
  <c r="F307" i="4" s="1"/>
  <c r="C307" i="4" s="1"/>
  <c r="B307" i="4" s="1"/>
  <c r="B307" i="1" s="1"/>
  <c r="F374" i="4" a="1"/>
  <c r="F374" i="4" s="1"/>
  <c r="C374" i="4" s="1"/>
  <c r="B374" i="4" s="1"/>
  <c r="B374" i="1" s="1"/>
  <c r="F369" i="4" a="1"/>
  <c r="F369" i="4" s="1"/>
  <c r="C369" i="4" s="1"/>
  <c r="B369" i="4" s="1"/>
  <c r="B369" i="1" s="1"/>
  <c r="E332" i="4" a="1"/>
  <c r="E332" i="4" s="1"/>
  <c r="E287" i="4" a="1"/>
  <c r="E287" i="4" s="1"/>
  <c r="F323" i="4" a="1"/>
  <c r="F323" i="4" s="1"/>
  <c r="C323" i="4" s="1"/>
  <c r="B323" i="4" s="1"/>
  <c r="B323" i="1" s="1"/>
  <c r="F248" i="4" a="1"/>
  <c r="F248" i="4" s="1"/>
  <c r="C248" i="4" s="1"/>
  <c r="B248" i="4" s="1"/>
  <c r="B248" i="1" s="1"/>
  <c r="F184" i="4" a="1"/>
  <c r="F184" i="4" s="1"/>
  <c r="C184" i="4" s="1"/>
  <c r="B184" i="4" s="1"/>
  <c r="B184" i="1" s="1"/>
  <c r="E228" i="4" a="1"/>
  <c r="E228" i="4" s="1"/>
  <c r="E176" i="4" a="1"/>
  <c r="E176" i="4" s="1"/>
  <c r="E200" i="4" a="1"/>
  <c r="E200" i="4" s="1"/>
  <c r="E201" i="4" a="1"/>
  <c r="E201" i="4" s="1"/>
  <c r="F151" i="4" a="1"/>
  <c r="F151" i="4" s="1"/>
  <c r="C151" i="4" s="1"/>
  <c r="B151" i="4" s="1"/>
  <c r="B151" i="1" s="1"/>
  <c r="E132" i="4" a="1"/>
  <c r="E132" i="4" s="1"/>
  <c r="E115" i="4" a="1"/>
  <c r="E115" i="4" s="1"/>
  <c r="F45" i="4" a="1"/>
  <c r="F45" i="4" s="1"/>
  <c r="C45" i="4" s="1"/>
  <c r="E544" i="4" a="1"/>
  <c r="E544" i="4" s="1"/>
  <c r="E581" i="4" a="1"/>
  <c r="E581" i="4" s="1"/>
  <c r="E40" i="4" a="1"/>
  <c r="E40" i="4" s="1"/>
  <c r="E405" i="4" a="1"/>
  <c r="E405" i="4" s="1"/>
  <c r="F108" i="4" a="1"/>
  <c r="F108" i="4" s="1"/>
  <c r="C108" i="4" s="1"/>
  <c r="B108" i="4" s="1"/>
  <c r="B108" i="1" s="1"/>
  <c r="E223" i="4" a="1"/>
  <c r="E223" i="4" s="1"/>
  <c r="F518" i="4" a="1"/>
  <c r="F518" i="4" s="1"/>
  <c r="C518" i="4" s="1"/>
  <c r="B518" i="4" s="1"/>
  <c r="B518" i="1" s="1"/>
  <c r="F278" i="4" a="1"/>
  <c r="F278" i="4" s="1"/>
  <c r="C278" i="4" s="1"/>
  <c r="B278" i="4" s="1"/>
  <c r="B278" i="1" s="1"/>
  <c r="F402" i="4" a="1"/>
  <c r="F402" i="4" s="1"/>
  <c r="C402" i="4" s="1"/>
  <c r="B402" i="4" s="1"/>
  <c r="B402" i="1" s="1"/>
  <c r="F591" i="4" a="1"/>
  <c r="F591" i="4" s="1"/>
  <c r="C591" i="4" s="1"/>
  <c r="B591" i="4" s="1"/>
  <c r="B591" i="1" s="1"/>
  <c r="F225" i="4" a="1"/>
  <c r="F225" i="4" s="1"/>
  <c r="C225" i="4" s="1"/>
  <c r="B225" i="4" s="1"/>
  <c r="B225" i="1" s="1"/>
  <c r="E576" i="4" a="1"/>
  <c r="E576" i="4" s="1"/>
  <c r="D576" i="4" s="1"/>
  <c r="E600" i="4" a="1"/>
  <c r="E600" i="4" s="1"/>
  <c r="E565" i="4" a="1"/>
  <c r="E565" i="4" s="1"/>
  <c r="E524" i="4" a="1"/>
  <c r="E524" i="4" s="1"/>
  <c r="F534" i="4" a="1"/>
  <c r="F534" i="4" s="1"/>
  <c r="C534" i="4" s="1"/>
  <c r="B534" i="4" s="1"/>
  <c r="B534" i="1" s="1"/>
  <c r="E501" i="4" a="1"/>
  <c r="E501" i="4" s="1"/>
  <c r="E492" i="4" a="1"/>
  <c r="E492" i="4" s="1"/>
  <c r="E551" i="4" a="1"/>
  <c r="E551" i="4" s="1"/>
  <c r="F522" i="4" a="1"/>
  <c r="F522" i="4" s="1"/>
  <c r="C522" i="4" s="1"/>
  <c r="B522" i="4" s="1"/>
  <c r="B522" i="1" s="1"/>
  <c r="E445" i="4" a="1"/>
  <c r="E445" i="4" s="1"/>
  <c r="E455" i="4" a="1"/>
  <c r="E455" i="4" s="1"/>
  <c r="F558" i="4" a="1"/>
  <c r="F558" i="4" s="1"/>
  <c r="C558" i="4" s="1"/>
  <c r="B558" i="4" s="1"/>
  <c r="B558" i="1" s="1"/>
  <c r="E481" i="4" a="1"/>
  <c r="E481" i="4" s="1"/>
  <c r="E364" i="4" a="1"/>
  <c r="E364" i="4" s="1"/>
  <c r="E463" i="4" a="1"/>
  <c r="E463" i="4" s="1"/>
  <c r="E409" i="4" a="1"/>
  <c r="E409" i="4" s="1"/>
  <c r="F424" i="4" a="1"/>
  <c r="F424" i="4" s="1"/>
  <c r="C424" i="4" s="1"/>
  <c r="B424" i="4" s="1"/>
  <c r="B424" i="1" s="1"/>
  <c r="E351" i="4" a="1"/>
  <c r="E351" i="4" s="1"/>
  <c r="F303" i="4" a="1"/>
  <c r="F303" i="4" s="1"/>
  <c r="C303" i="4" s="1"/>
  <c r="B303" i="4" s="1"/>
  <c r="B303" i="1" s="1"/>
  <c r="E363" i="4" a="1"/>
  <c r="E363" i="4" s="1"/>
  <c r="E357" i="4" a="1"/>
  <c r="E357" i="4" s="1"/>
  <c r="E383" i="4" a="1"/>
  <c r="E383" i="4" s="1"/>
  <c r="F306" i="4" a="1"/>
  <c r="F306" i="4" s="1"/>
  <c r="C306" i="4" s="1"/>
  <c r="B306" i="4" s="1"/>
  <c r="B306" i="1" s="1"/>
  <c r="E306" i="4" a="1"/>
  <c r="E306" i="4" s="1"/>
  <c r="E349" i="4" a="1"/>
  <c r="E349" i="4" s="1"/>
  <c r="D349" i="4" s="1"/>
  <c r="F339" i="4" a="1"/>
  <c r="F339" i="4" s="1"/>
  <c r="E268" i="4" a="1"/>
  <c r="E268" i="4" s="1"/>
  <c r="E283" i="4" a="1"/>
  <c r="E283" i="4" s="1"/>
  <c r="E300" i="4" a="1"/>
  <c r="E300" i="4" s="1"/>
  <c r="F237" i="4" a="1"/>
  <c r="F237" i="4" s="1"/>
  <c r="C237" i="4" s="1"/>
  <c r="B237" i="4" s="1"/>
  <c r="B237" i="1" s="1"/>
  <c r="F183" i="4" a="1"/>
  <c r="F183" i="4" s="1"/>
  <c r="C183" i="4" s="1"/>
  <c r="B183" i="4" s="1"/>
  <c r="B183" i="1" s="1"/>
  <c r="F222" i="4" a="1"/>
  <c r="F222" i="4" s="1"/>
  <c r="C222" i="4" s="1"/>
  <c r="B222" i="4" s="1"/>
  <c r="B222" i="1" s="1"/>
  <c r="E175" i="4" a="1"/>
  <c r="E175" i="4" s="1"/>
  <c r="E191" i="4" a="1"/>
  <c r="E191" i="4" s="1"/>
  <c r="F244" i="4" a="1"/>
  <c r="F244" i="4" s="1"/>
  <c r="C244" i="4" s="1"/>
  <c r="B244" i="4" s="1"/>
  <c r="B244" i="1" s="1"/>
  <c r="F194" i="4" a="1"/>
  <c r="F194" i="4" s="1"/>
  <c r="C194" i="4" s="1"/>
  <c r="B194" i="4" s="1"/>
  <c r="B194" i="1" s="1"/>
  <c r="F145" i="4" a="1"/>
  <c r="F145" i="4" s="1"/>
  <c r="C145" i="4" s="1"/>
  <c r="B145" i="4" s="1"/>
  <c r="B145" i="1" s="1"/>
  <c r="E145" i="4" a="1"/>
  <c r="E145" i="4" s="1"/>
  <c r="E57" i="4" a="1"/>
  <c r="E57" i="4" s="1"/>
  <c r="F127" i="4" a="1"/>
  <c r="F127" i="4" s="1"/>
  <c r="C127" i="4" s="1"/>
  <c r="B127" i="4" s="1"/>
  <c r="B127" i="1" s="1"/>
  <c r="E229" i="4" a="1"/>
  <c r="E229" i="4" s="1"/>
  <c r="F175" i="4" a="1"/>
  <c r="F175" i="4" s="1"/>
  <c r="C175" i="4" s="1"/>
  <c r="B175" i="4" s="1"/>
  <c r="B175" i="1" s="1"/>
  <c r="E109" i="4" a="1"/>
  <c r="E109" i="4" s="1"/>
  <c r="F103" i="4" a="1"/>
  <c r="F103" i="4" s="1"/>
  <c r="C103" i="4" s="1"/>
  <c r="B103" i="4" s="1"/>
  <c r="B103" i="1" s="1"/>
  <c r="E29" i="4" a="1"/>
  <c r="E29" i="4" s="1"/>
  <c r="E6" i="4" a="1"/>
  <c r="E6" i="4" s="1"/>
  <c r="E73" i="4" a="1"/>
  <c r="E73" i="4" s="1"/>
  <c r="E24" i="4" a="1"/>
  <c r="E24" i="4" s="1"/>
  <c r="E5" i="4" a="1"/>
  <c r="E5" i="4" s="1"/>
  <c r="E7" i="4" a="1"/>
  <c r="E7" i="4" s="1"/>
  <c r="F465" i="4" a="1"/>
  <c r="F465" i="4" s="1"/>
  <c r="C465" i="4" s="1"/>
  <c r="B465" i="4" s="1"/>
  <c r="B465" i="1" s="1"/>
  <c r="E518" i="4" a="1"/>
  <c r="E518" i="4" s="1"/>
  <c r="E120" i="4" a="1"/>
  <c r="E120" i="4" s="1"/>
  <c r="F132" i="4" a="1"/>
  <c r="F132" i="4" s="1"/>
  <c r="C132" i="4" s="1"/>
  <c r="B132" i="4" s="1"/>
  <c r="B132" i="1" s="1"/>
  <c r="F100" i="4" a="1"/>
  <c r="F100" i="4" s="1"/>
  <c r="C100" i="4" s="1"/>
  <c r="B100" i="4" s="1"/>
  <c r="B100" i="1" s="1"/>
  <c r="E278" i="4" a="1"/>
  <c r="E278" i="4" s="1"/>
  <c r="E417" i="4" a="1"/>
  <c r="E417" i="4" s="1"/>
  <c r="F336" i="4" a="1"/>
  <c r="F336" i="4" s="1"/>
  <c r="C336" i="4" s="1"/>
  <c r="B336" i="4" s="1"/>
  <c r="B336" i="1" s="1"/>
  <c r="F77" i="4" a="1"/>
  <c r="F77" i="4" s="1"/>
  <c r="C77" i="4" s="1"/>
  <c r="E572" i="4" a="1"/>
  <c r="E572" i="4" s="1"/>
  <c r="D572" i="4" s="1"/>
  <c r="F19" i="4" a="1"/>
  <c r="F19" i="4" s="1"/>
  <c r="C19" i="4" s="1"/>
  <c r="E66" i="4" a="1"/>
  <c r="E66" i="4" s="1"/>
  <c r="F302" i="4" a="1"/>
  <c r="F302" i="4" s="1"/>
  <c r="C302" i="4" s="1"/>
  <c r="B302" i="4" s="1"/>
  <c r="B302" i="1" s="1"/>
  <c r="F390" i="4" a="1"/>
  <c r="F390" i="4" s="1"/>
  <c r="C390" i="4" s="1"/>
  <c r="B390" i="4" s="1"/>
  <c r="B390" i="1" s="1"/>
  <c r="E580" i="4" a="1"/>
  <c r="E580" i="4" s="1"/>
  <c r="E584" i="4" a="1"/>
  <c r="E584" i="4" s="1"/>
  <c r="F54" i="4" a="1"/>
  <c r="F54" i="4" s="1"/>
  <c r="C54" i="4" s="1"/>
  <c r="E171" i="4" a="1"/>
  <c r="E171" i="4" s="1"/>
  <c r="E346" i="4" a="1"/>
  <c r="E346" i="4" s="1"/>
  <c r="E530" i="4" a="1"/>
  <c r="E530" i="4" s="1"/>
  <c r="E426" i="4" a="1"/>
  <c r="E426" i="4" s="1"/>
  <c r="E549" i="4" a="1"/>
  <c r="E549" i="4" s="1"/>
  <c r="E353" i="4" a="1"/>
  <c r="E353" i="4" s="1"/>
  <c r="E84" i="4" a="1"/>
  <c r="E84" i="4" s="1"/>
  <c r="F431" i="4" a="1"/>
  <c r="F431" i="4" s="1"/>
  <c r="C431" i="4" s="1"/>
  <c r="B431" i="4" s="1"/>
  <c r="B431" i="1" s="1"/>
  <c r="F562" i="4" a="1"/>
  <c r="F562" i="4" s="1"/>
  <c r="C562" i="4" s="1"/>
  <c r="B562" i="4" s="1"/>
  <c r="B562" i="1" s="1"/>
  <c r="E590" i="4" a="1"/>
  <c r="E590" i="4" s="1"/>
  <c r="F552" i="4" a="1"/>
  <c r="F552" i="4" s="1"/>
  <c r="C552" i="4" s="1"/>
  <c r="B552" i="4" s="1"/>
  <c r="B552" i="1" s="1"/>
  <c r="E601" i="4" a="1"/>
  <c r="E601" i="4" s="1"/>
  <c r="E527" i="4" a="1"/>
  <c r="E527" i="4" s="1"/>
  <c r="E496" i="4" a="1"/>
  <c r="E496" i="4" s="1"/>
  <c r="E534" i="4" a="1"/>
  <c r="E534" i="4" s="1"/>
  <c r="E542" i="4" a="1"/>
  <c r="E542" i="4" s="1"/>
  <c r="F505" i="4" a="1"/>
  <c r="F505" i="4" s="1"/>
  <c r="C505" i="4" s="1"/>
  <c r="B505" i="4" s="1"/>
  <c r="B505" i="1" s="1"/>
  <c r="E444" i="4" a="1"/>
  <c r="E444" i="4" s="1"/>
  <c r="E448" i="4" a="1"/>
  <c r="E448" i="4" s="1"/>
  <c r="E504" i="4" a="1"/>
  <c r="E504" i="4" s="1"/>
  <c r="F453" i="4" a="1"/>
  <c r="F453" i="4" s="1"/>
  <c r="C453" i="4" s="1"/>
  <c r="B453" i="4" s="1"/>
  <c r="B453" i="1" s="1"/>
  <c r="E352" i="4" a="1"/>
  <c r="E352" i="4" s="1"/>
  <c r="E436" i="4" a="1"/>
  <c r="E436" i="4" s="1"/>
  <c r="F395" i="4" a="1"/>
  <c r="F395" i="4" s="1"/>
  <c r="C395" i="4" s="1"/>
  <c r="B395" i="4" s="1"/>
  <c r="B395" i="1" s="1"/>
  <c r="F482" i="4" a="1"/>
  <c r="F482" i="4" s="1"/>
  <c r="C482" i="4" s="1"/>
  <c r="B482" i="4" s="1"/>
  <c r="B482" i="1" s="1"/>
  <c r="F328" i="4" a="1"/>
  <c r="F328" i="4" s="1"/>
  <c r="C328" i="4" s="1"/>
  <c r="B328" i="4" s="1"/>
  <c r="B328" i="1" s="1"/>
  <c r="E470" i="4" a="1"/>
  <c r="E470" i="4" s="1"/>
  <c r="E339" i="4" a="1"/>
  <c r="E339" i="4" s="1"/>
  <c r="D339" i="4" s="1"/>
  <c r="E345" i="4" a="1"/>
  <c r="E345" i="4" s="1"/>
  <c r="E377" i="4" a="1"/>
  <c r="E377" i="4" s="1"/>
  <c r="E295" i="4" a="1"/>
  <c r="E295" i="4" s="1"/>
  <c r="F291" i="4" a="1"/>
  <c r="F291" i="4" s="1"/>
  <c r="C291" i="4" s="1"/>
  <c r="B291" i="4" s="1"/>
  <c r="B291" i="1" s="1"/>
  <c r="F341" i="4" a="1"/>
  <c r="F341" i="4" s="1"/>
  <c r="C341" i="4" s="1"/>
  <c r="B341" i="4" s="1"/>
  <c r="B341" i="1" s="1"/>
  <c r="F325" i="4" a="1"/>
  <c r="F325" i="4" s="1"/>
  <c r="C325" i="4" s="1"/>
  <c r="B325" i="4" s="1"/>
  <c r="B325" i="1" s="1"/>
  <c r="E238" i="4" a="1"/>
  <c r="E238" i="4" s="1"/>
  <c r="E275" i="4" a="1"/>
  <c r="E275" i="4" s="1"/>
  <c r="F226" i="4" a="1"/>
  <c r="F226" i="4" s="1"/>
  <c r="C226" i="4" s="1"/>
  <c r="B226" i="4" s="1"/>
  <c r="B226" i="1" s="1"/>
  <c r="E226" i="4" a="1"/>
  <c r="E226" i="4" s="1"/>
  <c r="F182" i="4" a="1"/>
  <c r="F182" i="4" s="1"/>
  <c r="C182" i="4" s="1"/>
  <c r="B182" i="4" s="1"/>
  <c r="B182" i="1" s="1"/>
  <c r="E212" i="4" a="1"/>
  <c r="E212" i="4" s="1"/>
  <c r="E280" i="4" a="1"/>
  <c r="E280" i="4" s="1"/>
  <c r="E190" i="4" a="1"/>
  <c r="E190" i="4" s="1"/>
  <c r="E216" i="4" a="1"/>
  <c r="E216" i="4" s="1"/>
  <c r="F140" i="4" a="1"/>
  <c r="F140" i="4" s="1"/>
  <c r="C140" i="4" s="1"/>
  <c r="B140" i="4" s="1"/>
  <c r="B140" i="1" s="1"/>
  <c r="E131" i="4" a="1"/>
  <c r="E131" i="4" s="1"/>
  <c r="E227" i="4" a="1"/>
  <c r="E227" i="4" s="1"/>
  <c r="F107" i="4" a="1"/>
  <c r="F107" i="4" s="1"/>
  <c r="C107" i="4" s="1"/>
  <c r="B107" i="4" s="1"/>
  <c r="B107" i="1" s="1"/>
  <c r="E169" i="4" a="1"/>
  <c r="E169" i="4" s="1"/>
  <c r="F173" i="4" a="1"/>
  <c r="F173" i="4" s="1"/>
  <c r="C173" i="4" s="1"/>
  <c r="B173" i="4" s="1"/>
  <c r="B173" i="1" s="1"/>
  <c r="E95" i="4" a="1"/>
  <c r="E95" i="4" s="1"/>
  <c r="E53" i="4" a="1"/>
  <c r="E53" i="4" s="1"/>
  <c r="F26" i="4" a="1"/>
  <c r="F26" i="4" s="1"/>
  <c r="C26" i="4" s="1"/>
  <c r="B26" i="4" s="1"/>
  <c r="B26" i="1" s="1"/>
  <c r="F85" i="4" a="1"/>
  <c r="F85" i="4" s="1"/>
  <c r="C85" i="4" s="1"/>
  <c r="E47" i="4" a="1"/>
  <c r="E47" i="4" s="1"/>
  <c r="E14" i="4" a="1"/>
  <c r="E14" i="4" s="1"/>
  <c r="F22" i="4" a="1"/>
  <c r="F22" i="4" s="1"/>
  <c r="C22" i="4" s="1"/>
  <c r="B22" i="4" s="1"/>
  <c r="B22" i="1" s="1"/>
  <c r="F37" i="4" a="1"/>
  <c r="F37" i="4" s="1"/>
  <c r="F224" i="4" a="1"/>
  <c r="F224" i="4" s="1"/>
  <c r="C224" i="4" s="1"/>
  <c r="B224" i="4" s="1"/>
  <c r="B224" i="1" s="1"/>
  <c r="F376" i="4" a="1"/>
  <c r="F376" i="4" s="1"/>
  <c r="C376" i="4" s="1"/>
  <c r="B376" i="4" s="1"/>
  <c r="B376" i="1" s="1"/>
  <c r="F553" i="4" a="1"/>
  <c r="F553" i="4" s="1"/>
  <c r="C553" i="4" s="1"/>
  <c r="B553" i="4" s="1"/>
  <c r="B553" i="1" s="1"/>
  <c r="E104" i="4" a="1"/>
  <c r="E104" i="4" s="1"/>
  <c r="F570" i="4" a="1"/>
  <c r="F570" i="4" s="1"/>
  <c r="F158" i="4" a="1"/>
  <c r="F158" i="4" s="1"/>
  <c r="C158" i="4" s="1"/>
  <c r="B158" i="4" s="1"/>
  <c r="B158" i="1" s="1"/>
  <c r="F305" i="4" a="1"/>
  <c r="F305" i="4" s="1"/>
  <c r="C305" i="4" s="1"/>
  <c r="B305" i="4" s="1"/>
  <c r="B305" i="1" s="1"/>
  <c r="F304" i="4" a="1"/>
  <c r="F304" i="4" s="1"/>
  <c r="C304" i="4" s="1"/>
  <c r="B304" i="4" s="1"/>
  <c r="B304" i="1" s="1"/>
  <c r="E395" i="4" a="1"/>
  <c r="E395" i="4" s="1"/>
  <c r="F62" i="4" a="1"/>
  <c r="F62" i="4" s="1"/>
  <c r="C62" i="4" s="1"/>
  <c r="E35" i="4" a="1"/>
  <c r="E35" i="4" s="1"/>
  <c r="E58" i="4" a="1"/>
  <c r="E58" i="4" s="1"/>
  <c r="F324" i="4" a="1"/>
  <c r="F324" i="4" s="1"/>
  <c r="C324" i="4" s="1"/>
  <c r="B324" i="4" s="1"/>
  <c r="B324" i="1" s="1"/>
  <c r="E541" i="4" a="1"/>
  <c r="E541" i="4" s="1"/>
  <c r="E90" i="4" a="1"/>
  <c r="E90" i="4" s="1"/>
  <c r="F410" i="4" a="1"/>
  <c r="F410" i="4" s="1"/>
  <c r="C410" i="4" s="1"/>
  <c r="B410" i="4" s="1"/>
  <c r="B410" i="1" s="1"/>
  <c r="E568" i="4" a="1"/>
  <c r="E568" i="4" s="1"/>
  <c r="E269" i="4" a="1"/>
  <c r="E269" i="4" s="1"/>
  <c r="E437" i="4" a="1"/>
  <c r="E437" i="4" s="1"/>
  <c r="F137" i="4" a="1"/>
  <c r="F137" i="4" s="1"/>
  <c r="C137" i="4" s="1"/>
  <c r="B137" i="4" s="1"/>
  <c r="B137" i="1" s="1"/>
  <c r="E64" i="4" a="1"/>
  <c r="E64" i="4" s="1"/>
  <c r="F298" i="4" a="1"/>
  <c r="F298" i="4" s="1"/>
  <c r="C298" i="4" s="1"/>
  <c r="B298" i="4" s="1"/>
  <c r="B298" i="1" s="1"/>
  <c r="F362" i="4" a="1"/>
  <c r="F362" i="4" s="1"/>
  <c r="C362" i="4" s="1"/>
  <c r="B362" i="4" s="1"/>
  <c r="B362" i="1" s="1"/>
  <c r="E316" i="4" a="1"/>
  <c r="E316" i="4" s="1"/>
  <c r="F7" i="4" a="1"/>
  <c r="F7" i="4" s="1"/>
  <c r="C7" i="4" s="1"/>
  <c r="E314" i="4" a="1"/>
  <c r="E314" i="4" s="1"/>
  <c r="F478" i="4" a="1"/>
  <c r="F478" i="4" s="1"/>
  <c r="C478" i="4" s="1"/>
  <c r="B478" i="4" s="1"/>
  <c r="B478" i="1" s="1"/>
  <c r="E160" i="4" a="1"/>
  <c r="E160" i="4" s="1"/>
  <c r="F360" i="4" a="1"/>
  <c r="F360" i="4" s="1"/>
  <c r="C360" i="4" s="1"/>
  <c r="B360" i="4" s="1"/>
  <c r="B360" i="1" s="1"/>
  <c r="E63" i="4" a="1"/>
  <c r="E63" i="4" s="1"/>
  <c r="E92" i="4" a="1"/>
  <c r="E92" i="4" s="1"/>
  <c r="E48" i="4" a="1"/>
  <c r="E48" i="4" s="1"/>
  <c r="E456" i="4" a="1"/>
  <c r="E456" i="4" s="1"/>
  <c r="F318" i="4" a="1"/>
  <c r="F318" i="4" s="1"/>
  <c r="C318" i="4" s="1"/>
  <c r="B318" i="4" s="1"/>
  <c r="B318" i="1" s="1"/>
  <c r="F10" i="4" a="1"/>
  <c r="F10" i="4" s="1"/>
  <c r="C10" i="4" s="1"/>
  <c r="F354" i="4" a="1"/>
  <c r="F354" i="4" s="1"/>
  <c r="C354" i="4" s="1"/>
  <c r="B354" i="4" s="1"/>
  <c r="B354" i="1" s="1"/>
  <c r="E406" i="4" a="1"/>
  <c r="E406" i="4" s="1"/>
  <c r="E242" i="4" a="1"/>
  <c r="E242" i="4" s="1"/>
  <c r="E447" i="4" a="1"/>
  <c r="E447" i="4" s="1"/>
  <c r="F43" i="4" a="1"/>
  <c r="F43" i="4" s="1"/>
  <c r="C43" i="4" s="1"/>
  <c r="E78" i="4" a="1"/>
  <c r="E78" i="4" s="1"/>
  <c r="E38" i="4" a="1"/>
  <c r="E38" i="4" s="1"/>
  <c r="E266" i="4" a="1"/>
  <c r="E266" i="4" s="1"/>
  <c r="F532" i="4" a="1"/>
  <c r="F532" i="4" s="1"/>
  <c r="C532" i="4" s="1"/>
  <c r="B532" i="4" s="1"/>
  <c r="B532" i="1" s="1"/>
  <c r="E72" i="4" a="1"/>
  <c r="E72" i="4" s="1"/>
  <c r="F87" i="4" a="1"/>
  <c r="F87" i="4" s="1"/>
  <c r="C87" i="4" s="1"/>
  <c r="F435" i="4" a="1"/>
  <c r="F435" i="4" s="1"/>
  <c r="C435" i="4" s="1"/>
  <c r="B435" i="4" s="1"/>
  <c r="B435" i="1" s="1"/>
  <c r="E431" i="4" a="1"/>
  <c r="E431" i="4" s="1"/>
  <c r="E54" i="4" a="1"/>
  <c r="E54" i="4" s="1"/>
  <c r="F172" i="4" a="1"/>
  <c r="F172" i="4" s="1"/>
  <c r="C172" i="4" s="1"/>
  <c r="B172" i="4" s="1"/>
  <c r="B172" i="1" s="1"/>
  <c r="E569" i="4" a="1"/>
  <c r="E569" i="4" s="1"/>
  <c r="F549" i="4" a="1"/>
  <c r="F549" i="4" s="1"/>
  <c r="C549" i="4" s="1"/>
  <c r="B549" i="4" s="1"/>
  <c r="B549" i="1" s="1"/>
  <c r="F202" i="4" a="1"/>
  <c r="F202" i="4" s="1"/>
  <c r="C202" i="4" s="1"/>
  <c r="B202" i="4" s="1"/>
  <c r="B202" i="1" s="1"/>
  <c r="E75" i="4" a="1"/>
  <c r="E75" i="4" s="1"/>
  <c r="E34" i="4" a="1"/>
  <c r="E34" i="4" s="1"/>
  <c r="E378" i="4" a="1"/>
  <c r="E378" i="4" s="1"/>
  <c r="E466" i="4" a="1"/>
  <c r="E466" i="4" s="1"/>
  <c r="E523" i="4" a="1"/>
  <c r="E523" i="4" s="1"/>
  <c r="F316" i="4" a="1"/>
  <c r="F316" i="4" s="1"/>
  <c r="C316" i="4" s="1"/>
  <c r="B316" i="4" s="1"/>
  <c r="B316" i="1" s="1"/>
  <c r="F320" i="4" a="1"/>
  <c r="F320" i="4" s="1"/>
  <c r="C320" i="4" s="1"/>
  <c r="B320" i="4" s="1"/>
  <c r="B320" i="1" s="1"/>
  <c r="E593" i="4" a="1"/>
  <c r="E593" i="4" s="1"/>
  <c r="E553" i="4" a="1"/>
  <c r="E553" i="4" s="1"/>
  <c r="F170" i="4" a="1"/>
  <c r="F170" i="4" s="1"/>
  <c r="C170" i="4" s="1"/>
  <c r="B170" i="4" s="1"/>
  <c r="B170" i="1" s="1"/>
  <c r="F438" i="4" a="1"/>
  <c r="F438" i="4" s="1"/>
  <c r="C438" i="4" s="1"/>
  <c r="B438" i="4" s="1"/>
  <c r="B438" i="1" s="1"/>
  <c r="F501" i="4" a="1"/>
  <c r="F501" i="4" s="1"/>
  <c r="C501" i="4" s="1"/>
  <c r="B501" i="4" s="1"/>
  <c r="B501" i="1" s="1"/>
  <c r="F313" i="4" a="1"/>
  <c r="F313" i="4" s="1"/>
  <c r="C313" i="4" s="1"/>
  <c r="B313" i="4" s="1"/>
  <c r="B313" i="1" s="1"/>
  <c r="E76" i="4" a="1"/>
  <c r="E76" i="4" s="1"/>
  <c r="E99" i="4" a="1"/>
  <c r="E99" i="4" s="1"/>
  <c r="F337" i="4" a="1"/>
  <c r="F337" i="4" s="1"/>
  <c r="C337" i="4" s="1"/>
  <c r="B337" i="4" s="1"/>
  <c r="B337" i="1" s="1"/>
  <c r="F447" i="4" a="1"/>
  <c r="F447" i="4" s="1"/>
  <c r="C447" i="4" s="1"/>
  <c r="B447" i="4" s="1"/>
  <c r="B447" i="1" s="1"/>
  <c r="F114" i="4" a="1"/>
  <c r="F114" i="4" s="1"/>
  <c r="C114" i="4" s="1"/>
  <c r="B114" i="4" s="1"/>
  <c r="B114" i="1" s="1"/>
  <c r="E547" i="4" a="1"/>
  <c r="E547" i="4" s="1"/>
  <c r="E427" i="4" a="1"/>
  <c r="E427" i="4" s="1"/>
  <c r="F113" i="4" a="1"/>
  <c r="F113" i="4" s="1"/>
  <c r="C113" i="4" s="1"/>
  <c r="B113" i="4" s="1"/>
  <c r="B113" i="1" s="1"/>
  <c r="E126" i="4" a="1"/>
  <c r="E126" i="4" s="1"/>
  <c r="E539" i="4" a="1"/>
  <c r="E539" i="4" s="1"/>
  <c r="E320" i="4" a="1"/>
  <c r="E320" i="4" s="1"/>
  <c r="E233" i="4" a="1"/>
  <c r="E233" i="4" s="1"/>
  <c r="F334" i="4" a="1"/>
  <c r="F334" i="4" s="1"/>
  <c r="C334" i="4" s="1"/>
  <c r="B334" i="4" s="1"/>
  <c r="B334" i="1" s="1"/>
  <c r="E567" i="4" a="1"/>
  <c r="E567" i="4" s="1"/>
  <c r="F498" i="4" a="1"/>
  <c r="F498" i="4" s="1"/>
  <c r="C498" i="4" s="1"/>
  <c r="B498" i="4" s="1"/>
  <c r="B498" i="1" s="1"/>
  <c r="C560" i="4" l="1"/>
  <c r="B560" i="4" s="1"/>
  <c r="B560" i="1" s="1"/>
  <c r="C576" i="4"/>
  <c r="B576" i="4" s="1"/>
  <c r="B576" i="1" s="1"/>
  <c r="C570" i="4"/>
  <c r="B570" i="4" s="1"/>
  <c r="B570" i="1" s="1"/>
  <c r="C189" i="4"/>
  <c r="B189" i="4" s="1"/>
  <c r="B189" i="1" s="1"/>
  <c r="C349" i="4"/>
  <c r="B349" i="4" s="1"/>
  <c r="B349" i="1" s="1"/>
  <c r="C37" i="4"/>
  <c r="B37" i="4" s="1"/>
  <c r="B37" i="1" s="1"/>
  <c r="C339" i="4"/>
  <c r="B339" i="4" s="1"/>
  <c r="B339" i="1" s="1"/>
  <c r="C515" i="4"/>
  <c r="B515" i="4" s="1"/>
  <c r="B515" i="1" s="1"/>
  <c r="C566" i="4"/>
  <c r="B566" i="4" s="1"/>
  <c r="B566" i="1" s="1"/>
  <c r="C39" i="4"/>
  <c r="B39" i="4" s="1"/>
  <c r="B39" i="1" s="1"/>
  <c r="C214" i="4"/>
  <c r="B214" i="4" s="1"/>
  <c r="B214" i="1" s="1"/>
  <c r="C572" i="4"/>
  <c r="B572" i="4" s="1"/>
  <c r="B572" i="1" s="1"/>
</calcChain>
</file>

<file path=xl/sharedStrings.xml><?xml version="1.0" encoding="utf-8"?>
<sst xmlns="http://schemas.openxmlformats.org/spreadsheetml/2006/main" count="755" uniqueCount="730">
  <si>
    <t>Ціна</t>
  </si>
  <si>
    <t>Завдання</t>
  </si>
  <si>
    <t>Redmi 8 4+64GB Black Cn</t>
  </si>
  <si>
    <t>1. Розпарсити прайс постачальника та з мініальним співставленням зробити автоматичну підстановку ціни постачальника, для того чтоб кожного разу, коли оновлюєш прайс постачальника, автоматично оновлювалася його ціна на аркуші "Зведена"</t>
  </si>
  <si>
    <t>Redmi 8 4+64GB Blue CN</t>
  </si>
  <si>
    <t>2. Важливо, щоб при кожному оновленні прайсу - ціна оновлювалася автоматично, не залежно від моделі та кольору</t>
  </si>
  <si>
    <t>Redmi 8 4+64GB Green CN</t>
  </si>
  <si>
    <t>3. ОБОВ'ЯЗКОГО взяти до уваги наявність кольору в прайсі постачальника та ціну кольору</t>
  </si>
  <si>
    <t>Redmi 8 4+64GB Red CN</t>
  </si>
  <si>
    <t>Redmi 9A 4+64GB Black CN</t>
  </si>
  <si>
    <t>Примітка</t>
  </si>
  <si>
    <t>Redmi 9A 4+64GB Blue CN</t>
  </si>
  <si>
    <t>в аркуші "Зведена" в назві моделі:
 CN - версія для Китаю,  int - версія для глобального ринку</t>
  </si>
  <si>
    <t>Redmi 9A 4+64GB Green CN</t>
  </si>
  <si>
    <t>моделі з приміткою "(No charger)"  - не співставляти</t>
  </si>
  <si>
    <t>Redmi 9A 4+128GB Black CN</t>
  </si>
  <si>
    <t>виконати в гугл табл або в Excel</t>
  </si>
  <si>
    <t>Redmi 9A 4+128GB Blue CN</t>
  </si>
  <si>
    <t>термін виконання - доба</t>
  </si>
  <si>
    <t>Redmi 9A 4+128GB Green CN</t>
  </si>
  <si>
    <t>Redmi 9 4+64GB Grey CN</t>
  </si>
  <si>
    <t>Redmi 9 4+64GB Blue CN</t>
  </si>
  <si>
    <t>Redmi 9 4+64GB Green CN</t>
  </si>
  <si>
    <t>Redmi 9 4+64GB Purple CN</t>
  </si>
  <si>
    <t>Redmi 9 4+64GB Pink CN</t>
  </si>
  <si>
    <t>Redmi 9 4+128GB Grey CN</t>
  </si>
  <si>
    <t>Redmi 9 4+128GB Green CN</t>
  </si>
  <si>
    <t>Redmi 9 4+128GB Purple CN</t>
  </si>
  <si>
    <t>Redmi A1 2+32GB Black int</t>
  </si>
  <si>
    <t>Redmi A1 2+32GB Blue int</t>
  </si>
  <si>
    <t>Redmi A1 2+32GB Green int</t>
  </si>
  <si>
    <t>Redmi A1+ 2+32GB Black int</t>
  </si>
  <si>
    <t>Redmi A1+ 2+32GB Blue int</t>
  </si>
  <si>
    <t>Redmi A1+ 2+32GB Green int</t>
  </si>
  <si>
    <t>Redmi 10 2022 4+64GB NFC Blue Int</t>
  </si>
  <si>
    <t>Redmi 10 2022 4+64GB NFC Grey Int</t>
  </si>
  <si>
    <t>Redmi 10 2022 4+64GB NFC White Int</t>
  </si>
  <si>
    <t>Redmi 10 2022 4+128GB NFC Blue Int</t>
  </si>
  <si>
    <t>Redmi 10 2022 4+128GB NFC Grey Int</t>
  </si>
  <si>
    <t>Redmi 10 2022 4+128GB NFC White Int</t>
  </si>
  <si>
    <t>Redmi 10A 4+64GB Black CN+OTA</t>
  </si>
  <si>
    <t>Redmi 10A 4+64GB Blue CN+OTA</t>
  </si>
  <si>
    <t>Redmi 10A 4+64GB Silver CN+OTA</t>
  </si>
  <si>
    <t>Redmi 10A 4+128GB Blue CN+OTA</t>
  </si>
  <si>
    <t>Redmi 10A 4+128GB Black CN+OTA</t>
  </si>
  <si>
    <t>Redmi 10A 4+128GB Graphite Grey Int</t>
  </si>
  <si>
    <t>Redmi 10A 4+128GB Chrome Silver Int</t>
  </si>
  <si>
    <t>Redmi 10A 4+128GB Sky Blue Int</t>
  </si>
  <si>
    <t>Redmi 10A 4+128GB Silver CN+OTA</t>
  </si>
  <si>
    <t>Redmi 10A 6+128GB Black CN+OTA</t>
  </si>
  <si>
    <t>Redmi 10A 6+128GB Blue CN+OTA</t>
  </si>
  <si>
    <t>Redmi 10A 6+128GB Silver CN+OTA</t>
  </si>
  <si>
    <t>Redmi Note 9 4+128GB Black CN</t>
  </si>
  <si>
    <t>Redmi Note 9 4+128GB Blue CN</t>
  </si>
  <si>
    <t>Redmi Note 9 4+128GB Green CN</t>
  </si>
  <si>
    <t>Redmi Note 9 4+128GB Orange CN</t>
  </si>
  <si>
    <t>Redmi Note 9 6+128GB Black CN</t>
  </si>
  <si>
    <t>Redmi Note 9 6+128GB Blue CN</t>
  </si>
  <si>
    <t>Redmi Note 9 6+128GB Green CN</t>
  </si>
  <si>
    <t>Redmi Note 9 6+128GB Orange CN</t>
  </si>
  <si>
    <t>Redmi Note 9 8+128GB Black CN</t>
  </si>
  <si>
    <t>Redmi Note 9 8+128GB Blue CN</t>
  </si>
  <si>
    <t>Redmi Note 9 8+128GB Green CN</t>
  </si>
  <si>
    <t>Redmi Note 9 8+128GB Orange CN</t>
  </si>
  <si>
    <t>Redmi Note 9 Pro 8+128GB Black CN</t>
  </si>
  <si>
    <t>Redmi Note 9 Pro 8+128GB Blue CN</t>
  </si>
  <si>
    <t>Redmi Note 9 Pro 8+128GB Green CN</t>
  </si>
  <si>
    <t>Redmi Note 9 Pro 8+128GB Orange CN</t>
  </si>
  <si>
    <t>Redmi Note 9 Pro 8+256GB Black CN</t>
  </si>
  <si>
    <t>Redmi Note 9 Pro 8+256GB Blue CN</t>
  </si>
  <si>
    <t>Redmi Note 9 Pro 8+256GB Green CN</t>
  </si>
  <si>
    <t>Redmi Note 9 Pro 8+256GB Orange CN</t>
  </si>
  <si>
    <t>Redmi Note 10 5G 4+128GB Grey CN</t>
  </si>
  <si>
    <t>Redmi Note 10 5G 4+128GB Blue CN</t>
  </si>
  <si>
    <t>Redmi Note 10 5G 4+128GB Green CN</t>
  </si>
  <si>
    <t>Redmi Note 10 5G 4+128GB Silver CN</t>
  </si>
  <si>
    <t>Redmi Note 10 5G 6+128GB Grey CN</t>
  </si>
  <si>
    <t>Redmi Note 10 5G 6+128GB Blue CN</t>
  </si>
  <si>
    <t>Redmi Note 10 5G 6+128GB Green CN</t>
  </si>
  <si>
    <t>Redmi Note 10 5G 6+128GB Silver CN</t>
  </si>
  <si>
    <t>Redmi Note 10 5G 8+128GB Grey CN</t>
  </si>
  <si>
    <t>Redmi Note 10 5G 8+128GB Blue CN</t>
  </si>
  <si>
    <t>Redmi Note 10 5G 8+128GB Green CN</t>
  </si>
  <si>
    <t>Redmi Note 10 5G 8+128GB Silver CN</t>
  </si>
  <si>
    <t>Redmi Note 10 Pro 6+128GB Black CN</t>
  </si>
  <si>
    <t>Redmi Note 10 Pro 6+128GB Green CN</t>
  </si>
  <si>
    <t>Redmi Note 10 Pro 6+128GB White CN</t>
  </si>
  <si>
    <t>Redmi Note 10 Pro 8+256GB Black CN</t>
  </si>
  <si>
    <t>Redmi Note 10 Pro 8+256GB Green CN</t>
  </si>
  <si>
    <t>Redmi Note 10 Pro 8+256GB White CN</t>
  </si>
  <si>
    <t>Redmi Note 10 Pro 5G 6+128GB Black CN</t>
  </si>
  <si>
    <t>Redmi Note 10 Pro 5G 6+128GB Blue CN</t>
  </si>
  <si>
    <t>Redmi Note 10 Pro 5G 6+128GB Green CN</t>
  </si>
  <si>
    <t>Redmi Note 10 Pro 5G 6+128GB White CN</t>
  </si>
  <si>
    <t>Redmi Note 10 Pro 5G 8+128GB Black CN</t>
  </si>
  <si>
    <t>Redmi Note 10 Pro 5G 8+128GB Blue CN</t>
  </si>
  <si>
    <t>Redmi Note 10 Pro 5G 8+128GB Green CN</t>
  </si>
  <si>
    <t>Redmi Note 10 Pro 5G 8+128GB White CN</t>
  </si>
  <si>
    <t>Redmi Note 10 Pro 5G 8+256GB Black CN</t>
  </si>
  <si>
    <t>Redmi Note 10 Pro 5G 8+256GB Blue CN</t>
  </si>
  <si>
    <t>Redmi Note 10 Pro 5G 8+256GB Green CN</t>
  </si>
  <si>
    <t>Redmi Note 10 Pro 5G 8+256GB White CN</t>
  </si>
  <si>
    <t>Redmi Note 11 4G 4+128GB Blue CN</t>
  </si>
  <si>
    <t>Redmi Note 11 4G 4+128GB Grey CN</t>
  </si>
  <si>
    <t>Redmi Note 11 4G 4+128GB White CN</t>
  </si>
  <si>
    <t>Redmi Note 11 4G 6+128GB Blue CN</t>
  </si>
  <si>
    <t>Redmi Note 11 4G 6+128GB Grey CN</t>
  </si>
  <si>
    <t>Redmi Note 11 4G 6+128GB White CN</t>
  </si>
  <si>
    <t>Xiaomi MI Play 4+64GB Black Int</t>
  </si>
  <si>
    <t>Xiaomi MI Play 4+64GB Blue Int</t>
  </si>
  <si>
    <t>Redmi Go 1+8Gb Black int</t>
  </si>
  <si>
    <t>Redmi Go 1+8Gb Blue int</t>
  </si>
  <si>
    <t>Redmi Go 1+16Gb Black int</t>
  </si>
  <si>
    <t>Redmi Go 1+16Gb Blue int</t>
  </si>
  <si>
    <t>Redmi 8a 2+32GB Black Int</t>
  </si>
  <si>
    <t>Redmi 8a 2+32GB Blue Int</t>
  </si>
  <si>
    <t>Redmi 8a 2+32GB Red Int</t>
  </si>
  <si>
    <t>Redmi 8a 4+64GB Black Int</t>
  </si>
  <si>
    <t>Redmi 8a 4+64GB Blue Int</t>
  </si>
  <si>
    <t>Redmi 8a 4+64GB Red Int</t>
  </si>
  <si>
    <t>Redmi 8 3+32GB Black Int</t>
  </si>
  <si>
    <t>Redmi 8 3+32GB Blue Int</t>
  </si>
  <si>
    <t>Redmi 8 3+32GB Red Int</t>
  </si>
  <si>
    <t>Redmi 8 4+64GB Black Int</t>
  </si>
  <si>
    <t>Redmi 8 4+64GB Blue Int</t>
  </si>
  <si>
    <t>Redmi 8 4+64GB Red Int</t>
  </si>
  <si>
    <t>Redmi Note 8 3+32GB Black int</t>
  </si>
  <si>
    <t>Redmi Note 8 3+32GB Blue int</t>
  </si>
  <si>
    <t>Redmi Note 8 3+32GB White int</t>
  </si>
  <si>
    <t>Redmi Note 8 4+64GB Black int</t>
  </si>
  <si>
    <t>Redmi Note 8 4+64GB Blue int</t>
  </si>
  <si>
    <t>Redmi Note 8 4+64GB White int</t>
  </si>
  <si>
    <t>Redmi Note 8 4+128GB Black int</t>
  </si>
  <si>
    <t>Redmi Note 8 4+128GB Blue int</t>
  </si>
  <si>
    <t>Redmi Note 8 4+128GB White int</t>
  </si>
  <si>
    <t>Redmi Note 8T 3+32GB Grey int</t>
  </si>
  <si>
    <t>Redmi Note 8T 3+32GB Blue int</t>
  </si>
  <si>
    <t>Redmi Note 8T 3+32GB White int</t>
  </si>
  <si>
    <t>Redmi Note 8T 4+64GB Grey int</t>
  </si>
  <si>
    <t>Redmi Note 8T 4+64GB Blue int</t>
  </si>
  <si>
    <t>Redmi Note 8T 4+64GB White int</t>
  </si>
  <si>
    <t>Redmi Note 8T 4+128GB Grey int</t>
  </si>
  <si>
    <t>Redmi Note 8T 4+128GB Blue int</t>
  </si>
  <si>
    <t>Redmi Note 8T 4+128GB White int</t>
  </si>
  <si>
    <t>Redmi Note 8 Pro 6+64GB Green int</t>
  </si>
  <si>
    <t>Redmi Note 8 Pro 6+64GB Blue int</t>
  </si>
  <si>
    <t>Redmi Note 8 Pro 6+64GB Grey int</t>
  </si>
  <si>
    <t>Redmi Note 8 Pro 6+64GB White int</t>
  </si>
  <si>
    <t>Redmi Note 8 Pro 6+64GB Orange int</t>
  </si>
  <si>
    <t>Redmi Note 8 Pro 6+128GB Green int</t>
  </si>
  <si>
    <t>Redmi Note 8 Pro 6+128GB Blue int</t>
  </si>
  <si>
    <t>Redmi Note 8 Pro 6+128GB Grey int</t>
  </si>
  <si>
    <t>Redmi Note 8 Pro 6+128GB White int</t>
  </si>
  <si>
    <t>Redmi Note 8 Pro 6+128GB Orange int</t>
  </si>
  <si>
    <t>Xiaomi Mi A1 2+32GB Black Int</t>
  </si>
  <si>
    <t>Xiaomi Mi A1 2+32GB Gold Int</t>
  </si>
  <si>
    <t>Xiaomi Mi A1 2+32GB Light Green Int</t>
  </si>
  <si>
    <t>Xiaomi Mi A1 2+32GB Rose Gold Int</t>
  </si>
  <si>
    <t>Xiaomi Mi A1 64GB Black Int</t>
  </si>
  <si>
    <t>Xiaomi Mi A1 64GB Gold Int</t>
  </si>
  <si>
    <t>Xiaomi Mi A1 64GB Rose gold Int</t>
  </si>
  <si>
    <t>Redmi 9A 2+32GB Grey int</t>
  </si>
  <si>
    <t>Redmi 9A 2+32GB Blue int</t>
  </si>
  <si>
    <t>Redmi 9A 2+32GB Sky Blue int</t>
  </si>
  <si>
    <t>Redmi 9A 2+32GB Glacial Blue int</t>
  </si>
  <si>
    <t>Redmi 9A 2+32GB Green int</t>
  </si>
  <si>
    <t>Redmi 9AT 2+32GB Grey int</t>
  </si>
  <si>
    <t>Redmi 9AT 2+32GB Blue int</t>
  </si>
  <si>
    <t>Redmi 9AT 2+32GB Green int</t>
  </si>
  <si>
    <t>Redmi 9C 2+32GB no NFC Grey int</t>
  </si>
  <si>
    <t>Redmi 9C 2+32GB no NFC Blue int</t>
  </si>
  <si>
    <t>Redmi 9C 2+32GB no NFC Green int</t>
  </si>
  <si>
    <t>Redmi 9C 2+32GB no NFC Orange int</t>
  </si>
  <si>
    <t>Redmi 9A 2+32GB Peacoc Green int</t>
  </si>
  <si>
    <t>Redmi 9A 2+32GB Aurora Green int</t>
  </si>
  <si>
    <t>Redmi 9C 2+32GB NFC Grey int</t>
  </si>
  <si>
    <t>Redmi 9C 2+32GB NFC Blue int</t>
  </si>
  <si>
    <t>Redmi 9C 2+32GB NFC Green int</t>
  </si>
  <si>
    <t>Redmi 9C 2+32GB NFC Orange int</t>
  </si>
  <si>
    <t>Redmi 9C 3+64GB no NFC Grey int</t>
  </si>
  <si>
    <t>Redmi 9C 3+64GB no NFC Blue int</t>
  </si>
  <si>
    <t>Redmi 9C 3+64GB no NFC Green int</t>
  </si>
  <si>
    <t>Redmi 9C 3+64GB no NFC Orange int</t>
  </si>
  <si>
    <t>Redmi 9C 3+64GB NFC Grey int</t>
  </si>
  <si>
    <t>Redmi 9C 3+64GB NFC Blue int</t>
  </si>
  <si>
    <t>Redmi 9C 3+64GB NFC Green int</t>
  </si>
  <si>
    <t>Redmi 9C 3+64GB NFC Orange int</t>
  </si>
  <si>
    <t>Redmi 9 4+64GB no NFC Grey int</t>
  </si>
  <si>
    <t>Redmi 9 4+64GB no NFC Green int</t>
  </si>
  <si>
    <t>Redmi 9 4+64GB no NFC Purple int</t>
  </si>
  <si>
    <t>Redmi 9 3+32GB no NFC Grey int</t>
  </si>
  <si>
    <t>Redmi 9 3+32GB no NFC Green int</t>
  </si>
  <si>
    <t>Redmi 9 3+32GB no NFC Purple int</t>
  </si>
  <si>
    <t>Redmi 9 3+32GB NFC Grey int</t>
  </si>
  <si>
    <t>Redmi 9 3+32GB NFC Green int</t>
  </si>
  <si>
    <t>Redmi 9 3+32GB NFC Purple int</t>
  </si>
  <si>
    <t>Redmi 10A 2+32GB Graphite Grey Int</t>
  </si>
  <si>
    <t>Redmi 10A 2+32GB Sky Blue Int</t>
  </si>
  <si>
    <t>Redmi 10A 2+32GB Chrome Silver Int</t>
  </si>
  <si>
    <t>Redmi 9 4+64GB NFC Grey int</t>
  </si>
  <si>
    <t>Redmi 9 4+64GB NFC Green int</t>
  </si>
  <si>
    <t>Redmi 9 4+64GB NFC Purple int</t>
  </si>
  <si>
    <t>Redmi 9T 4+64GB без NFC Grey int</t>
  </si>
  <si>
    <t>Redmi 9T 4+64GB без NFC Green int</t>
  </si>
  <si>
    <t>Redmi 9T 4+64GB Без NFC Twilight Blue int</t>
  </si>
  <si>
    <t>Redmi 9T 4+64GB без NFC Orange int</t>
  </si>
  <si>
    <t>Redmi 9T 4+128GB без NFC Grey int</t>
  </si>
  <si>
    <t>Redmi 9T 4+128GB Без NFC Twilight Blue int</t>
  </si>
  <si>
    <t>Redmi 9T 4+128GB без NFC Orange int</t>
  </si>
  <si>
    <t>Redmi 9T 4+128GB без NFC Green int</t>
  </si>
  <si>
    <t>Redmi 9T 6+128GB без NFC Grey int</t>
  </si>
  <si>
    <t>Redmi 9T 6+128GB без NFC Green int</t>
  </si>
  <si>
    <t>Redmi 9T 6+128GB Без NFC Twilight Blue int</t>
  </si>
  <si>
    <t>Redmi 9T 6+128GB без NFC Orange int</t>
  </si>
  <si>
    <t>Redmi 9T 4+64GB NFC Grey int</t>
  </si>
  <si>
    <t>Redmi 9T 4+64GB NFC Green int</t>
  </si>
  <si>
    <t>Redmi 9T 4+64GB NFC Twilight Blue int</t>
  </si>
  <si>
    <t>Redmi 9T 4+64GB NFC Orange int</t>
  </si>
  <si>
    <t>Redmi 9T 4+128GB NFC Green int</t>
  </si>
  <si>
    <t>Redmi 9T 4+128GB NFC Grey int</t>
  </si>
  <si>
    <t>Redmi 9T 4+128GB NFC Twilight Blue int</t>
  </si>
  <si>
    <t>Redmi 9T 4+128GB NFC Orange int</t>
  </si>
  <si>
    <t>Redmi 10A 3+64GB Graphite Grey Int</t>
  </si>
  <si>
    <t>Redmi 10A 3+64GB Sky Blue Int</t>
  </si>
  <si>
    <t>Redmi 10A 3+64GB Chrome Silver Int</t>
  </si>
  <si>
    <t>Redmi 10 4+64GB NFC Grey Int</t>
  </si>
  <si>
    <t>Redmi 10 4+64GB NFC Blue Int</t>
  </si>
  <si>
    <t>Redmi 10 4+64GB NFC White Int</t>
  </si>
  <si>
    <t>Redmi 10 4+128GB NFC Grey Int</t>
  </si>
  <si>
    <t>Redmi 10 4+128GB NFC Blue Int</t>
  </si>
  <si>
    <t>Redmi 10 4+128GB NFC White Int</t>
  </si>
  <si>
    <t>Redmi 10 6+128GB NFC Grey Int</t>
  </si>
  <si>
    <t>Redmi 10 6+128GB NFC Blue Int</t>
  </si>
  <si>
    <t>Redmi 10 6+128GB NFC White Int</t>
  </si>
  <si>
    <t>Redmi 10C 3+64GB NFC Blue Int</t>
  </si>
  <si>
    <t>Redmi 10C 3+64GB NFC Green Int</t>
  </si>
  <si>
    <t>Redmi 10C 3+64GB NFC Grey Int</t>
  </si>
  <si>
    <t>Redmi 10C 4+64GB NFC Blue Int</t>
  </si>
  <si>
    <t>Redmi 10C 4+64GB NFC Grey Int</t>
  </si>
  <si>
    <t>Redmi 10C 4+64GB NFC Green Int</t>
  </si>
  <si>
    <t>Redmi 10C 4+64GB NFC White Int</t>
  </si>
  <si>
    <t>Redmi 10C 4+128GB NFC Blue Int</t>
  </si>
  <si>
    <t>Redmi 10C 4+128GB NFC Green Int</t>
  </si>
  <si>
    <t>Redmi 10C 4+128GB NFC Grey Int</t>
  </si>
  <si>
    <t>Redmi 10C 4+128GB NFC White Int</t>
  </si>
  <si>
    <t>Redmi Note 9S 4+64GB Grey int</t>
  </si>
  <si>
    <t>Redmi Note 9S 4+64GB Blue int</t>
  </si>
  <si>
    <t>Redmi Note 9S 4+64GB White int</t>
  </si>
  <si>
    <t>Redmi Note 9S 6+128GB Grey int</t>
  </si>
  <si>
    <t>Redmi Note 9S 6+128GB Blue int</t>
  </si>
  <si>
    <t>Redmi Note 9S 6+128GB White int</t>
  </si>
  <si>
    <t>Redmi Note 9 3+64GB без NFC Black int</t>
  </si>
  <si>
    <t>Redmi Note 9 3+64GB без NFC Grey int</t>
  </si>
  <si>
    <t>Redmi Note 9 3+64GB без NFC Green int</t>
  </si>
  <si>
    <t>Redmi Note 9 3+64GB без NFC White int</t>
  </si>
  <si>
    <t>Redmi Note 9 3+64GB NFC Black int</t>
  </si>
  <si>
    <t>Redmi Note 9 3+64GB NFC Grey int</t>
  </si>
  <si>
    <t>Redmi Note 9 3+64GB NFC Green int</t>
  </si>
  <si>
    <t>Redmi Note 9 3+64GB NFC White int</t>
  </si>
  <si>
    <t>Redmi Note 9 4+128GB без NFC Black int</t>
  </si>
  <si>
    <t>Redmi Note 9 4+128GB без NFC Grey int</t>
  </si>
  <si>
    <t>Redmi Note 9 4+128GB без NFC Green int</t>
  </si>
  <si>
    <t>Redmi Note 9 4+128GB без NFC White int</t>
  </si>
  <si>
    <t>Redmi Note 9 4+128GB NFC Black int</t>
  </si>
  <si>
    <t>Redmi Note 9 4+128GB NFC Grey int</t>
  </si>
  <si>
    <t>Redmi Note 9 4+128GB NFC White int</t>
  </si>
  <si>
    <t>Redmi Note 9 4+128GB NFC Green int</t>
  </si>
  <si>
    <t>Redmi Note 9T 4+64GB Black int</t>
  </si>
  <si>
    <t>Redmi Note 9T 4+64GB Green int</t>
  </si>
  <si>
    <t>Redmi Note 9T 4+64GB Purple int</t>
  </si>
  <si>
    <t>Redmi Note 9T 4+128GB Black int</t>
  </si>
  <si>
    <t>Redmi Note 9T 4+128GB Green int</t>
  </si>
  <si>
    <t>Redmi Note 9T 4+128GB Purple int</t>
  </si>
  <si>
    <t>Redmi Note 9 Pro 6+64GB Grey int</t>
  </si>
  <si>
    <t>Redmi Note 9 Pro 6+64GB Green int</t>
  </si>
  <si>
    <t>Redmi Note 9 Pro 6+64GB White int</t>
  </si>
  <si>
    <t>Redmi Note 9 Pro 6+128GB Grey int</t>
  </si>
  <si>
    <t>Redmi Note 9 Pro 6+128GB Green int</t>
  </si>
  <si>
    <t>Redmi Note 9 Pro 6+128GB White int</t>
  </si>
  <si>
    <t>Redmi Note 10 4+64GB no NFC Grey int</t>
  </si>
  <si>
    <t>Redmi Note 10 4+64GB no NFC Green int</t>
  </si>
  <si>
    <t>Redmi Note 10 4+64GB no NFC White int</t>
  </si>
  <si>
    <t>Redmi Note 10 4+128GB no NFC Grey int</t>
  </si>
  <si>
    <t>Redmi Note 10 4+128GB no NFC Green int</t>
  </si>
  <si>
    <t>Redmi Note 10 4+128GB no NFC White int</t>
  </si>
  <si>
    <t>Redmi Note 10 6+128GB no NFC Grey int</t>
  </si>
  <si>
    <t>Redmi Note 10 6+128GB no NFC Green int</t>
  </si>
  <si>
    <t>Redmi Note 10 6+128GB no NFC White int</t>
  </si>
  <si>
    <t>Redmi Note 10 5G 4+64GB NFC Grey int</t>
  </si>
  <si>
    <t>Redmi Note 10 5G 4+64GB NFC Green int</t>
  </si>
  <si>
    <t>Redmi Note 10 5G 4+64GB NFC Silver int</t>
  </si>
  <si>
    <t>Redmi Note 10 5G 4+64GB NFC Blue Int</t>
  </si>
  <si>
    <t>Redmi Note 10 5G 4+128GB NFC Blue Int</t>
  </si>
  <si>
    <t>Redmi Note 10 5G 4+128GB NFC Grey int</t>
  </si>
  <si>
    <t>Redmi Note 10 5G 4+128GB NFC Green int</t>
  </si>
  <si>
    <t>Redmi Note 10 5G 4+128GB NFC Silver Int</t>
  </si>
  <si>
    <t>Redmi Note 10 5G 6+128GB NFC Grey int</t>
  </si>
  <si>
    <t>Redmi Note 10 5G 6+128GB NFC Green int</t>
  </si>
  <si>
    <t>Redmi Note 10 5G 6+128GB NFC Silver Int</t>
  </si>
  <si>
    <t>Redmi Note 10 5G 8+128GB NFC Grey int</t>
  </si>
  <si>
    <t>Redmi Note 10 5G 8+128GB NFC Green int</t>
  </si>
  <si>
    <t>Redmi Note 10 5G 8+128GB NFC White int</t>
  </si>
  <si>
    <t>Redmi Note 10 Pro 6+64GB NFC Grey int</t>
  </si>
  <si>
    <t>Redmi Note 10 Pro 6+64GB NFC Blue int</t>
  </si>
  <si>
    <t>Redmi Note 10 Pro 6+64GB NFC Bronze int</t>
  </si>
  <si>
    <t>Redmi Note 10 Pro 6+128GB NFC Grey int</t>
  </si>
  <si>
    <t>Redmi Note 10 Pro 6+128GB NFC Blue int</t>
  </si>
  <si>
    <t>Redmi Note 10 Pro 6+128GB NFC Bronze int</t>
  </si>
  <si>
    <t>Redmi Note 10 Pro 6+128GB no NFC Grey int</t>
  </si>
  <si>
    <t>Redmi Note 10 Pro 6+128GB no NFC Blue int</t>
  </si>
  <si>
    <t>Redmi Note 10 Pro 6+128GB no NFC Bronze int</t>
  </si>
  <si>
    <t>Redmi Note 10 Pro 8+128GB NFC Grey int</t>
  </si>
  <si>
    <t>Redmi Note 10 Pro 8+128GB NFC Blue int</t>
  </si>
  <si>
    <t>Redmi Note 10 Pro 8+128GB NFC Bronze int</t>
  </si>
  <si>
    <t>Redmi Note 10 Pro 8+128GB no NFC Grey int</t>
  </si>
  <si>
    <t>Redmi Note 10 Pro 8+128GB no NFC Blue int</t>
  </si>
  <si>
    <t>Redmi Note 10 Pro 8+128GB no NFC Bronze int</t>
  </si>
  <si>
    <t>Redmi Note 10 Pro 8+256GB NFC Blue int</t>
  </si>
  <si>
    <t>Redmi Note 10 Pro 8+256GB NFC Grey int</t>
  </si>
  <si>
    <t>Redmi Note 10 Pro 8+256GB NFC Bronze int</t>
  </si>
  <si>
    <t>Redmi Note 10S 6+64GB no NFC Grey int</t>
  </si>
  <si>
    <t>Redmi Note 10S 6+64GB no NFC Blue int</t>
  </si>
  <si>
    <t>Redmi Note 10S 6+64GB no NFC White int</t>
  </si>
  <si>
    <t>Redmi Note 10S 6+128GB no NFC Grey int</t>
  </si>
  <si>
    <t>Redmi Note 10S 6+128GB no NFC Blue int</t>
  </si>
  <si>
    <t>Redmi Note 10S 6+128GB no NFC White int</t>
  </si>
  <si>
    <t>Redmi Note 10S 8+128GB no NFC Grey int</t>
  </si>
  <si>
    <t>Redmi Note 10S 8+128GB no NFC Blue int</t>
  </si>
  <si>
    <t>Redmi Note 10S 8+128GB no NFC White int</t>
  </si>
  <si>
    <t>Redmi Note 10S 6+64GB NFC Grey int</t>
  </si>
  <si>
    <t>Redmi Note 10S 6+64GB NFC Blue int</t>
  </si>
  <si>
    <t>Redmi Note 10S 6+64GB NFC White int</t>
  </si>
  <si>
    <t>Redmi Note 10S 6+128GB NFC Grey int</t>
  </si>
  <si>
    <t>Redmi Note 10S 6+128GB NFC Blue int</t>
  </si>
  <si>
    <t>Redmi Note 10S 6+128GB NFC White int</t>
  </si>
  <si>
    <t>Redmi Note 10S 8+128GB NFC Grey int</t>
  </si>
  <si>
    <t>Redmi Note 10S 8+128GB NFC Blue int</t>
  </si>
  <si>
    <t>Redmi Note 10S 8+128GB NFC White int</t>
  </si>
  <si>
    <t>Redmi Note 11 4+128GB NFC White int</t>
  </si>
  <si>
    <t>Redmi Note 11 4+64GB NFC Twilight Blue int</t>
  </si>
  <si>
    <t>Redmi Note 11 4+64GB NFC Grey int</t>
  </si>
  <si>
    <t>Redmi Note 11 4+64GB NFC Star Blue int</t>
  </si>
  <si>
    <t>Redmi Note 11 4+128GB NFC Star Blue int</t>
  </si>
  <si>
    <t>Redmi Note 11 4+128GB NFC Grey int</t>
  </si>
  <si>
    <t>Redmi Note 11 4+128GB NFC Twilight Blue int</t>
  </si>
  <si>
    <t>Redmi Note 11 4+128GB NFC Fan Edition Blue int</t>
  </si>
  <si>
    <t>Redmi Note 11 6+128GB NFC Twilight Blue int</t>
  </si>
  <si>
    <t>Redmi Note 11 6+128GB NFC Star Blue int</t>
  </si>
  <si>
    <t>Redmi Note 11 6+128GB NFC Grey int</t>
  </si>
  <si>
    <t>Redmi Note 11 6+128GB NFC White int</t>
  </si>
  <si>
    <t>Redmi Note 11S 6+128GB NFC Twilight Blue int</t>
  </si>
  <si>
    <t>Redmi Note 11S 6+128GB NFC Graphite Gray int</t>
  </si>
  <si>
    <t>Redmi Note 11S 6+128GB NFC Pearl White int</t>
  </si>
  <si>
    <t>Redmi Note 11S 6+64GB NFC Twilight Blue int</t>
  </si>
  <si>
    <t>Redmi Note 11S 6+64GB NFC Graphite Gray int</t>
  </si>
  <si>
    <t>Redmi Note 11S 6+64GB NFC Pearl White int</t>
  </si>
  <si>
    <t>Redmi Note 11S 8+128GB NFC Twilight Blue int</t>
  </si>
  <si>
    <t>Redmi Note 11S 8+128GB NFC Graphite Gray int</t>
  </si>
  <si>
    <t>Redmi Note 11S 8+128GB NFC Pearl White int</t>
  </si>
  <si>
    <t>Redmi Note 11 Pro 4G 6+128GB NFC Blue int</t>
  </si>
  <si>
    <t>Redmi Note 11 Pro 4G 6+128GB NFC Grey int</t>
  </si>
  <si>
    <t>Redmi Note 11 Pro 4G 6+128GB NFC White int</t>
  </si>
  <si>
    <t>Redmi Note 11 Pro 4G 8+128GB NFC Blue int</t>
  </si>
  <si>
    <t>Redmi Note 11 Pro 4G 8+128GB NFC Grey int</t>
  </si>
  <si>
    <t>Redmi Note 11 Pro 4G 8+128GB NFC White int</t>
  </si>
  <si>
    <t>Redmi Note 11 Pro 5G 6+128GB NFC Grey int</t>
  </si>
  <si>
    <t>Redmi Note 11 Pro 5G 6+128GB NFC Blue int</t>
  </si>
  <si>
    <t>Redmi Note 11 Pro 5G 6+128GB NFC White int</t>
  </si>
  <si>
    <t>Redmi Note 11 Pro 5G 8+128GB NFC Grey int</t>
  </si>
  <si>
    <t>Redmi Note 11 Pro 5G 8+128GB NFC Blue int</t>
  </si>
  <si>
    <t>Redmi Note 11 Pro 5G 8+128GB NFC White int</t>
  </si>
  <si>
    <t>Redmi Note 11 Pro+ 5G 6+128GB NFC Graphite Gray int</t>
  </si>
  <si>
    <t>Redmi Note 11 Pro+ 5G 6+128GB NFC Star Blue int</t>
  </si>
  <si>
    <t>Redmi Note 11 Pro+ 5G 6+128GB NFC Forest Green int</t>
  </si>
  <si>
    <t>Redmi Note 11 Pro+ 5G 8+128GB NFC Star Blue int</t>
  </si>
  <si>
    <t>Redmi Note 11 Pro+ 5G 8+128GB NFC Graphite Gray int</t>
  </si>
  <si>
    <t>Redmi Note 11 Pro+ 5G 8+128GB NFC Forest Green int</t>
  </si>
  <si>
    <t>Redmi Note 11 Pro+ 5G 8+256GB NFC Forest Green int</t>
  </si>
  <si>
    <t>Redmi Note 11 Pro+ 5G 8+256GB NFC Graphite Gray int</t>
  </si>
  <si>
    <t>Redmi Note 11 Pro+ 5G 8+256GB NFC Star Blue int</t>
  </si>
  <si>
    <t>Redmi A2 2+32GB Black int</t>
  </si>
  <si>
    <t>Redmi A2 2+32GB Blue int</t>
  </si>
  <si>
    <t>Redmi A2 2+32GB Green int</t>
  </si>
  <si>
    <t>Xiaomi 12X 8+128GB Blue int</t>
  </si>
  <si>
    <t>Xiaomi 12X 8+128GB Grey int</t>
  </si>
  <si>
    <t>Xiaomi 12X 8+128GB Purple int</t>
  </si>
  <si>
    <t>Xiaomi 12X 8+256GB Grey int</t>
  </si>
  <si>
    <t>Xiaomi 12X 8+256GB Blue int</t>
  </si>
  <si>
    <t>Xiaomi 12X 8+256GB Purple int</t>
  </si>
  <si>
    <t>Xiaomi Mi9 Lite 6+64GB White Int</t>
  </si>
  <si>
    <t>Xiaomi Mi9 Lite 6+64GB Grey Int</t>
  </si>
  <si>
    <t>Xiaomi Mi9 Lite 6+64GB Blue Int</t>
  </si>
  <si>
    <t>Xiaomi Mi9 Lite 6+128GB White Int</t>
  </si>
  <si>
    <t>Xiaomi Mi9 Lite 6+128GB Grey Int</t>
  </si>
  <si>
    <t>Xiaomi Mi9 Lite 6+128GB Blue Int</t>
  </si>
  <si>
    <t>Xiaomi Mi9 SE 6+64GB Blue Int</t>
  </si>
  <si>
    <t>Xiaomi Mi9 SE 6+64GB Black Int</t>
  </si>
  <si>
    <t>Xiaomi Mi9 SE 6+128GB Black Int</t>
  </si>
  <si>
    <t>Xiaomi Mi9 SE 6+128GB Blue Int</t>
  </si>
  <si>
    <t>Xiaomi Mi9 6+64GB Black Int</t>
  </si>
  <si>
    <t>Xiaomi Mi9 6+64GB Blue Int</t>
  </si>
  <si>
    <t>Xiaomi Mi9 8+128GB Black Int</t>
  </si>
  <si>
    <t>Xiaomi Mi9 8+128GB Blue Int</t>
  </si>
  <si>
    <t>Xiaomi Mi9 6+128GB Black Int</t>
  </si>
  <si>
    <t>Xiaomi Mi9 6+128GB Blue Int</t>
  </si>
  <si>
    <t>Xiaomi Mi9T 6+64GB Black Int</t>
  </si>
  <si>
    <t>Xiaomi Mi9T 6+64GB Blue Int</t>
  </si>
  <si>
    <t>Xiaomi Mi9T 6+64GB Red Int</t>
  </si>
  <si>
    <t>Xiaomi Mi9T 6+128GB Black Int</t>
  </si>
  <si>
    <t>Xiaomi Mi9T 6+128GB Blue Int</t>
  </si>
  <si>
    <t>Xiaomi Mi9T 6+128GB Green Int</t>
  </si>
  <si>
    <t>Xiaomi Mi9T 6+128GB Red Int</t>
  </si>
  <si>
    <t>Xiaomi Mi9T Pro 6+64GB Black Int</t>
  </si>
  <si>
    <t>Xiaomi Mi9T Pro 6+64GB Blue Int</t>
  </si>
  <si>
    <t>Xiaomi Mi9T Pro 6+64GB Red Int</t>
  </si>
  <si>
    <t>Xiaomi Mi9T Pro 6+64GB White Int</t>
  </si>
  <si>
    <t>Xiaomi Mi9T Pro 6+128GB Black Int</t>
  </si>
  <si>
    <t>Xiaomi Mi9T Pro 6+128GB Blue Int</t>
  </si>
  <si>
    <t>Xiaomi Mi9T Pro 6+128GB Red Int</t>
  </si>
  <si>
    <t>Xiaomi Mi9T Pro 6+128GB White Int</t>
  </si>
  <si>
    <t>Xiaomi Mi10 Lite 6+64GB Blue Int</t>
  </si>
  <si>
    <t>Xiaomi Mi10 Lite 6+64GB Grey Int</t>
  </si>
  <si>
    <t>Xiaomi Mi10 Lite 6+64GB White Int</t>
  </si>
  <si>
    <t>Xiaomi Mi10 Lite 6+128GB Blue Int</t>
  </si>
  <si>
    <t>Xiaomi Mi10 Lite 6+128GB Grey Int</t>
  </si>
  <si>
    <t>Xiaomi Mi10 Lite 6+128GB White Int</t>
  </si>
  <si>
    <t>Xiaomi Mi10T Lite 6+64GB Pearl Gray Int</t>
  </si>
  <si>
    <t>Xiaomi Mi10T Lite 6+64GB Rose Gold Beach Int</t>
  </si>
  <si>
    <t>Xiaomi Mi10T Lite 6+64GB Atlantic Blue Int</t>
  </si>
  <si>
    <t>Xiaomi Mi10T Lite 6+128GB Pearl Gray Int</t>
  </si>
  <si>
    <t>Xiaomi Mi10T Lite 6+128GB Rose Gold Beach Int</t>
  </si>
  <si>
    <t>Xiaomi Mi10T Lite 6+128GB Atlantic Blue Int</t>
  </si>
  <si>
    <t>Xiaomi Mi10T 6+128GB Black Int</t>
  </si>
  <si>
    <t>Xiaomi Mi10T 6+128GB Silver Int</t>
  </si>
  <si>
    <t>Xiaomi Mi10T 8+128GB Black Int</t>
  </si>
  <si>
    <t>Xiaomi Mi10T 8+128GB Silver Int</t>
  </si>
  <si>
    <t>Xiaomi Mi10 8+128GB Green Int</t>
  </si>
  <si>
    <t>Xiaomi Mi10 8+128GB Grey Int</t>
  </si>
  <si>
    <t>Xiaomi Mi10 8+256GB Green Int</t>
  </si>
  <si>
    <t>Xiaomi Mi10 8+256GB Grey Int</t>
  </si>
  <si>
    <t>Xiaomi Mi10 Pro 8+256GB Grey Int</t>
  </si>
  <si>
    <t>Xiaomi Mi10 Pro 8+256GB White Int</t>
  </si>
  <si>
    <t>Xiaomi Mi10 Pro 8+256GB Blue Int</t>
  </si>
  <si>
    <t>Xiaomi Mi10T Pro 8+128GB Black Int</t>
  </si>
  <si>
    <t>Xiaomi Mi10T Pro 8+128GB Blue Int</t>
  </si>
  <si>
    <t>Xiaomi Mi10T Pro 8+128GB Silver Int</t>
  </si>
  <si>
    <t>Xiaomi Mi10T Pro 8+256GB Black Int</t>
  </si>
  <si>
    <t>Xiaomi Mi10T Pro 8+256GB Blue Int</t>
  </si>
  <si>
    <t>Xiaomi Mi10T Pro 8+256GB Silver Int</t>
  </si>
  <si>
    <t>Xiaomi Mi Note 10 Lite 6+64GB Black Int</t>
  </si>
  <si>
    <t>Xiaomi Mi Note 10 Lite 6+64GB Blue Int</t>
  </si>
  <si>
    <t>Xiaomi Mi Note 10 Lite 6+64GB Purple Int</t>
  </si>
  <si>
    <t>Xiaomi Mi Note 10 Lite 6+64GB White Int</t>
  </si>
  <si>
    <t>Xiaomi Mi Note 10 Lite 6+128GB Black Int</t>
  </si>
  <si>
    <t>Xiaomi Mi Note 10 Lite 6+128GB Purple Int</t>
  </si>
  <si>
    <t>Xiaomi Mi Note 10 Lite 6+128GB White Int</t>
  </si>
  <si>
    <t>Xiaomi Mi Note 10 Lite 8+128GB Black Int</t>
  </si>
  <si>
    <t>Xiaomi Mi Note 10 Lite 8+128GB Purple Int</t>
  </si>
  <si>
    <t>Xiaomi Mi Note 10 Lite 8+128GB White Int</t>
  </si>
  <si>
    <t>Xiaomi Mi Note 10 6+128GB Black int</t>
  </si>
  <si>
    <t>Xiaomi Mi Note 10 6+128GB Green int</t>
  </si>
  <si>
    <t>Xiaomi Mi Note 10 6+128GB White int</t>
  </si>
  <si>
    <t>Xiaomi Mi Note 10 Pro 8+256GB Black int</t>
  </si>
  <si>
    <t>Xiaomi Mi Note 10 Pro 8+256GB White int</t>
  </si>
  <si>
    <t>Xiaomi Mi Note 10 Pro 8+256GB Green int</t>
  </si>
  <si>
    <t>Xiaomi M11 5G 8+128GB Grey int</t>
  </si>
  <si>
    <t>Xiaomi M11 5G 8+128GB Blue int</t>
  </si>
  <si>
    <t>Xiaomi M11 5G 8+256GB Grey int</t>
  </si>
  <si>
    <t>Xiaomi M11 5G 8+256GB Blue int</t>
  </si>
  <si>
    <t>Xiaomi M11 Lite 6+64GB Black int</t>
  </si>
  <si>
    <t>Xiaomi M11 Lite 6+64GB Blue int</t>
  </si>
  <si>
    <t>Xiaomi M11 Lite 6+64GB Pink int</t>
  </si>
  <si>
    <t>Xiaomi M11 Lite 6+128GB Black int</t>
  </si>
  <si>
    <t>Xiaomi M11 Lite 6+128GB Blue int</t>
  </si>
  <si>
    <t>Xiaomi M11 Lite 6+128GB Pink int</t>
  </si>
  <si>
    <t>Xiaomi M11 Lite 8+128GB Black int</t>
  </si>
  <si>
    <t>Xiaomi M11 Lite 8+128GB Blue int</t>
  </si>
  <si>
    <t>Xiaomi M11 Lite 8+128GB Pink int</t>
  </si>
  <si>
    <t>Xiaomi M11 Ultra 12+256GB Ceramic Black int</t>
  </si>
  <si>
    <t>Xiaomi M11 Ultra 12+256GB Ceramic White int</t>
  </si>
  <si>
    <t>Xiaomi M11 Lite 5G 6+128GB Black int</t>
  </si>
  <si>
    <t>Xiaomi M11 Lite 5G 6+128GB Green int</t>
  </si>
  <si>
    <t>Xiaomi M11 Lite 5G 6+128GB Yellow int</t>
  </si>
  <si>
    <t>Xiaomi M11 Lite NE 5G 6+128GB Black int</t>
  </si>
  <si>
    <t>Xiaomi M11 Lite NE 5G 6+128GB Blue int</t>
  </si>
  <si>
    <t>Xiaomi M11 Lite NE 5G 6+128GB White int</t>
  </si>
  <si>
    <t>Xiaomi M11 Lite NE 5G 6+128GB Pink int</t>
  </si>
  <si>
    <t>Xiaomi M11 Lite NE 5G 8+128GB Black int</t>
  </si>
  <si>
    <t>Xiaomi M11 Lite NE 5G 8+128GB Blue int</t>
  </si>
  <si>
    <t>Xiaomi M11 Lite NE 5G 8+128GB White int</t>
  </si>
  <si>
    <t>Xiaomi M11 Lite NE 5G 8+128GB Pink int</t>
  </si>
  <si>
    <t>Xiaomi M11 Lite NE 5G 8+256GB Black int</t>
  </si>
  <si>
    <t>Xiaomi M11 Lite NE 5G 8+256GB Blue int</t>
  </si>
  <si>
    <t>Xiaomi M11 Lite NE 5G 8+256GB White int</t>
  </si>
  <si>
    <t>Xiaomi M11 Lite NE 5G 8+256GB Pink int</t>
  </si>
  <si>
    <t>Xiaomi 12 Lite 5G 6+128GB Black int</t>
  </si>
  <si>
    <t>Xiaomi 12 Lite 5G 6+128GB Lite Green int</t>
  </si>
  <si>
    <t>Xiaomi 12 Lite 5G 6+128GB Lite Pink int</t>
  </si>
  <si>
    <t>Xiaomi 12 Lite 5G 8+128GB Black int</t>
  </si>
  <si>
    <t>Xiaomi 12 Lite 5G 8+128GB Lite Green int</t>
  </si>
  <si>
    <t>Xiaomi 12 Lite 5G 8+128GB Lite Pink int</t>
  </si>
  <si>
    <t>Xiaomi 12 Lite 5G 8+256GB Black int</t>
  </si>
  <si>
    <t>Poco M3 4+64GB Black Int</t>
  </si>
  <si>
    <t>Poco M3 4+64GB Blue Int</t>
  </si>
  <si>
    <t>Poco M3 4+64GB Yellow Int</t>
  </si>
  <si>
    <t>Poco M3 4+128GB Black Int</t>
  </si>
  <si>
    <t>Poco M3 4+128GB Blue Int</t>
  </si>
  <si>
    <t>Poco M3 4+128GB Yellow Int</t>
  </si>
  <si>
    <t>Poco M3 Pro 5G 4+64GB Black Int</t>
  </si>
  <si>
    <t>Poco M3 Pro 5G 4+64GB Blue Int</t>
  </si>
  <si>
    <t>Poco M3 Pro 5G 4+64GB Yellow Int</t>
  </si>
  <si>
    <t>Poco M3 Pro 5G 6+128GB Black Int</t>
  </si>
  <si>
    <t>Poco M3 Pro 5G 6+128GB Blue Int</t>
  </si>
  <si>
    <t>Poco M3 Pro 5G 6+128GB Yellow Int</t>
  </si>
  <si>
    <t>Poco M4 Pro 5G 4+64GB Black Int</t>
  </si>
  <si>
    <t>Poco M4 Pro 5G 4+64GB Blue Int</t>
  </si>
  <si>
    <t>Poco M4 Pro 5G 4+64GB Yellow Int</t>
  </si>
  <si>
    <t>Poco M4 Pro 5G 6+128GB Black Int</t>
  </si>
  <si>
    <t>Poco M4 Pro 5G 6+128GB Blue Int</t>
  </si>
  <si>
    <t>Poco M4 Pro 5G 6+128GB Yellow Int</t>
  </si>
  <si>
    <t>Xiaomi 12 Lite 5G 8+256GB Lite Green int</t>
  </si>
  <si>
    <t>Xiaomi 12 Lite 5G 8+256GB Lite Pink int</t>
  </si>
  <si>
    <t>Poco C40 3+32GB Black Int</t>
  </si>
  <si>
    <t>Poco C40 3+32GB Green Int</t>
  </si>
  <si>
    <t>Poco C40 3+32GB Yellow Int</t>
  </si>
  <si>
    <t>Poco C40 4+64GB Black Int</t>
  </si>
  <si>
    <t>Poco C40 4+64GB Green Int</t>
  </si>
  <si>
    <t>Poco C40 4+64GB Yellow Int</t>
  </si>
  <si>
    <t>Pocophone X3 6+64GB Blue Int</t>
  </si>
  <si>
    <t>Pocophone X3 6+64GB Grey Int</t>
  </si>
  <si>
    <t>Pocophone X3 6+128GB Blue Int</t>
  </si>
  <si>
    <t>Pocophone X3 6+128GB Grey Int</t>
  </si>
  <si>
    <t>Poco X3 Pro 6+128GB Blue Int</t>
  </si>
  <si>
    <t>Poco X3 Pro 6+128GB Black Int</t>
  </si>
  <si>
    <t>Poco X3 Pro 6+128GB Bronze Int</t>
  </si>
  <si>
    <t>Poco X3 Pro 8+256GB Blue Int</t>
  </si>
  <si>
    <t>Poco X3 Pro 8+256GB Black Int</t>
  </si>
  <si>
    <t>Poco X3 Pro 8+256GB Bronze Int</t>
  </si>
  <si>
    <t>Poco F3 5G 6+128GB Black Int</t>
  </si>
  <si>
    <t>Poco F3 5G 6+128Gb Blue int</t>
  </si>
  <si>
    <t>Poco F3 5G 6+128GB White Int</t>
  </si>
  <si>
    <t>Poco F3 5G 8+256GB Black Int</t>
  </si>
  <si>
    <t>Poco F3 5G 8+256GB Blue Int</t>
  </si>
  <si>
    <t>Poco F3 5G 8+256GB White Int</t>
  </si>
  <si>
    <t>Poco F4GT 5G 8+128Gb Black int</t>
  </si>
  <si>
    <t>Poco F4GT 5G 8+128Gb Silver int</t>
  </si>
  <si>
    <t>Poco F4GT 5G 8+128Gb Yellow int</t>
  </si>
  <si>
    <t>Poco X3 GT 8+128GB Black Int</t>
  </si>
  <si>
    <t>Poco X3 GT 8+128GB Blue Int</t>
  </si>
  <si>
    <t>Poco X3 GT 8+128GB White Int</t>
  </si>
  <si>
    <t>Poco X3 GT 8+256GB Black Int</t>
  </si>
  <si>
    <t>Poco X3 GT 8+256GB Blue Int</t>
  </si>
  <si>
    <t>Poco X3 GT 8+256GB White Int</t>
  </si>
  <si>
    <t>Poco F4 5G 6+128Gb Black int</t>
  </si>
  <si>
    <t>Poco F4 5G 6+128Gb Green int</t>
  </si>
  <si>
    <t>Poco F4 5G 6+128Gb Silver int</t>
  </si>
  <si>
    <t>Poco F4 5G 8+256Gb Black int</t>
  </si>
  <si>
    <t>Poco F4 5G 8+256Gb Green int</t>
  </si>
  <si>
    <t>Poco F4 5G 8+256Gb Silver int</t>
  </si>
  <si>
    <t>Poco X4 Pro 5G 6+128GB Black Int</t>
  </si>
  <si>
    <t>Poco X4 Pro 5G 6+128GB Blue Int</t>
  </si>
  <si>
    <t>Poco X4 Pro 5G 6+128GB Yellow Int</t>
  </si>
  <si>
    <t>Poco X4 Pro 5G 8+256GB Black Int</t>
  </si>
  <si>
    <t>Poco X4 Pro 5G 8+256GB Blue Int</t>
  </si>
  <si>
    <t>Poco X4 Pro 5G 8+256GB Yellow Int</t>
  </si>
  <si>
    <t>Poco M5 4+64GB Black Int</t>
  </si>
  <si>
    <t>Poco M5 4+64GB Green Int</t>
  </si>
  <si>
    <t>Poco M5 4+64GB Yellow Int</t>
  </si>
  <si>
    <t>Poco M5 4+128GB Black Int</t>
  </si>
  <si>
    <t>Poco M5 4+128GB Green Int</t>
  </si>
  <si>
    <t>Poco M5 4+128GB Yellow Int</t>
  </si>
  <si>
    <t>Poco M5 6+128GB Black Int</t>
  </si>
  <si>
    <t>Poco M5 6+128GB Green Int</t>
  </si>
  <si>
    <t>Poco M5 6+128GB Yellow Int</t>
  </si>
  <si>
    <t>Poco M5S 4+64GB Blue Int</t>
  </si>
  <si>
    <t>Poco M5S 4+64GB Grey Int</t>
  </si>
  <si>
    <t>Poco M5S 4+64GB White Int</t>
  </si>
  <si>
    <t>Poco M5S 4+128GB White Int</t>
  </si>
  <si>
    <t>Poco M5S 4+128GB Grey Int</t>
  </si>
  <si>
    <t>Poco M5S 4+128GB Blue Int</t>
  </si>
  <si>
    <t>Poco M5S 6+128GB Grey Int</t>
  </si>
  <si>
    <t>Poco M5S 4+128GB Yellow Int</t>
  </si>
  <si>
    <t>Poco M5S 6+128GB White Int</t>
  </si>
  <si>
    <t>Poco M5S 6+128GB Blue Int</t>
  </si>
  <si>
    <t>Poco X5 5G 8+256GB Black Int</t>
  </si>
  <si>
    <t>Poco X5 5G 8+256GB Blue Int</t>
  </si>
  <si>
    <t>Poco X5 5G 8+256GB Green Int</t>
  </si>
  <si>
    <t>Poco X5 Pro 5G 6+128GB Yellow Int</t>
  </si>
  <si>
    <t>Poco X5 Pro 5G 6+128GB Blue Int</t>
  </si>
  <si>
    <t>Poco X5 Pro 5G 6+128GB Black Int</t>
  </si>
  <si>
    <t>Poco X5 5G 6+128GB Green Int</t>
  </si>
  <si>
    <t>Poco X5 5G 6+128GB Blue Int</t>
  </si>
  <si>
    <t>Poco X5 5G 6+128GB Black Int</t>
  </si>
  <si>
    <t>Poco X5 Pro 5G 8+256GB Blue Int</t>
  </si>
  <si>
    <t>Poco X5 Pro 5G 8+256GB Black Int</t>
  </si>
  <si>
    <t>Poco X5 Pro 5G 8+256GB Yellow Int</t>
  </si>
  <si>
    <t>Redmi Pad 3+64Gb Grey Int</t>
  </si>
  <si>
    <t>Redmi Pad 3+64Gb Green Int</t>
  </si>
  <si>
    <t>Redmi Pad 3+64Gb Silver Int</t>
  </si>
  <si>
    <t>Redmi Pad 4+128Gb Green Int</t>
  </si>
  <si>
    <t>Redmi Pad 4+128Gb Grey Int</t>
  </si>
  <si>
    <t>Redmi Pad 6+128Gb Green Int</t>
  </si>
  <si>
    <t>Redmi Pad 4+128Gb Silver Int</t>
  </si>
  <si>
    <t>Redmi Pad 4+128Gb Grey CN+OTA</t>
  </si>
  <si>
    <t>Redmi Pad 4+128Gb Green CN+OTA</t>
  </si>
  <si>
    <t>Redmi Pad 4+128Gb Silver CN+OTA</t>
  </si>
  <si>
    <t>Redmi Pad 6+128Gb Grey Int</t>
  </si>
  <si>
    <t>Redmi Pad 6+128Gb Silver Int</t>
  </si>
  <si>
    <t>Xiaomi Pad 5 WiFi 6+128Gb White CN+OTA</t>
  </si>
  <si>
    <t>Xiaomi Pad 5 WiFi 6+128Gb Grey CN+OTA</t>
  </si>
  <si>
    <t>Xiaomi Pad 5 WiFi 6+128Gb Green CN+OTA</t>
  </si>
  <si>
    <t>Xiaomi Pad 5 Pro WiFi 6+128Gb Black CN+OTA</t>
  </si>
  <si>
    <t>Xiaomi Pad 5 Pro WiFi 6+128Gb White CN+OTA</t>
  </si>
  <si>
    <t>Xiaomi Pad 5 WiFi 6+256Gb Grey CN+OTA</t>
  </si>
  <si>
    <t>Xiaomi Pad 5 WiFi 6+256Gb Green CN+OTA</t>
  </si>
  <si>
    <t>Xiaomi Pad 5 WiFi 6+256Gb White CN+OTA</t>
  </si>
  <si>
    <t>Xiaomi Pad 5 WiFi 6+256Gb Grey Int</t>
  </si>
  <si>
    <t>Xiaomi Pad 5 WiFi 6+256Gb White Int</t>
  </si>
  <si>
    <t>Xiaomi Pad 5 WiFi 6+128Gb Grey Int</t>
  </si>
  <si>
    <t>Xiaomi Pad 5 WiFi 6+128Gb White Int</t>
  </si>
  <si>
    <t>Mobile Phone</t>
  </si>
  <si>
    <t>Redmi Global Version</t>
  </si>
  <si>
    <t>Price(USD)</t>
  </si>
  <si>
    <t>Xiaomi Global Version</t>
  </si>
  <si>
    <t>Redmi 9A 2+32G Granite Grey</t>
  </si>
  <si>
    <t>$61</t>
  </si>
  <si>
    <t>Xiaomi 11T 8+256G Gray</t>
  </si>
  <si>
    <t>-</t>
  </si>
  <si>
    <t>Redmi 10A 2+32G Graphite Gray+Sky Blue</t>
  </si>
  <si>
    <t>$67</t>
  </si>
  <si>
    <t>Xiaomi 11T Pro 8+128G Gray+blue</t>
  </si>
  <si>
    <t>Redmi 10A 3+64G Graphite Gray</t>
  </si>
  <si>
    <t>$79</t>
  </si>
  <si>
    <t>Xiaomi 11T Pro 8+256G Meteorite Gray+Celestial Blue</t>
  </si>
  <si>
    <t>Redmi 10A 4+128G Graphite Gray+Sky Blue</t>
  </si>
  <si>
    <t>$93</t>
  </si>
  <si>
    <t>Xiaomi 12 Lite 6+128G black</t>
  </si>
  <si>
    <t>Redmi A1 2+32G (C3S) Graphite Gray</t>
  </si>
  <si>
    <t>Xiaomi 11 Lite (5G) NE 8+128G</t>
  </si>
  <si>
    <t>Redmi A1+ 2+32G Graphite Gray RU version</t>
  </si>
  <si>
    <t>Xiaomi 11 Lite (5G) NE 8+256G</t>
  </si>
  <si>
    <t>Redmi 10 4+64G Carbon Grey</t>
  </si>
  <si>
    <t>Xiaomi 12 8+128G Blue+Gray</t>
  </si>
  <si>
    <t>$415</t>
  </si>
  <si>
    <t>Redmi 10 4+128G Carbon Grey+Sea Blue+ ebble White</t>
  </si>
  <si>
    <t>$120</t>
  </si>
  <si>
    <t>Xiaomi 12 8+256G Blue</t>
  </si>
  <si>
    <t>$435</t>
  </si>
  <si>
    <t>Redmi 10 2022 4+128G Pebble White+Sea Blue</t>
  </si>
  <si>
    <t>$122</t>
  </si>
  <si>
    <t>Xiaomi 12 12+256G Purple+Blue</t>
  </si>
  <si>
    <t>$455</t>
  </si>
  <si>
    <t>Redmi 10 6+128G Sea Blue+ Pebble White</t>
  </si>
  <si>
    <t>$130</t>
  </si>
  <si>
    <t>Xiaomi 12 Pro 8+256G</t>
  </si>
  <si>
    <t>Redmi 10 2022 6+128G Sea Blue</t>
  </si>
  <si>
    <t>$132</t>
  </si>
  <si>
    <t>Xiaomi 12 Pro 12+256G Blue+Gray</t>
  </si>
  <si>
    <t>$575</t>
  </si>
  <si>
    <t>Redmi 9C 3+64G Aurora Green</t>
  </si>
  <si>
    <t>$81</t>
  </si>
  <si>
    <t>Xiaomi 12T Pro 8+256G Black</t>
  </si>
  <si>
    <t>Redmi 10C 4+64G Mint Green+Graphite Gray+Ocean Blue</t>
  </si>
  <si>
    <t>$98</t>
  </si>
  <si>
    <t>POCO Global Version</t>
  </si>
  <si>
    <t>Redmi 10C 4+128g Oceann Blue+Mint Green+Graphite Gray</t>
  </si>
  <si>
    <t>$110</t>
  </si>
  <si>
    <t>POCO C40 3+32G Black+Coral Green+Yellow</t>
  </si>
  <si>
    <t>$73</t>
  </si>
  <si>
    <t>Redmi 10C 4+128G +NFC Oceann Blue+Mint Green</t>
  </si>
  <si>
    <t>POCO C40 4+64G Coral Green+Yellow</t>
  </si>
  <si>
    <t>$83</t>
  </si>
  <si>
    <t>Redmi 10C 4+128G +NFC Graphite Gray</t>
  </si>
  <si>
    <t>$112</t>
  </si>
  <si>
    <t>POCO F4 6+128G Night Black+Moonlight Silver+Nebula Green</t>
  </si>
  <si>
    <t>$276</t>
  </si>
  <si>
    <t>Redmi Note 10S 6+64G Onyx Gray+Pebble White+Ocean Blue</t>
  </si>
  <si>
    <t>$140</t>
  </si>
  <si>
    <t>POCO F4 8+256G Nebula Green</t>
  </si>
  <si>
    <t>Redmi Note 10S 8+128G Onyx Grey+Ocean Blue</t>
  </si>
  <si>
    <t>$160</t>
  </si>
  <si>
    <t>POCO F4 GT 8+128G Knight Silver</t>
  </si>
  <si>
    <t>$335</t>
  </si>
  <si>
    <t>Redmi Note 11S 6+128G Graphite Gray</t>
  </si>
  <si>
    <t>POCO F4 GT 12+256G Knight Silver+Cyber Yellow+Stealth Black</t>
  </si>
  <si>
    <t>Redmi Note 11S 8+128G Graphite Gray+Twilight Blue</t>
  </si>
  <si>
    <t>POCO X4 GT 8+256G Silver</t>
  </si>
  <si>
    <t>$290</t>
  </si>
  <si>
    <t>Redmi Note 10 Pro 6+64G Onyx Grey+Glacier Blue</t>
  </si>
  <si>
    <t>$162</t>
  </si>
  <si>
    <t>POCO X5 5G 6+128G Black+Green+Blue</t>
  </si>
  <si>
    <t>$192</t>
  </si>
  <si>
    <t>Redmi Note 10 Pro 6+128G</t>
  </si>
  <si>
    <t>POCO X5 5G 8+256G Black+Green+Blue</t>
  </si>
  <si>
    <t>$212</t>
  </si>
  <si>
    <t>Redmi Note 10 Pro 8+256G Glacier Blue</t>
  </si>
  <si>
    <t>$195</t>
  </si>
  <si>
    <t>POCO X5 Pro 5G 6+128G Black</t>
  </si>
  <si>
    <t>Redmi Note 10 Pro 8+256G Aurora Green</t>
  </si>
  <si>
    <t>$200</t>
  </si>
  <si>
    <t>POCO X5 Pro 5G 8+256G Black</t>
  </si>
  <si>
    <t>$285</t>
  </si>
  <si>
    <t>Redmi Note 11 6+128G Graphite Gray+Twilight Blue</t>
  </si>
  <si>
    <t>POCO M4 5G 4+64G Blue</t>
  </si>
  <si>
    <t>$117</t>
  </si>
  <si>
    <t>Redmi Note 11 Pro + (5G) 6+128G Graphite Gray</t>
  </si>
  <si>
    <t>$245</t>
  </si>
  <si>
    <t>POCO M4 5G 6+128G Power Black</t>
  </si>
  <si>
    <t>$137</t>
  </si>
  <si>
    <t>Redmi Note 11 Pro + (5G) 8+128G Forest Green+Star Blue</t>
  </si>
  <si>
    <t>$255</t>
  </si>
  <si>
    <t>POCO M5 4+64G Black+Yellow</t>
  </si>
  <si>
    <t>$109</t>
  </si>
  <si>
    <t>Redmi Note 11 Pro + (5G) 8+256G Star Blue+Forest Green+Graphite Gray</t>
  </si>
  <si>
    <t>$275</t>
  </si>
  <si>
    <t>POCO M5 6+128G Yellow</t>
  </si>
  <si>
    <t>Xiaomi Pad 5 6+128G EU Cosmic Gray</t>
  </si>
  <si>
    <t>$288</t>
  </si>
  <si>
    <t>POCO M5S 4+64G Graphite Gray+Yellow</t>
  </si>
  <si>
    <t>Xiaomi Pad 5 6+256G EU Cosmic Gray</t>
  </si>
  <si>
    <t>$310</t>
  </si>
  <si>
    <t>POCO M5S 4+128G White+Yellow+Graphite Gray+Blue</t>
  </si>
  <si>
    <t>POCO M5S 6+128G Graphite Gray+Blue+Yellow</t>
  </si>
  <si>
    <t>$150</t>
  </si>
  <si>
    <t>POCO M5S 4+64G (No charger)</t>
  </si>
  <si>
    <t>$126</t>
  </si>
  <si>
    <t>POCO M5S 4+128G (No charger)</t>
  </si>
  <si>
    <t>$136</t>
  </si>
  <si>
    <t>POCO M5S 6+128G (No charger)</t>
  </si>
  <si>
    <t>$146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</si>
</sst>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</font>
    <font>
      <sz val="9"/>
      <color rgb="FF000000"/>
      <name val="&quot;Google Sans Mono&quot;"/>
    </font>
    <font>
      <b/>
      <sz val="8"/>
      <color theme="1"/>
      <name val="Times New Roman"/>
    </font>
    <font>
      <sz val="10"/>
      <name val="Arial"/>
    </font>
    <font>
      <sz val="8"/>
      <color theme="1"/>
      <name val="Times New Roman"/>
    </font>
    <font>
      <sz val="8"/>
      <color rgb="FF000000"/>
      <name val="Times New Roman"/>
    </font>
    <font>
      <sz val="11"/>
      <color rgb="FF454545"/>
      <name val="&quot;Courier new&quot;"/>
    </font>
    <font>
      <b/>
      <sz val="8"/>
      <color rgb="FF000000"/>
      <name val="Times New Roman"/>
    </font>
    <font>
      <sz val="8"/>
      <color rgb="FF000000"/>
      <name val="&quot;Times New Roman&quot;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393E47"/>
      <name val="Poppins"/>
    </font>
  </fonts>
  <fills count="6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0" borderId="0" xfId="0" applyFont="1" applyAlignment="1"/>
    <xf numFmtId="0" fontId="3" fillId="3" borderId="0" xfId="0" applyFont="1" applyFill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vertical="top"/>
    </xf>
    <xf numFmtId="0" fontId="2" fillId="2" borderId="0" xfId="0" applyFont="1" applyFill="1" applyAlignment="1"/>
    <xf numFmtId="0" fontId="2" fillId="3" borderId="0" xfId="0" applyFont="1" applyFill="1" applyAlignment="1"/>
    <xf numFmtId="0" fontId="4" fillId="5" borderId="4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 vertical="top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10" fillId="3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 vertical="top"/>
    </xf>
    <xf numFmtId="0" fontId="9" fillId="3" borderId="4" xfId="0" applyFont="1" applyFill="1" applyBorder="1" applyAlignment="1">
      <alignment horizontal="left"/>
    </xf>
    <xf numFmtId="0" fontId="6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7" fillId="3" borderId="4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3" borderId="6" xfId="0" applyFont="1" applyFill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2" fillId="0" borderId="4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4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12" fillId="0" borderId="1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pane ySplit="1" topLeftCell="A11" activePane="bottomLeft" state="frozen"/>
      <selection pane="bottomLeft" activeCell="B3" sqref="B3"/>
    </sheetView>
  </sheetViews>
  <sheetFormatPr defaultColWidth="12.5703125" defaultRowHeight="15" customHeight="1"/>
  <cols>
    <col min="1" max="1" width="45.85546875" customWidth="1"/>
    <col min="2" max="2" width="12.5703125" customWidth="1"/>
    <col min="3" max="4" width="95.5703125" customWidth="1"/>
    <col min="5" max="5" width="12.5703125" customWidth="1"/>
  </cols>
  <sheetData>
    <row r="1" spans="1:4" ht="15.75" customHeight="1">
      <c r="A1" s="1"/>
      <c r="B1" s="2" t="s">
        <v>0</v>
      </c>
      <c r="C1" s="3" t="s">
        <v>1</v>
      </c>
      <c r="D1" s="3"/>
    </row>
    <row r="2" spans="1:4" ht="15.75" customHeight="1">
      <c r="A2" s="4" t="s">
        <v>2</v>
      </c>
      <c r="B2" s="2" t="str">
        <f>hidden_2!B2</f>
        <v>undefined</v>
      </c>
      <c r="C2" s="3" t="s">
        <v>3</v>
      </c>
      <c r="D2" s="3"/>
    </row>
    <row r="3" spans="1:4" ht="15.75" customHeight="1">
      <c r="A3" s="5" t="s">
        <v>4</v>
      </c>
      <c r="B3" s="2" t="str">
        <f>hidden_2!B3</f>
        <v>undefined</v>
      </c>
      <c r="C3" s="3" t="s">
        <v>5</v>
      </c>
      <c r="D3" s="3"/>
    </row>
    <row r="4" spans="1:4" ht="15.75" customHeight="1">
      <c r="A4" s="4" t="s">
        <v>6</v>
      </c>
      <c r="B4" s="2" t="str">
        <f>hidden_2!B4</f>
        <v>undefined</v>
      </c>
      <c r="C4" s="6" t="s">
        <v>7</v>
      </c>
      <c r="D4" s="6"/>
    </row>
    <row r="5" spans="1:4" ht="15.75" customHeight="1">
      <c r="A5" s="5" t="s">
        <v>8</v>
      </c>
      <c r="B5" s="2" t="str">
        <f>hidden_2!B5</f>
        <v>undefined</v>
      </c>
    </row>
    <row r="6" spans="1:4" ht="15.75" customHeight="1">
      <c r="A6" s="4" t="s">
        <v>9</v>
      </c>
      <c r="B6" s="2" t="str">
        <f>hidden_2!B6</f>
        <v>undefined</v>
      </c>
      <c r="C6" s="3" t="s">
        <v>10</v>
      </c>
      <c r="D6" s="3"/>
    </row>
    <row r="7" spans="1:4" ht="27" customHeight="1">
      <c r="A7" s="5" t="s">
        <v>11</v>
      </c>
      <c r="B7" s="2" t="str">
        <f>hidden_2!B7</f>
        <v>undefined</v>
      </c>
      <c r="C7" s="3" t="s">
        <v>12</v>
      </c>
      <c r="D7" s="3"/>
    </row>
    <row r="8" spans="1:4" ht="15.75" customHeight="1">
      <c r="A8" s="4" t="s">
        <v>13</v>
      </c>
      <c r="B8" s="2" t="str">
        <f>hidden_2!B8</f>
        <v>undefined</v>
      </c>
      <c r="C8" s="3" t="s">
        <v>14</v>
      </c>
      <c r="D8" s="3"/>
    </row>
    <row r="9" spans="1:4" ht="15.75" customHeight="1">
      <c r="A9" s="5" t="s">
        <v>15</v>
      </c>
      <c r="B9" s="2" t="str">
        <f>hidden_2!B9</f>
        <v>undefined</v>
      </c>
      <c r="C9" s="3" t="s">
        <v>16</v>
      </c>
      <c r="D9" s="3"/>
    </row>
    <row r="10" spans="1:4" ht="15.75" customHeight="1">
      <c r="A10" s="4" t="s">
        <v>17</v>
      </c>
      <c r="B10" s="2" t="str">
        <f>hidden_2!B10</f>
        <v>undefined</v>
      </c>
      <c r="C10" s="3" t="s">
        <v>18</v>
      </c>
      <c r="D10" s="3"/>
    </row>
    <row r="11" spans="1:4" ht="15.75" customHeight="1">
      <c r="A11" s="5" t="s">
        <v>19</v>
      </c>
      <c r="B11" s="2" t="str">
        <f>hidden_2!B11</f>
        <v>undefined</v>
      </c>
    </row>
    <row r="12" spans="1:4" ht="15.75" customHeight="1">
      <c r="A12" s="4" t="s">
        <v>20</v>
      </c>
      <c r="B12" s="2" t="str">
        <f>hidden_2!B12</f>
        <v>undefined</v>
      </c>
    </row>
    <row r="13" spans="1:4" ht="15.75" customHeight="1">
      <c r="A13" s="5" t="s">
        <v>21</v>
      </c>
      <c r="B13" s="2" t="str">
        <f>hidden_2!B13</f>
        <v>undefined</v>
      </c>
    </row>
    <row r="14" spans="1:4" ht="15.75" customHeight="1">
      <c r="A14" s="4" t="s">
        <v>22</v>
      </c>
      <c r="B14" s="2" t="str">
        <f>hidden_2!B14</f>
        <v>undefined</v>
      </c>
    </row>
    <row r="15" spans="1:4" ht="15.75" customHeight="1">
      <c r="A15" s="5" t="s">
        <v>23</v>
      </c>
      <c r="B15" s="2" t="str">
        <f>hidden_2!B15</f>
        <v>undefined</v>
      </c>
    </row>
    <row r="16" spans="1:4" ht="15.75" customHeight="1">
      <c r="A16" s="4" t="s">
        <v>24</v>
      </c>
      <c r="B16" s="2" t="str">
        <f>hidden_2!B16</f>
        <v>undefined</v>
      </c>
    </row>
    <row r="17" spans="1:3" ht="15.75" customHeight="1">
      <c r="A17" s="5" t="s">
        <v>25</v>
      </c>
      <c r="B17" s="2" t="str">
        <f>hidden_2!B17</f>
        <v>undefined</v>
      </c>
    </row>
    <row r="18" spans="1:3" ht="15.75" customHeight="1">
      <c r="A18" s="4" t="s">
        <v>26</v>
      </c>
      <c r="B18" s="2" t="str">
        <f>hidden_2!B18</f>
        <v>undefined</v>
      </c>
    </row>
    <row r="19" spans="1:3" ht="15.75" customHeight="1">
      <c r="A19" s="5" t="s">
        <v>27</v>
      </c>
      <c r="B19" s="2" t="str">
        <f>hidden_2!B19</f>
        <v>undefined</v>
      </c>
    </row>
    <row r="20" spans="1:3" ht="15.75" customHeight="1">
      <c r="A20" s="4" t="s">
        <v>28</v>
      </c>
      <c r="B20" s="2" t="str">
        <f ca="1">hidden_2!B20</f>
        <v>undefined</v>
      </c>
      <c r="C20" s="7"/>
    </row>
    <row r="21" spans="1:3" ht="15.75" customHeight="1">
      <c r="A21" s="5" t="s">
        <v>29</v>
      </c>
      <c r="B21" s="2" t="str">
        <f ca="1">hidden_2!B21</f>
        <v>undefined</v>
      </c>
    </row>
    <row r="22" spans="1:3" ht="15.75" customHeight="1">
      <c r="A22" s="4" t="s">
        <v>30</v>
      </c>
      <c r="B22" s="2" t="str">
        <f ca="1">hidden_2!B22</f>
        <v>undefined</v>
      </c>
    </row>
    <row r="23" spans="1:3" ht="15.75" customHeight="1">
      <c r="A23" s="5" t="s">
        <v>31</v>
      </c>
      <c r="B23" s="2" t="str">
        <f ca="1">hidden_2!B23</f>
        <v>undefined</v>
      </c>
    </row>
    <row r="24" spans="1:3" ht="15.75" customHeight="1">
      <c r="A24" s="4" t="s">
        <v>32</v>
      </c>
      <c r="B24" s="2" t="str">
        <f ca="1">hidden_2!B24</f>
        <v>undefined</v>
      </c>
    </row>
    <row r="25" spans="1:3" ht="15.75" customHeight="1">
      <c r="A25" s="5" t="s">
        <v>33</v>
      </c>
      <c r="B25" s="2" t="str">
        <f ca="1">hidden_2!B25</f>
        <v>undefined</v>
      </c>
    </row>
    <row r="26" spans="1:3" ht="15.75" customHeight="1">
      <c r="A26" s="4" t="s">
        <v>34</v>
      </c>
      <c r="B26" s="2" t="str">
        <f ca="1">hidden_2!B26</f>
        <v>undefined</v>
      </c>
    </row>
    <row r="27" spans="1:3" ht="15.75" customHeight="1">
      <c r="A27" s="5" t="s">
        <v>35</v>
      </c>
      <c r="B27" s="2" t="str">
        <f ca="1">hidden_2!B27</f>
        <v>undefined</v>
      </c>
    </row>
    <row r="28" spans="1:3" ht="15.75" customHeight="1">
      <c r="A28" s="4" t="s">
        <v>36</v>
      </c>
      <c r="B28" s="2" t="str">
        <f ca="1">hidden_2!B28</f>
        <v>undefined</v>
      </c>
    </row>
    <row r="29" spans="1:3" ht="15.75" customHeight="1">
      <c r="A29" s="5" t="s">
        <v>37</v>
      </c>
      <c r="B29" s="2" t="str">
        <f ca="1">hidden_2!B29</f>
        <v>undefined</v>
      </c>
    </row>
    <row r="30" spans="1:3" ht="15.75" customHeight="1">
      <c r="A30" s="4" t="s">
        <v>38</v>
      </c>
      <c r="B30" s="2" t="str">
        <f ca="1">hidden_2!B30</f>
        <v>undefined</v>
      </c>
    </row>
    <row r="31" spans="1:3" ht="15.75" customHeight="1">
      <c r="A31" s="5" t="s">
        <v>39</v>
      </c>
      <c r="B31" s="2" t="str">
        <f ca="1">hidden_2!B31</f>
        <v>undefined</v>
      </c>
    </row>
    <row r="32" spans="1:3" ht="15.75" customHeight="1">
      <c r="A32" s="4" t="s">
        <v>40</v>
      </c>
      <c r="B32" s="2" t="str">
        <f>hidden_2!B32</f>
        <v>undefined</v>
      </c>
    </row>
    <row r="33" spans="1:2" ht="15.75" customHeight="1">
      <c r="A33" s="5" t="s">
        <v>41</v>
      </c>
      <c r="B33" s="2" t="str">
        <f>hidden_2!B33</f>
        <v>undefined</v>
      </c>
    </row>
    <row r="34" spans="1:2" ht="15.75" customHeight="1">
      <c r="A34" s="4" t="s">
        <v>42</v>
      </c>
      <c r="B34" s="2" t="str">
        <f>hidden_2!B34</f>
        <v>undefined</v>
      </c>
    </row>
    <row r="35" spans="1:2" ht="15.75" customHeight="1">
      <c r="A35" s="5" t="s">
        <v>43</v>
      </c>
      <c r="B35" s="2" t="str">
        <f>hidden_2!B35</f>
        <v>undefined</v>
      </c>
    </row>
    <row r="36" spans="1:2" ht="15.75" customHeight="1">
      <c r="A36" s="4" t="s">
        <v>44</v>
      </c>
      <c r="B36" s="2" t="str">
        <f>hidden_2!B36</f>
        <v>undefined</v>
      </c>
    </row>
    <row r="37" spans="1:2" ht="15.75" customHeight="1">
      <c r="A37" s="5" t="s">
        <v>45</v>
      </c>
      <c r="B37" s="2" t="str">
        <f ca="1">hidden_2!B37</f>
        <v>$93</v>
      </c>
    </row>
    <row r="38" spans="1:2" ht="15.75" customHeight="1">
      <c r="A38" s="4" t="s">
        <v>46</v>
      </c>
      <c r="B38" s="2" t="str">
        <f ca="1">hidden_2!B38</f>
        <v>undefined</v>
      </c>
    </row>
    <row r="39" spans="1:2" ht="15.75" customHeight="1">
      <c r="A39" s="5" t="s">
        <v>47</v>
      </c>
      <c r="B39" s="2" t="str">
        <f ca="1">hidden_2!B39</f>
        <v>$93</v>
      </c>
    </row>
    <row r="40" spans="1:2" ht="15.75" customHeight="1">
      <c r="A40" s="4" t="s">
        <v>48</v>
      </c>
      <c r="B40" s="2" t="str">
        <f>hidden_2!B40</f>
        <v>undefined</v>
      </c>
    </row>
    <row r="41" spans="1:2" ht="15.75" customHeight="1">
      <c r="A41" s="5" t="s">
        <v>49</v>
      </c>
      <c r="B41" s="2" t="str">
        <f>hidden_2!B41</f>
        <v>undefined</v>
      </c>
    </row>
    <row r="42" spans="1:2" ht="15.75" customHeight="1">
      <c r="A42" s="4" t="s">
        <v>50</v>
      </c>
      <c r="B42" s="2" t="str">
        <f>hidden_2!B42</f>
        <v>undefined</v>
      </c>
    </row>
    <row r="43" spans="1:2" ht="15.75" customHeight="1">
      <c r="A43" s="5" t="s">
        <v>51</v>
      </c>
      <c r="B43" s="2" t="str">
        <f>hidden_2!B43</f>
        <v>undefined</v>
      </c>
    </row>
    <row r="44" spans="1:2" ht="15.75" customHeight="1">
      <c r="A44" s="4" t="s">
        <v>52</v>
      </c>
      <c r="B44" s="2" t="str">
        <f>hidden_2!B44</f>
        <v>undefined</v>
      </c>
    </row>
    <row r="45" spans="1:2" ht="15.75" customHeight="1">
      <c r="A45" s="5" t="s">
        <v>53</v>
      </c>
      <c r="B45" s="2" t="str">
        <f>hidden_2!B45</f>
        <v>undefined</v>
      </c>
    </row>
    <row r="46" spans="1:2" ht="15.75" customHeight="1">
      <c r="A46" s="4" t="s">
        <v>54</v>
      </c>
      <c r="B46" s="2" t="str">
        <f>hidden_2!B46</f>
        <v>undefined</v>
      </c>
    </row>
    <row r="47" spans="1:2" ht="15.75" customHeight="1">
      <c r="A47" s="5" t="s">
        <v>55</v>
      </c>
      <c r="B47" s="2" t="str">
        <f>hidden_2!B47</f>
        <v>undefined</v>
      </c>
    </row>
    <row r="48" spans="1:2" ht="15.75" customHeight="1">
      <c r="A48" s="8" t="s">
        <v>56</v>
      </c>
      <c r="B48" s="2" t="str">
        <f>hidden_2!B48</f>
        <v>undefined</v>
      </c>
    </row>
    <row r="49" spans="1:2" ht="15.75" customHeight="1">
      <c r="A49" s="9" t="s">
        <v>57</v>
      </c>
      <c r="B49" s="2" t="str">
        <f>hidden_2!B49</f>
        <v>undefined</v>
      </c>
    </row>
    <row r="50" spans="1:2" ht="15.75" customHeight="1">
      <c r="A50" s="8" t="s">
        <v>58</v>
      </c>
      <c r="B50" s="2" t="str">
        <f>hidden_2!B50</f>
        <v>undefined</v>
      </c>
    </row>
    <row r="51" spans="1:2" ht="15.75" customHeight="1">
      <c r="A51" s="9" t="s">
        <v>59</v>
      </c>
      <c r="B51" s="2" t="str">
        <f>hidden_2!B51</f>
        <v>undefined</v>
      </c>
    </row>
    <row r="52" spans="1:2" ht="15.75" customHeight="1">
      <c r="A52" s="8" t="s">
        <v>60</v>
      </c>
      <c r="B52" s="2" t="str">
        <f>hidden_2!B52</f>
        <v>undefined</v>
      </c>
    </row>
    <row r="53" spans="1:2" ht="15.75" customHeight="1">
      <c r="A53" s="9" t="s">
        <v>61</v>
      </c>
      <c r="B53" s="2" t="str">
        <f>hidden_2!B53</f>
        <v>undefined</v>
      </c>
    </row>
    <row r="54" spans="1:2" ht="15.75" customHeight="1">
      <c r="A54" s="8" t="s">
        <v>62</v>
      </c>
      <c r="B54" s="2" t="str">
        <f>hidden_2!B54</f>
        <v>undefined</v>
      </c>
    </row>
    <row r="55" spans="1:2" ht="15.75" customHeight="1">
      <c r="A55" s="9" t="s">
        <v>63</v>
      </c>
      <c r="B55" s="2" t="str">
        <f>hidden_2!B55</f>
        <v>undefined</v>
      </c>
    </row>
    <row r="56" spans="1:2" ht="15.75" customHeight="1">
      <c r="A56" s="8" t="s">
        <v>64</v>
      </c>
      <c r="B56" s="2" t="str">
        <f>hidden_2!B56</f>
        <v>undefined</v>
      </c>
    </row>
    <row r="57" spans="1:2" ht="15.75" customHeight="1">
      <c r="A57" s="9" t="s">
        <v>65</v>
      </c>
      <c r="B57" s="2" t="str">
        <f>hidden_2!B57</f>
        <v>undefined</v>
      </c>
    </row>
    <row r="58" spans="1:2" ht="15.75" customHeight="1">
      <c r="A58" s="8" t="s">
        <v>66</v>
      </c>
      <c r="B58" s="2" t="str">
        <f>hidden_2!B58</f>
        <v>undefined</v>
      </c>
    </row>
    <row r="59" spans="1:2" ht="15.75" customHeight="1">
      <c r="A59" s="9" t="s">
        <v>67</v>
      </c>
      <c r="B59" s="2" t="str">
        <f>hidden_2!B59</f>
        <v>undefined</v>
      </c>
    </row>
    <row r="60" spans="1:2" ht="15.75" customHeight="1">
      <c r="A60" s="8" t="s">
        <v>68</v>
      </c>
      <c r="B60" s="2" t="str">
        <f>hidden_2!B60</f>
        <v>undefined</v>
      </c>
    </row>
    <row r="61" spans="1:2" ht="15.75" customHeight="1">
      <c r="A61" s="9" t="s">
        <v>69</v>
      </c>
      <c r="B61" s="2" t="str">
        <f>hidden_2!B61</f>
        <v>undefined</v>
      </c>
    </row>
    <row r="62" spans="1:2" ht="15.75" customHeight="1">
      <c r="A62" s="8" t="s">
        <v>70</v>
      </c>
      <c r="B62" s="2" t="str">
        <f>hidden_2!B62</f>
        <v>undefined</v>
      </c>
    </row>
    <row r="63" spans="1:2" ht="15.75" customHeight="1">
      <c r="A63" s="9" t="s">
        <v>71</v>
      </c>
      <c r="B63" s="2" t="str">
        <f>hidden_2!B63</f>
        <v>undefined</v>
      </c>
    </row>
    <row r="64" spans="1:2" ht="15.75" customHeight="1">
      <c r="A64" s="8" t="s">
        <v>72</v>
      </c>
      <c r="B64" s="2" t="str">
        <f>hidden_2!B64</f>
        <v>undefined</v>
      </c>
    </row>
    <row r="65" spans="1:2" ht="15.75" customHeight="1">
      <c r="A65" s="9" t="s">
        <v>73</v>
      </c>
      <c r="B65" s="2" t="str">
        <f>hidden_2!B65</f>
        <v>undefined</v>
      </c>
    </row>
    <row r="66" spans="1:2" ht="15.75" customHeight="1">
      <c r="A66" s="8" t="s">
        <v>74</v>
      </c>
      <c r="B66" s="2" t="str">
        <f>hidden_2!B66</f>
        <v>undefined</v>
      </c>
    </row>
    <row r="67" spans="1:2" ht="15.75" customHeight="1">
      <c r="A67" s="9" t="s">
        <v>75</v>
      </c>
      <c r="B67" s="2" t="str">
        <f>hidden_2!B67</f>
        <v>undefined</v>
      </c>
    </row>
    <row r="68" spans="1:2" ht="15.75" customHeight="1">
      <c r="A68" s="8" t="s">
        <v>76</v>
      </c>
      <c r="B68" s="2" t="str">
        <f>hidden_2!B68</f>
        <v>undefined</v>
      </c>
    </row>
    <row r="69" spans="1:2" ht="15.75" customHeight="1">
      <c r="A69" s="9" t="s">
        <v>77</v>
      </c>
      <c r="B69" s="2" t="str">
        <f>hidden_2!B69</f>
        <v>undefined</v>
      </c>
    </row>
    <row r="70" spans="1:2" ht="15.75" customHeight="1">
      <c r="A70" s="8" t="s">
        <v>78</v>
      </c>
      <c r="B70" s="2" t="str">
        <f>hidden_2!B70</f>
        <v>undefined</v>
      </c>
    </row>
    <row r="71" spans="1:2" ht="15.75" customHeight="1">
      <c r="A71" s="9" t="s">
        <v>79</v>
      </c>
      <c r="B71" s="2" t="str">
        <f>hidden_2!B71</f>
        <v>undefined</v>
      </c>
    </row>
    <row r="72" spans="1:2" ht="15.75" customHeight="1">
      <c r="A72" s="8" t="s">
        <v>80</v>
      </c>
      <c r="B72" s="2" t="str">
        <f>hidden_2!B72</f>
        <v>undefined</v>
      </c>
    </row>
    <row r="73" spans="1:2" ht="15.75" customHeight="1">
      <c r="A73" s="9" t="s">
        <v>81</v>
      </c>
      <c r="B73" s="2" t="str">
        <f>hidden_2!B73</f>
        <v>undefined</v>
      </c>
    </row>
    <row r="74" spans="1:2" ht="15.75" customHeight="1">
      <c r="A74" s="8" t="s">
        <v>82</v>
      </c>
      <c r="B74" s="2" t="str">
        <f>hidden_2!B74</f>
        <v>undefined</v>
      </c>
    </row>
    <row r="75" spans="1:2" ht="15.75" customHeight="1">
      <c r="A75" s="9" t="s">
        <v>83</v>
      </c>
      <c r="B75" s="2" t="str">
        <f>hidden_2!B75</f>
        <v>undefined</v>
      </c>
    </row>
    <row r="76" spans="1:2" ht="15.75" customHeight="1">
      <c r="A76" s="8" t="s">
        <v>84</v>
      </c>
      <c r="B76" s="2" t="str">
        <f>hidden_2!B76</f>
        <v>undefined</v>
      </c>
    </row>
    <row r="77" spans="1:2" ht="15.75" customHeight="1">
      <c r="A77" s="9" t="s">
        <v>85</v>
      </c>
      <c r="B77" s="2" t="str">
        <f>hidden_2!B77</f>
        <v>undefined</v>
      </c>
    </row>
    <row r="78" spans="1:2" ht="15.75" customHeight="1">
      <c r="A78" s="8" t="s">
        <v>86</v>
      </c>
      <c r="B78" s="2" t="str">
        <f>hidden_2!B78</f>
        <v>undefined</v>
      </c>
    </row>
    <row r="79" spans="1:2" ht="15.75" customHeight="1">
      <c r="A79" s="9" t="s">
        <v>87</v>
      </c>
      <c r="B79" s="2" t="str">
        <f>hidden_2!B79</f>
        <v>undefined</v>
      </c>
    </row>
    <row r="80" spans="1:2" ht="15.75" customHeight="1">
      <c r="A80" s="8" t="s">
        <v>88</v>
      </c>
      <c r="B80" s="2" t="str">
        <f>hidden_2!B80</f>
        <v>undefined</v>
      </c>
    </row>
    <row r="81" spans="1:2" ht="15.75" customHeight="1">
      <c r="A81" s="9" t="s">
        <v>89</v>
      </c>
      <c r="B81" s="2" t="str">
        <f>hidden_2!B81</f>
        <v>undefined</v>
      </c>
    </row>
    <row r="82" spans="1:2" ht="15.75" customHeight="1">
      <c r="A82" s="8" t="s">
        <v>90</v>
      </c>
      <c r="B82" s="2" t="str">
        <f>hidden_2!B82</f>
        <v>undefined</v>
      </c>
    </row>
    <row r="83" spans="1:2" ht="15.75" customHeight="1">
      <c r="A83" s="9" t="s">
        <v>91</v>
      </c>
      <c r="B83" s="2" t="str">
        <f>hidden_2!B83</f>
        <v>undefined</v>
      </c>
    </row>
    <row r="84" spans="1:2" ht="15.75" customHeight="1">
      <c r="A84" s="8" t="s">
        <v>92</v>
      </c>
      <c r="B84" s="2" t="str">
        <f>hidden_2!B84</f>
        <v>undefined</v>
      </c>
    </row>
    <row r="85" spans="1:2" ht="15.75" customHeight="1">
      <c r="A85" s="9" t="s">
        <v>93</v>
      </c>
      <c r="B85" s="2" t="str">
        <f>hidden_2!B85</f>
        <v>undefined</v>
      </c>
    </row>
    <row r="86" spans="1:2" ht="15.75" customHeight="1">
      <c r="A86" s="8" t="s">
        <v>94</v>
      </c>
      <c r="B86" s="2" t="str">
        <f>hidden_2!B86</f>
        <v>undefined</v>
      </c>
    </row>
    <row r="87" spans="1:2" ht="15.75" customHeight="1">
      <c r="A87" s="9" t="s">
        <v>95</v>
      </c>
      <c r="B87" s="2" t="str">
        <f>hidden_2!B87</f>
        <v>undefined</v>
      </c>
    </row>
    <row r="88" spans="1:2" ht="15.75" customHeight="1">
      <c r="A88" s="8" t="s">
        <v>96</v>
      </c>
      <c r="B88" s="2" t="str">
        <f>hidden_2!B88</f>
        <v>undefined</v>
      </c>
    </row>
    <row r="89" spans="1:2" ht="15.75" customHeight="1">
      <c r="A89" s="9" t="s">
        <v>97</v>
      </c>
      <c r="B89" s="2" t="str">
        <f>hidden_2!B89</f>
        <v>undefined</v>
      </c>
    </row>
    <row r="90" spans="1:2" ht="15.75" customHeight="1">
      <c r="A90" s="8" t="s">
        <v>98</v>
      </c>
      <c r="B90" s="2" t="str">
        <f>hidden_2!B90</f>
        <v>undefined</v>
      </c>
    </row>
    <row r="91" spans="1:2" ht="15.75" customHeight="1">
      <c r="A91" s="9" t="s">
        <v>99</v>
      </c>
      <c r="B91" s="2" t="str">
        <f>hidden_2!B91</f>
        <v>undefined</v>
      </c>
    </row>
    <row r="92" spans="1:2" ht="15.75" customHeight="1">
      <c r="A92" s="8" t="s">
        <v>100</v>
      </c>
      <c r="B92" s="2" t="str">
        <f>hidden_2!B92</f>
        <v>undefined</v>
      </c>
    </row>
    <row r="93" spans="1:2" ht="15.75" customHeight="1">
      <c r="A93" s="9" t="s">
        <v>101</v>
      </c>
      <c r="B93" s="2" t="str">
        <f>hidden_2!B93</f>
        <v>undefined</v>
      </c>
    </row>
    <row r="94" spans="1:2" ht="15.75" customHeight="1">
      <c r="A94" s="8" t="s">
        <v>102</v>
      </c>
      <c r="B94" s="2" t="str">
        <f>hidden_2!B94</f>
        <v>undefined</v>
      </c>
    </row>
    <row r="95" spans="1:2" ht="15.75" customHeight="1">
      <c r="A95" s="9" t="s">
        <v>103</v>
      </c>
      <c r="B95" s="2" t="str">
        <f>hidden_2!B95</f>
        <v>undefined</v>
      </c>
    </row>
    <row r="96" spans="1:2" ht="15.75" customHeight="1">
      <c r="A96" s="8" t="s">
        <v>104</v>
      </c>
      <c r="B96" s="2" t="str">
        <f>hidden_2!B96</f>
        <v>undefined</v>
      </c>
    </row>
    <row r="97" spans="1:2" ht="15.75" customHeight="1">
      <c r="A97" s="5" t="s">
        <v>105</v>
      </c>
      <c r="B97" s="2" t="str">
        <f>hidden_2!B97</f>
        <v>undefined</v>
      </c>
    </row>
    <row r="98" spans="1:2" ht="15.75" customHeight="1">
      <c r="A98" s="4" t="s">
        <v>106</v>
      </c>
      <c r="B98" s="2" t="str">
        <f>hidden_2!B98</f>
        <v>undefined</v>
      </c>
    </row>
    <row r="99" spans="1:2" ht="15.75" customHeight="1">
      <c r="A99" s="5" t="s">
        <v>107</v>
      </c>
      <c r="B99" s="2" t="str">
        <f>hidden_2!B99</f>
        <v>undefined</v>
      </c>
    </row>
    <row r="100" spans="1:2" ht="15.75" customHeight="1">
      <c r="A100" s="4" t="s">
        <v>108</v>
      </c>
      <c r="B100" s="2" t="str">
        <f ca="1">hidden_2!B100</f>
        <v>undefined</v>
      </c>
    </row>
    <row r="101" spans="1:2" ht="15.75" customHeight="1">
      <c r="A101" s="5" t="s">
        <v>109</v>
      </c>
      <c r="B101" s="2" t="str">
        <f ca="1">hidden_2!B101</f>
        <v>undefined</v>
      </c>
    </row>
    <row r="102" spans="1:2" ht="15.75" customHeight="1">
      <c r="A102" s="4" t="s">
        <v>110</v>
      </c>
      <c r="B102" s="2" t="str">
        <f ca="1">hidden_2!B102</f>
        <v>undefined</v>
      </c>
    </row>
    <row r="103" spans="1:2" ht="15.75" customHeight="1">
      <c r="A103" s="5" t="s">
        <v>111</v>
      </c>
      <c r="B103" s="2" t="str">
        <f ca="1">hidden_2!B103</f>
        <v>undefined</v>
      </c>
    </row>
    <row r="104" spans="1:2" ht="15.75" customHeight="1">
      <c r="A104" s="4" t="s">
        <v>112</v>
      </c>
      <c r="B104" s="2" t="str">
        <f ca="1">hidden_2!B104</f>
        <v>undefined</v>
      </c>
    </row>
    <row r="105" spans="1:2" ht="15.75" customHeight="1">
      <c r="A105" s="5" t="s">
        <v>113</v>
      </c>
      <c r="B105" s="2" t="str">
        <f ca="1">hidden_2!B105</f>
        <v>undefined</v>
      </c>
    </row>
    <row r="106" spans="1:2" ht="15.75" customHeight="1">
      <c r="A106" s="4" t="s">
        <v>114</v>
      </c>
      <c r="B106" s="2" t="str">
        <f ca="1">hidden_2!B106</f>
        <v>undefined</v>
      </c>
    </row>
    <row r="107" spans="1:2" ht="15.75" customHeight="1">
      <c r="A107" s="5" t="s">
        <v>115</v>
      </c>
      <c r="B107" s="2" t="str">
        <f ca="1">hidden_2!B107</f>
        <v>undefined</v>
      </c>
    </row>
    <row r="108" spans="1:2" ht="15.75" customHeight="1">
      <c r="A108" s="4" t="s">
        <v>116</v>
      </c>
      <c r="B108" s="2" t="str">
        <f ca="1">hidden_2!B108</f>
        <v>undefined</v>
      </c>
    </row>
    <row r="109" spans="1:2" ht="15.75" customHeight="1">
      <c r="A109" s="5" t="s">
        <v>117</v>
      </c>
      <c r="B109" s="2" t="str">
        <f ca="1">hidden_2!B109</f>
        <v>undefined</v>
      </c>
    </row>
    <row r="110" spans="1:2" ht="15.75" customHeight="1">
      <c r="A110" s="4" t="s">
        <v>118</v>
      </c>
      <c r="B110" s="2" t="str">
        <f ca="1">hidden_2!B110</f>
        <v>undefined</v>
      </c>
    </row>
    <row r="111" spans="1:2" ht="15.75" customHeight="1">
      <c r="A111" s="5" t="s">
        <v>119</v>
      </c>
      <c r="B111" s="2" t="str">
        <f ca="1">hidden_2!B111</f>
        <v>undefined</v>
      </c>
    </row>
    <row r="112" spans="1:2" ht="15.75" customHeight="1">
      <c r="A112" s="4" t="s">
        <v>120</v>
      </c>
      <c r="B112" s="2" t="str">
        <f ca="1">hidden_2!B112</f>
        <v>undefined</v>
      </c>
    </row>
    <row r="113" spans="1:2" ht="15.75" customHeight="1">
      <c r="A113" s="5" t="s">
        <v>121</v>
      </c>
      <c r="B113" s="2" t="str">
        <f ca="1">hidden_2!B113</f>
        <v>undefined</v>
      </c>
    </row>
    <row r="114" spans="1:2" ht="15.75" customHeight="1">
      <c r="A114" s="4" t="s">
        <v>122</v>
      </c>
      <c r="B114" s="2" t="str">
        <f ca="1">hidden_2!B114</f>
        <v>undefined</v>
      </c>
    </row>
    <row r="115" spans="1:2" ht="15.75" customHeight="1">
      <c r="A115" s="5" t="s">
        <v>123</v>
      </c>
      <c r="B115" s="2" t="str">
        <f ca="1">hidden_2!B115</f>
        <v>undefined</v>
      </c>
    </row>
    <row r="116" spans="1:2" ht="15.75" customHeight="1">
      <c r="A116" s="4" t="s">
        <v>124</v>
      </c>
      <c r="B116" s="2" t="str">
        <f ca="1">hidden_2!B116</f>
        <v>undefined</v>
      </c>
    </row>
    <row r="117" spans="1:2" ht="15.75" customHeight="1">
      <c r="A117" s="5" t="s">
        <v>125</v>
      </c>
      <c r="B117" s="2" t="str">
        <f ca="1">hidden_2!B117</f>
        <v>undefined</v>
      </c>
    </row>
    <row r="118" spans="1:2" ht="15.75" customHeight="1">
      <c r="A118" s="4" t="s">
        <v>126</v>
      </c>
      <c r="B118" s="2" t="str">
        <f ca="1">hidden_2!B118</f>
        <v>undefined</v>
      </c>
    </row>
    <row r="119" spans="1:2" ht="15.75" customHeight="1">
      <c r="A119" s="5" t="s">
        <v>127</v>
      </c>
      <c r="B119" s="2" t="str">
        <f ca="1">hidden_2!B119</f>
        <v>undefined</v>
      </c>
    </row>
    <row r="120" spans="1:2" ht="15.75" customHeight="1">
      <c r="A120" s="4" t="s">
        <v>128</v>
      </c>
      <c r="B120" s="2" t="str">
        <f ca="1">hidden_2!B120</f>
        <v>undefined</v>
      </c>
    </row>
    <row r="121" spans="1:2" ht="15.75" customHeight="1">
      <c r="A121" s="5" t="s">
        <v>129</v>
      </c>
      <c r="B121" s="2" t="str">
        <f ca="1">hidden_2!B121</f>
        <v>undefined</v>
      </c>
    </row>
    <row r="122" spans="1:2" ht="15.75" customHeight="1">
      <c r="A122" s="4" t="s">
        <v>130</v>
      </c>
      <c r="B122" s="2" t="str">
        <f ca="1">hidden_2!B122</f>
        <v>undefined</v>
      </c>
    </row>
    <row r="123" spans="1:2" ht="15.75" customHeight="1">
      <c r="A123" s="5" t="s">
        <v>131</v>
      </c>
      <c r="B123" s="2" t="str">
        <f ca="1">hidden_2!B123</f>
        <v>undefined</v>
      </c>
    </row>
    <row r="124" spans="1:2" ht="15.75" customHeight="1">
      <c r="A124" s="4" t="s">
        <v>132</v>
      </c>
      <c r="B124" s="2" t="str">
        <f ca="1">hidden_2!B124</f>
        <v>undefined</v>
      </c>
    </row>
    <row r="125" spans="1:2" ht="15.75" customHeight="1">
      <c r="A125" s="5" t="s">
        <v>133</v>
      </c>
      <c r="B125" s="2" t="str">
        <f ca="1">hidden_2!B125</f>
        <v>undefined</v>
      </c>
    </row>
    <row r="126" spans="1:2" ht="15.75" customHeight="1">
      <c r="A126" s="4" t="s">
        <v>134</v>
      </c>
      <c r="B126" s="2" t="str">
        <f ca="1">hidden_2!B126</f>
        <v>undefined</v>
      </c>
    </row>
    <row r="127" spans="1:2" ht="15.75" customHeight="1">
      <c r="A127" s="5" t="s">
        <v>135</v>
      </c>
      <c r="B127" s="2" t="str">
        <f ca="1">hidden_2!B127</f>
        <v>undefined</v>
      </c>
    </row>
    <row r="128" spans="1:2" ht="15.75" customHeight="1">
      <c r="A128" s="4" t="s">
        <v>136</v>
      </c>
      <c r="B128" s="2" t="str">
        <f ca="1">hidden_2!B128</f>
        <v>undefined</v>
      </c>
    </row>
    <row r="129" spans="1:2" ht="15.75" customHeight="1">
      <c r="A129" s="5" t="s">
        <v>137</v>
      </c>
      <c r="B129" s="2" t="str">
        <f ca="1">hidden_2!B129</f>
        <v>undefined</v>
      </c>
    </row>
    <row r="130" spans="1:2" ht="15.75" customHeight="1">
      <c r="A130" s="4" t="s">
        <v>138</v>
      </c>
      <c r="B130" s="2" t="str">
        <f ca="1">hidden_2!B130</f>
        <v>undefined</v>
      </c>
    </row>
    <row r="131" spans="1:2" ht="15.75" customHeight="1">
      <c r="A131" s="5" t="s">
        <v>139</v>
      </c>
      <c r="B131" s="2" t="str">
        <f ca="1">hidden_2!B131</f>
        <v>undefined</v>
      </c>
    </row>
    <row r="132" spans="1:2" ht="15.75" customHeight="1">
      <c r="A132" s="4" t="s">
        <v>140</v>
      </c>
      <c r="B132" s="2" t="str">
        <f ca="1">hidden_2!B132</f>
        <v>undefined</v>
      </c>
    </row>
    <row r="133" spans="1:2" ht="15.75" customHeight="1">
      <c r="A133" s="5" t="s">
        <v>141</v>
      </c>
      <c r="B133" s="2" t="str">
        <f ca="1">hidden_2!B133</f>
        <v>undefined</v>
      </c>
    </row>
    <row r="134" spans="1:2" ht="15.75" customHeight="1">
      <c r="A134" s="4" t="s">
        <v>142</v>
      </c>
      <c r="B134" s="2" t="str">
        <f ca="1">hidden_2!B134</f>
        <v>undefined</v>
      </c>
    </row>
    <row r="135" spans="1:2" ht="15.75" customHeight="1">
      <c r="A135" s="5" t="s">
        <v>143</v>
      </c>
      <c r="B135" s="2" t="str">
        <f ca="1">hidden_2!B135</f>
        <v>undefined</v>
      </c>
    </row>
    <row r="136" spans="1:2" ht="15.75" customHeight="1">
      <c r="A136" s="4" t="s">
        <v>144</v>
      </c>
      <c r="B136" s="2" t="str">
        <f ca="1">hidden_2!B136</f>
        <v>undefined</v>
      </c>
    </row>
    <row r="137" spans="1:2" ht="15.75" customHeight="1">
      <c r="A137" s="5" t="s">
        <v>145</v>
      </c>
      <c r="B137" s="2" t="str">
        <f ca="1">hidden_2!B137</f>
        <v>undefined</v>
      </c>
    </row>
    <row r="138" spans="1:2" ht="15.75" customHeight="1">
      <c r="A138" s="4" t="s">
        <v>146</v>
      </c>
      <c r="B138" s="2" t="str">
        <f ca="1">hidden_2!B138</f>
        <v>undefined</v>
      </c>
    </row>
    <row r="139" spans="1:2" ht="15.75" customHeight="1">
      <c r="A139" s="5" t="s">
        <v>147</v>
      </c>
      <c r="B139" s="2" t="str">
        <f ca="1">hidden_2!B139</f>
        <v>undefined</v>
      </c>
    </row>
    <row r="140" spans="1:2" ht="15.75" customHeight="1">
      <c r="A140" s="4" t="s">
        <v>148</v>
      </c>
      <c r="B140" s="2" t="str">
        <f ca="1">hidden_2!B140</f>
        <v>undefined</v>
      </c>
    </row>
    <row r="141" spans="1:2" ht="15.75" customHeight="1">
      <c r="A141" s="5" t="s">
        <v>149</v>
      </c>
      <c r="B141" s="2" t="str">
        <f ca="1">hidden_2!B141</f>
        <v>undefined</v>
      </c>
    </row>
    <row r="142" spans="1:2" ht="15.75" customHeight="1">
      <c r="A142" s="4" t="s">
        <v>150</v>
      </c>
      <c r="B142" s="2" t="str">
        <f ca="1">hidden_2!B142</f>
        <v>undefined</v>
      </c>
    </row>
    <row r="143" spans="1:2" ht="15.75" customHeight="1">
      <c r="A143" s="5" t="s">
        <v>151</v>
      </c>
      <c r="B143" s="2" t="str">
        <f ca="1">hidden_2!B143</f>
        <v>undefined</v>
      </c>
    </row>
    <row r="144" spans="1:2" ht="15.75" customHeight="1">
      <c r="A144" s="4" t="s">
        <v>152</v>
      </c>
      <c r="B144" s="2" t="str">
        <f ca="1">hidden_2!B144</f>
        <v>undefined</v>
      </c>
    </row>
    <row r="145" spans="1:2" ht="15.75" customHeight="1">
      <c r="A145" s="5" t="s">
        <v>153</v>
      </c>
      <c r="B145" s="2" t="str">
        <f ca="1">hidden_2!B145</f>
        <v>undefined</v>
      </c>
    </row>
    <row r="146" spans="1:2" ht="15.75" customHeight="1">
      <c r="A146" s="4" t="s">
        <v>154</v>
      </c>
      <c r="B146" s="2" t="str">
        <f ca="1">hidden_2!B146</f>
        <v>undefined</v>
      </c>
    </row>
    <row r="147" spans="1:2" ht="15.75" customHeight="1">
      <c r="A147" s="5" t="s">
        <v>155</v>
      </c>
      <c r="B147" s="2" t="str">
        <f ca="1">hidden_2!B147</f>
        <v>undefined</v>
      </c>
    </row>
    <row r="148" spans="1:2" ht="15.75" customHeight="1">
      <c r="A148" s="4" t="s">
        <v>156</v>
      </c>
      <c r="B148" s="2" t="str">
        <f ca="1">hidden_2!B148</f>
        <v>undefined</v>
      </c>
    </row>
    <row r="149" spans="1:2" ht="15.75" customHeight="1">
      <c r="A149" s="5" t="s">
        <v>157</v>
      </c>
      <c r="B149" s="2" t="str">
        <f ca="1">hidden_2!B149</f>
        <v>undefined</v>
      </c>
    </row>
    <row r="150" spans="1:2" ht="15.75" customHeight="1">
      <c r="A150" s="1" t="s">
        <v>158</v>
      </c>
      <c r="B150" s="2" t="str">
        <f ca="1">hidden_2!B150</f>
        <v>undefined</v>
      </c>
    </row>
    <row r="151" spans="1:2" ht="15.75" customHeight="1">
      <c r="A151" s="10" t="s">
        <v>159</v>
      </c>
      <c r="B151" s="2" t="str">
        <f ca="1">hidden_2!B151</f>
        <v>undefined</v>
      </c>
    </row>
    <row r="152" spans="1:2" ht="15.75" customHeight="1">
      <c r="A152" s="1" t="s">
        <v>160</v>
      </c>
      <c r="B152" s="2" t="str">
        <f ca="1">hidden_2!B152</f>
        <v>undefined</v>
      </c>
    </row>
    <row r="153" spans="1:2" ht="15.75" customHeight="1">
      <c r="A153" s="5" t="s">
        <v>161</v>
      </c>
      <c r="B153" s="2" t="str">
        <f ca="1">hidden_2!B153</f>
        <v>undefined</v>
      </c>
    </row>
    <row r="154" spans="1:2" ht="15.75" customHeight="1">
      <c r="A154" s="4" t="s">
        <v>162</v>
      </c>
      <c r="B154" s="2" t="str">
        <f ca="1">hidden_2!B154</f>
        <v>undefined</v>
      </c>
    </row>
    <row r="155" spans="1:2" ht="15.75" customHeight="1">
      <c r="A155" s="5" t="s">
        <v>163</v>
      </c>
      <c r="B155" s="2" t="str">
        <f ca="1">hidden_2!B155</f>
        <v>undefined</v>
      </c>
    </row>
    <row r="156" spans="1:2" ht="15.75" customHeight="1">
      <c r="A156" s="4" t="s">
        <v>164</v>
      </c>
      <c r="B156" s="2" t="str">
        <f ca="1">hidden_2!B156</f>
        <v>undefined</v>
      </c>
    </row>
    <row r="157" spans="1:2" ht="15.75" customHeight="1">
      <c r="A157" s="5" t="s">
        <v>165</v>
      </c>
      <c r="B157" s="2" t="str">
        <f ca="1">hidden_2!B157</f>
        <v>undefined</v>
      </c>
    </row>
    <row r="158" spans="1:2" ht="15.75" customHeight="1">
      <c r="A158" s="4" t="s">
        <v>166</v>
      </c>
      <c r="B158" s="2" t="str">
        <f ca="1">hidden_2!B158</f>
        <v>undefined</v>
      </c>
    </row>
    <row r="159" spans="1:2" ht="15.75" customHeight="1">
      <c r="A159" s="5" t="s">
        <v>167</v>
      </c>
      <c r="B159" s="2" t="str">
        <f ca="1">hidden_2!B159</f>
        <v>undefined</v>
      </c>
    </row>
    <row r="160" spans="1:2" ht="15.75" customHeight="1">
      <c r="A160" s="4" t="s">
        <v>168</v>
      </c>
      <c r="B160" s="2" t="str">
        <f ca="1">hidden_2!B160</f>
        <v>undefined</v>
      </c>
    </row>
    <row r="161" spans="1:2" ht="15.75" customHeight="1">
      <c r="A161" s="5" t="s">
        <v>169</v>
      </c>
      <c r="B161" s="2" t="str">
        <f ca="1">hidden_2!B161</f>
        <v>undefined</v>
      </c>
    </row>
    <row r="162" spans="1:2" ht="15.75" customHeight="1">
      <c r="A162" s="4" t="s">
        <v>170</v>
      </c>
      <c r="B162" s="2" t="str">
        <f ca="1">hidden_2!B162</f>
        <v>undefined</v>
      </c>
    </row>
    <row r="163" spans="1:2" ht="15.75" customHeight="1">
      <c r="A163" s="5" t="s">
        <v>171</v>
      </c>
      <c r="B163" s="2" t="str">
        <f ca="1">hidden_2!B163</f>
        <v>undefined</v>
      </c>
    </row>
    <row r="164" spans="1:2" ht="15.75" customHeight="1">
      <c r="A164" s="4" t="s">
        <v>172</v>
      </c>
      <c r="B164" s="2" t="str">
        <f ca="1">hidden_2!B164</f>
        <v>undefined</v>
      </c>
    </row>
    <row r="165" spans="1:2" ht="15.75" customHeight="1">
      <c r="A165" s="5" t="s">
        <v>173</v>
      </c>
      <c r="B165" s="2" t="str">
        <f ca="1">hidden_2!B165</f>
        <v>undefined</v>
      </c>
    </row>
    <row r="166" spans="1:2" ht="15.75" customHeight="1">
      <c r="A166" s="4" t="s">
        <v>174</v>
      </c>
      <c r="B166" s="2" t="str">
        <f ca="1">hidden_2!B166</f>
        <v>undefined</v>
      </c>
    </row>
    <row r="167" spans="1:2" ht="15.75" customHeight="1">
      <c r="A167" s="5" t="s">
        <v>175</v>
      </c>
      <c r="B167" s="2" t="str">
        <f ca="1">hidden_2!B167</f>
        <v>undefined</v>
      </c>
    </row>
    <row r="168" spans="1:2" ht="15.75" customHeight="1">
      <c r="A168" s="4" t="s">
        <v>176</v>
      </c>
      <c r="B168" s="2" t="str">
        <f ca="1">hidden_2!B168</f>
        <v>undefined</v>
      </c>
    </row>
    <row r="169" spans="1:2" ht="15.75" customHeight="1">
      <c r="A169" s="5" t="s">
        <v>177</v>
      </c>
      <c r="B169" s="2" t="str">
        <f ca="1">hidden_2!B169</f>
        <v>undefined</v>
      </c>
    </row>
    <row r="170" spans="1:2" ht="15.75" customHeight="1">
      <c r="A170" s="4" t="s">
        <v>178</v>
      </c>
      <c r="B170" s="2" t="str">
        <f ca="1">hidden_2!B170</f>
        <v>undefined</v>
      </c>
    </row>
    <row r="171" spans="1:2" ht="15.75" customHeight="1">
      <c r="A171" s="5" t="s">
        <v>179</v>
      </c>
      <c r="B171" s="2" t="str">
        <f ca="1">hidden_2!B171</f>
        <v>undefined</v>
      </c>
    </row>
    <row r="172" spans="1:2" ht="15.75" customHeight="1">
      <c r="A172" s="4" t="s">
        <v>180</v>
      </c>
      <c r="B172" s="2" t="str">
        <f ca="1">hidden_2!B172</f>
        <v>undefined</v>
      </c>
    </row>
    <row r="173" spans="1:2" ht="15.75" customHeight="1">
      <c r="A173" s="5" t="s">
        <v>181</v>
      </c>
      <c r="B173" s="2" t="str">
        <f ca="1">hidden_2!B173</f>
        <v>undefined</v>
      </c>
    </row>
    <row r="174" spans="1:2" ht="15.75" customHeight="1">
      <c r="A174" s="4" t="s">
        <v>182</v>
      </c>
      <c r="B174" s="2" t="str">
        <f ca="1">hidden_2!B174</f>
        <v>undefined</v>
      </c>
    </row>
    <row r="175" spans="1:2" ht="15.75" customHeight="1">
      <c r="A175" s="5" t="s">
        <v>183</v>
      </c>
      <c r="B175" s="2" t="str">
        <f ca="1">hidden_2!B175</f>
        <v>undefined</v>
      </c>
    </row>
    <row r="176" spans="1:2" ht="15.75" customHeight="1">
      <c r="A176" s="4" t="s">
        <v>184</v>
      </c>
      <c r="B176" s="2" t="str">
        <f ca="1">hidden_2!B176</f>
        <v>undefined</v>
      </c>
    </row>
    <row r="177" spans="1:2" ht="15.75" customHeight="1">
      <c r="A177" s="5" t="s">
        <v>185</v>
      </c>
      <c r="B177" s="2" t="str">
        <f ca="1">hidden_2!B177</f>
        <v>undefined</v>
      </c>
    </row>
    <row r="178" spans="1:2" ht="15.75" customHeight="1">
      <c r="A178" s="4" t="s">
        <v>186</v>
      </c>
      <c r="B178" s="2" t="str">
        <f ca="1">hidden_2!B178</f>
        <v>undefined</v>
      </c>
    </row>
    <row r="179" spans="1:2" ht="15.75" customHeight="1">
      <c r="A179" s="5" t="s">
        <v>187</v>
      </c>
      <c r="B179" s="2" t="str">
        <f ca="1">hidden_2!B179</f>
        <v>undefined</v>
      </c>
    </row>
    <row r="180" spans="1:2" ht="15.75" customHeight="1">
      <c r="A180" s="4" t="s">
        <v>188</v>
      </c>
      <c r="B180" s="2" t="str">
        <f ca="1">hidden_2!B180</f>
        <v>undefined</v>
      </c>
    </row>
    <row r="181" spans="1:2" ht="15.75" customHeight="1">
      <c r="A181" s="5" t="s">
        <v>189</v>
      </c>
      <c r="B181" s="2" t="str">
        <f ca="1">hidden_2!B181</f>
        <v>undefined</v>
      </c>
    </row>
    <row r="182" spans="1:2" ht="15.75" customHeight="1">
      <c r="A182" s="4" t="s">
        <v>190</v>
      </c>
      <c r="B182" s="2" t="str">
        <f ca="1">hidden_2!B182</f>
        <v>undefined</v>
      </c>
    </row>
    <row r="183" spans="1:2" ht="15.75" customHeight="1">
      <c r="A183" s="5" t="s">
        <v>191</v>
      </c>
      <c r="B183" s="2" t="str">
        <f ca="1">hidden_2!B183</f>
        <v>undefined</v>
      </c>
    </row>
    <row r="184" spans="1:2" ht="15.75" customHeight="1">
      <c r="A184" s="4" t="s">
        <v>192</v>
      </c>
      <c r="B184" s="2" t="str">
        <f ca="1">hidden_2!B184</f>
        <v>undefined</v>
      </c>
    </row>
    <row r="185" spans="1:2" ht="15.75" customHeight="1">
      <c r="A185" s="5" t="s">
        <v>193</v>
      </c>
      <c r="B185" s="2" t="str">
        <f ca="1">hidden_2!B185</f>
        <v>undefined</v>
      </c>
    </row>
    <row r="186" spans="1:2" ht="15.75" customHeight="1">
      <c r="A186" s="4" t="s">
        <v>194</v>
      </c>
      <c r="B186" s="2" t="str">
        <f ca="1">hidden_2!B186</f>
        <v>undefined</v>
      </c>
    </row>
    <row r="187" spans="1:2" ht="15.75" customHeight="1">
      <c r="A187" s="5" t="s">
        <v>195</v>
      </c>
      <c r="B187" s="2" t="str">
        <f ca="1">hidden_2!B187</f>
        <v>undefined</v>
      </c>
    </row>
    <row r="188" spans="1:2" ht="15.75" customHeight="1">
      <c r="A188" s="4" t="s">
        <v>196</v>
      </c>
      <c r="B188" s="2" t="str">
        <f ca="1">hidden_2!B188</f>
        <v>$67</v>
      </c>
    </row>
    <row r="189" spans="1:2" ht="15.75" customHeight="1">
      <c r="A189" s="5" t="s">
        <v>197</v>
      </c>
      <c r="B189" s="2" t="str">
        <f ca="1">hidden_2!B189</f>
        <v>$67</v>
      </c>
    </row>
    <row r="190" spans="1:2" ht="15.75" customHeight="1">
      <c r="A190" s="4" t="s">
        <v>198</v>
      </c>
      <c r="B190" s="2" t="str">
        <f ca="1">hidden_2!B190</f>
        <v>undefined</v>
      </c>
    </row>
    <row r="191" spans="1:2" ht="15.75" customHeight="1">
      <c r="A191" s="5" t="s">
        <v>199</v>
      </c>
      <c r="B191" s="2" t="str">
        <f ca="1">hidden_2!B191</f>
        <v>undefined</v>
      </c>
    </row>
    <row r="192" spans="1:2" ht="15.75" customHeight="1">
      <c r="A192" s="4" t="s">
        <v>200</v>
      </c>
      <c r="B192" s="2" t="str">
        <f ca="1">hidden_2!B192</f>
        <v>undefined</v>
      </c>
    </row>
    <row r="193" spans="1:2" ht="15.75" customHeight="1">
      <c r="A193" s="5" t="s">
        <v>201</v>
      </c>
      <c r="B193" s="2" t="str">
        <f ca="1">hidden_2!B193</f>
        <v>undefined</v>
      </c>
    </row>
    <row r="194" spans="1:2" ht="15.75" customHeight="1">
      <c r="A194" s="4" t="s">
        <v>202</v>
      </c>
      <c r="B194" s="2" t="str">
        <f ca="1">hidden_2!B194</f>
        <v>undefined</v>
      </c>
    </row>
    <row r="195" spans="1:2" ht="15.75" customHeight="1">
      <c r="A195" s="5" t="s">
        <v>203</v>
      </c>
      <c r="B195" s="2" t="str">
        <f ca="1">hidden_2!B195</f>
        <v>undefined</v>
      </c>
    </row>
    <row r="196" spans="1:2" ht="15.75" customHeight="1">
      <c r="A196" s="4" t="s">
        <v>204</v>
      </c>
      <c r="B196" s="2" t="str">
        <f ca="1">hidden_2!B196</f>
        <v>undefined</v>
      </c>
    </row>
    <row r="197" spans="1:2" ht="15.75" customHeight="1">
      <c r="A197" s="5" t="s">
        <v>205</v>
      </c>
      <c r="B197" s="2" t="str">
        <f ca="1">hidden_2!B197</f>
        <v>undefined</v>
      </c>
    </row>
    <row r="198" spans="1:2" ht="15.75" customHeight="1">
      <c r="A198" s="4" t="s">
        <v>206</v>
      </c>
      <c r="B198" s="2" t="str">
        <f ca="1">hidden_2!B198</f>
        <v>undefined</v>
      </c>
    </row>
    <row r="199" spans="1:2" ht="15.75" customHeight="1">
      <c r="A199" s="5" t="s">
        <v>207</v>
      </c>
      <c r="B199" s="2" t="str">
        <f ca="1">hidden_2!B199</f>
        <v>undefined</v>
      </c>
    </row>
    <row r="200" spans="1:2" ht="15.75" customHeight="1">
      <c r="A200" s="4" t="s">
        <v>208</v>
      </c>
      <c r="B200" s="2" t="str">
        <f ca="1">hidden_2!B200</f>
        <v>undefined</v>
      </c>
    </row>
    <row r="201" spans="1:2" ht="15.75" customHeight="1">
      <c r="A201" s="5" t="s">
        <v>209</v>
      </c>
      <c r="B201" s="2" t="str">
        <f ca="1">hidden_2!B201</f>
        <v>undefined</v>
      </c>
    </row>
    <row r="202" spans="1:2" ht="15.75" customHeight="1">
      <c r="A202" s="4" t="s">
        <v>210</v>
      </c>
      <c r="B202" s="2" t="str">
        <f ca="1">hidden_2!B202</f>
        <v>undefined</v>
      </c>
    </row>
    <row r="203" spans="1:2" ht="15.75" customHeight="1">
      <c r="A203" s="5" t="s">
        <v>211</v>
      </c>
      <c r="B203" s="2" t="str">
        <f ca="1">hidden_2!B203</f>
        <v>undefined</v>
      </c>
    </row>
    <row r="204" spans="1:2" ht="15.75" customHeight="1">
      <c r="A204" s="4" t="s">
        <v>212</v>
      </c>
      <c r="B204" s="2" t="str">
        <f ca="1">hidden_2!B204</f>
        <v>undefined</v>
      </c>
    </row>
    <row r="205" spans="1:2" ht="15.75" customHeight="1">
      <c r="A205" s="5" t="s">
        <v>213</v>
      </c>
      <c r="B205" s="2" t="str">
        <f ca="1">hidden_2!B205</f>
        <v>undefined</v>
      </c>
    </row>
    <row r="206" spans="1:2" ht="15.75" customHeight="1">
      <c r="A206" s="4" t="s">
        <v>214</v>
      </c>
      <c r="B206" s="2" t="str">
        <f ca="1">hidden_2!B206</f>
        <v>undefined</v>
      </c>
    </row>
    <row r="207" spans="1:2" ht="15.75" customHeight="1">
      <c r="A207" s="5" t="s">
        <v>215</v>
      </c>
      <c r="B207" s="2" t="str">
        <f ca="1">hidden_2!B207</f>
        <v>undefined</v>
      </c>
    </row>
    <row r="208" spans="1:2" ht="15.75" customHeight="1">
      <c r="A208" s="4" t="s">
        <v>216</v>
      </c>
      <c r="B208" s="2" t="str">
        <f ca="1">hidden_2!B208</f>
        <v>undefined</v>
      </c>
    </row>
    <row r="209" spans="1:2" ht="15.75" customHeight="1">
      <c r="A209" s="5" t="s">
        <v>217</v>
      </c>
      <c r="B209" s="2" t="str">
        <f ca="1">hidden_2!B209</f>
        <v>undefined</v>
      </c>
    </row>
    <row r="210" spans="1:2" ht="15.75" customHeight="1">
      <c r="A210" s="4" t="s">
        <v>218</v>
      </c>
      <c r="B210" s="2" t="str">
        <f ca="1">hidden_2!B210</f>
        <v>undefined</v>
      </c>
    </row>
    <row r="211" spans="1:2" ht="15.75" customHeight="1">
      <c r="A211" s="5" t="s">
        <v>219</v>
      </c>
      <c r="B211" s="2" t="str">
        <f ca="1">hidden_2!B211</f>
        <v>undefined</v>
      </c>
    </row>
    <row r="212" spans="1:2" ht="15.75" customHeight="1">
      <c r="A212" s="4" t="s">
        <v>220</v>
      </c>
      <c r="B212" s="2" t="str">
        <f ca="1">hidden_2!B212</f>
        <v>undefined</v>
      </c>
    </row>
    <row r="213" spans="1:2" ht="15.75" customHeight="1">
      <c r="A213" s="5" t="s">
        <v>221</v>
      </c>
      <c r="B213" s="2" t="str">
        <f ca="1">hidden_2!B213</f>
        <v>undefined</v>
      </c>
    </row>
    <row r="214" spans="1:2" ht="15.75" customHeight="1">
      <c r="A214" s="4" t="s">
        <v>222</v>
      </c>
      <c r="B214" s="2" t="str">
        <f ca="1">hidden_2!B214</f>
        <v>$79</v>
      </c>
    </row>
    <row r="215" spans="1:2" ht="15.75" customHeight="1">
      <c r="A215" s="5" t="s">
        <v>223</v>
      </c>
      <c r="B215" s="2" t="str">
        <f ca="1">hidden_2!B215</f>
        <v>undefined</v>
      </c>
    </row>
    <row r="216" spans="1:2" ht="15.75" customHeight="1">
      <c r="A216" s="4" t="s">
        <v>224</v>
      </c>
      <c r="B216" s="2" t="str">
        <f ca="1">hidden_2!B216</f>
        <v>undefined</v>
      </c>
    </row>
    <row r="217" spans="1:2" ht="15.75" customHeight="1">
      <c r="A217" s="5" t="s">
        <v>225</v>
      </c>
      <c r="B217" s="2" t="str">
        <f ca="1">hidden_2!B217</f>
        <v>undefined</v>
      </c>
    </row>
    <row r="218" spans="1:2" ht="15.75" customHeight="1">
      <c r="A218" s="4" t="s">
        <v>226</v>
      </c>
      <c r="B218" s="2" t="str">
        <f ca="1">hidden_2!B218</f>
        <v>undefined</v>
      </c>
    </row>
    <row r="219" spans="1:2" ht="15.75" customHeight="1">
      <c r="A219" s="5" t="s">
        <v>227</v>
      </c>
      <c r="B219" s="2" t="str">
        <f ca="1">hidden_2!B219</f>
        <v>undefined</v>
      </c>
    </row>
    <row r="220" spans="1:2" ht="15.75" customHeight="1">
      <c r="A220" s="4" t="s">
        <v>228</v>
      </c>
      <c r="B220" s="2" t="str">
        <f ca="1">hidden_2!B220</f>
        <v>undefined</v>
      </c>
    </row>
    <row r="221" spans="1:2" ht="15.75" customHeight="1">
      <c r="A221" s="5" t="s">
        <v>229</v>
      </c>
      <c r="B221" s="2" t="str">
        <f ca="1">hidden_2!B221</f>
        <v>undefined</v>
      </c>
    </row>
    <row r="222" spans="1:2" ht="15.75" customHeight="1">
      <c r="A222" s="4" t="s">
        <v>230</v>
      </c>
      <c r="B222" s="2" t="str">
        <f ca="1">hidden_2!B222</f>
        <v>undefined</v>
      </c>
    </row>
    <row r="223" spans="1:2" ht="15.75" customHeight="1">
      <c r="A223" s="5" t="s">
        <v>231</v>
      </c>
      <c r="B223" s="2" t="str">
        <f ca="1">hidden_2!B223</f>
        <v>undefined</v>
      </c>
    </row>
    <row r="224" spans="1:2" ht="15.75" customHeight="1">
      <c r="A224" s="4" t="s">
        <v>232</v>
      </c>
      <c r="B224" s="2" t="str">
        <f ca="1">hidden_2!B224</f>
        <v>undefined</v>
      </c>
    </row>
    <row r="225" spans="1:2" ht="15.75" customHeight="1">
      <c r="A225" s="5" t="s">
        <v>233</v>
      </c>
      <c r="B225" s="2" t="str">
        <f ca="1">hidden_2!B225</f>
        <v>undefined</v>
      </c>
    </row>
    <row r="226" spans="1:2" ht="15.75" customHeight="1">
      <c r="A226" s="4" t="s">
        <v>234</v>
      </c>
      <c r="B226" s="2" t="str">
        <f ca="1">hidden_2!B226</f>
        <v>undefined</v>
      </c>
    </row>
    <row r="227" spans="1:2" ht="15.75" customHeight="1">
      <c r="A227" s="5" t="s">
        <v>235</v>
      </c>
      <c r="B227" s="2" t="str">
        <f ca="1">hidden_2!B227</f>
        <v>undefined</v>
      </c>
    </row>
    <row r="228" spans="1:2" ht="15.75" customHeight="1">
      <c r="A228" s="4" t="s">
        <v>236</v>
      </c>
      <c r="B228" s="2" t="str">
        <f ca="1">hidden_2!B228</f>
        <v>undefined</v>
      </c>
    </row>
    <row r="229" spans="1:2" ht="15.75" customHeight="1">
      <c r="A229" s="5" t="s">
        <v>237</v>
      </c>
      <c r="B229" s="2" t="str">
        <f ca="1">hidden_2!B229</f>
        <v>undefined</v>
      </c>
    </row>
    <row r="230" spans="1:2" ht="15.75" customHeight="1">
      <c r="A230" s="4" t="s">
        <v>238</v>
      </c>
      <c r="B230" s="2" t="str">
        <f ca="1">hidden_2!B230</f>
        <v>undefined</v>
      </c>
    </row>
    <row r="231" spans="1:2" ht="15.75" customHeight="1">
      <c r="A231" s="5" t="s">
        <v>239</v>
      </c>
      <c r="B231" s="2" t="str">
        <f ca="1">hidden_2!B231</f>
        <v>undefined</v>
      </c>
    </row>
    <row r="232" spans="1:2" ht="15.75" customHeight="1">
      <c r="A232" s="4" t="s">
        <v>240</v>
      </c>
      <c r="B232" s="2" t="str">
        <f ca="1">hidden_2!B232</f>
        <v>undefined</v>
      </c>
    </row>
    <row r="233" spans="1:2" ht="15.75" customHeight="1">
      <c r="A233" s="5" t="s">
        <v>241</v>
      </c>
      <c r="B233" s="2" t="str">
        <f ca="1">hidden_2!B233</f>
        <v>undefined</v>
      </c>
    </row>
    <row r="234" spans="1:2" ht="15.75" customHeight="1">
      <c r="A234" s="4" t="s">
        <v>242</v>
      </c>
      <c r="B234" s="2" t="str">
        <f ca="1">hidden_2!B234</f>
        <v>undefined</v>
      </c>
    </row>
    <row r="235" spans="1:2" ht="15.75" customHeight="1">
      <c r="A235" s="5" t="s">
        <v>243</v>
      </c>
      <c r="B235" s="2" t="str">
        <f ca="1">hidden_2!B235</f>
        <v>undefined</v>
      </c>
    </row>
    <row r="236" spans="1:2" ht="15.75" customHeight="1">
      <c r="A236" s="4" t="s">
        <v>244</v>
      </c>
      <c r="B236" s="2" t="str">
        <f ca="1">hidden_2!B236</f>
        <v>undefined</v>
      </c>
    </row>
    <row r="237" spans="1:2" ht="15.75" customHeight="1">
      <c r="A237" s="5" t="s">
        <v>245</v>
      </c>
      <c r="B237" s="2" t="str">
        <f ca="1">hidden_2!B237</f>
        <v>undefined</v>
      </c>
    </row>
    <row r="238" spans="1:2" ht="15.75" customHeight="1">
      <c r="A238" s="4" t="s">
        <v>246</v>
      </c>
      <c r="B238" s="2" t="str">
        <f ca="1">hidden_2!B238</f>
        <v>undefined</v>
      </c>
    </row>
    <row r="239" spans="1:2" ht="15.75" customHeight="1">
      <c r="A239" s="5" t="s">
        <v>247</v>
      </c>
      <c r="B239" s="2" t="str">
        <f ca="1">hidden_2!B239</f>
        <v>undefined</v>
      </c>
    </row>
    <row r="240" spans="1:2" ht="15.75" customHeight="1">
      <c r="A240" s="4" t="s">
        <v>248</v>
      </c>
      <c r="B240" s="2" t="str">
        <f ca="1">hidden_2!B240</f>
        <v>undefined</v>
      </c>
    </row>
    <row r="241" spans="1:2" ht="15.75" customHeight="1">
      <c r="A241" s="5" t="s">
        <v>249</v>
      </c>
      <c r="B241" s="2" t="str">
        <f ca="1">hidden_2!B241</f>
        <v>undefined</v>
      </c>
    </row>
    <row r="242" spans="1:2" ht="15.75" customHeight="1">
      <c r="A242" s="4" t="s">
        <v>250</v>
      </c>
      <c r="B242" s="2" t="str">
        <f ca="1">hidden_2!B242</f>
        <v>undefined</v>
      </c>
    </row>
    <row r="243" spans="1:2" ht="15.75" customHeight="1">
      <c r="A243" s="5" t="s">
        <v>251</v>
      </c>
      <c r="B243" s="2" t="str">
        <f ca="1">hidden_2!B243</f>
        <v>undefined</v>
      </c>
    </row>
    <row r="244" spans="1:2" ht="15.75" customHeight="1">
      <c r="A244" s="4" t="s">
        <v>252</v>
      </c>
      <c r="B244" s="2" t="str">
        <f ca="1">hidden_2!B244</f>
        <v>undefined</v>
      </c>
    </row>
    <row r="245" spans="1:2" ht="15.75" customHeight="1">
      <c r="A245" s="5" t="s">
        <v>253</v>
      </c>
      <c r="B245" s="2" t="str">
        <f ca="1">hidden_2!B245</f>
        <v>undefined</v>
      </c>
    </row>
    <row r="246" spans="1:2" ht="15.75" customHeight="1">
      <c r="A246" s="4" t="s">
        <v>254</v>
      </c>
      <c r="B246" s="2" t="str">
        <f ca="1">hidden_2!B246</f>
        <v>undefined</v>
      </c>
    </row>
    <row r="247" spans="1:2" ht="15.75" customHeight="1">
      <c r="A247" s="5" t="s">
        <v>255</v>
      </c>
      <c r="B247" s="2" t="str">
        <f ca="1">hidden_2!B247</f>
        <v>undefined</v>
      </c>
    </row>
    <row r="248" spans="1:2" ht="15.75" customHeight="1">
      <c r="A248" s="4" t="s">
        <v>256</v>
      </c>
      <c r="B248" s="2" t="str">
        <f ca="1">hidden_2!B248</f>
        <v>undefined</v>
      </c>
    </row>
    <row r="249" spans="1:2" ht="15.75" customHeight="1">
      <c r="A249" s="5" t="s">
        <v>257</v>
      </c>
      <c r="B249" s="2" t="str">
        <f ca="1">hidden_2!B249</f>
        <v>undefined</v>
      </c>
    </row>
    <row r="250" spans="1:2" ht="15.75" customHeight="1">
      <c r="A250" s="4" t="s">
        <v>258</v>
      </c>
      <c r="B250" s="2" t="str">
        <f ca="1">hidden_2!B250</f>
        <v>undefined</v>
      </c>
    </row>
    <row r="251" spans="1:2" ht="15.75" customHeight="1">
      <c r="A251" s="5" t="s">
        <v>259</v>
      </c>
      <c r="B251" s="2" t="str">
        <f ca="1">hidden_2!B251</f>
        <v>undefined</v>
      </c>
    </row>
    <row r="252" spans="1:2" ht="15.75" customHeight="1">
      <c r="A252" s="4" t="s">
        <v>260</v>
      </c>
      <c r="B252" s="2" t="str">
        <f ca="1">hidden_2!B252</f>
        <v>undefined</v>
      </c>
    </row>
    <row r="253" spans="1:2" ht="15.75" customHeight="1">
      <c r="A253" s="5" t="s">
        <v>261</v>
      </c>
      <c r="B253" s="2" t="str">
        <f ca="1">hidden_2!B253</f>
        <v>undefined</v>
      </c>
    </row>
    <row r="254" spans="1:2" ht="15.75" customHeight="1">
      <c r="A254" s="4" t="s">
        <v>262</v>
      </c>
      <c r="B254" s="2" t="str">
        <f ca="1">hidden_2!B254</f>
        <v>undefined</v>
      </c>
    </row>
    <row r="255" spans="1:2" ht="15.75" customHeight="1">
      <c r="A255" s="5" t="s">
        <v>263</v>
      </c>
      <c r="B255" s="2" t="str">
        <f ca="1">hidden_2!B255</f>
        <v>undefined</v>
      </c>
    </row>
    <row r="256" spans="1:2" ht="15.75" customHeight="1">
      <c r="A256" s="11" t="s">
        <v>264</v>
      </c>
      <c r="B256" s="2" t="str">
        <f ca="1">hidden_2!B256</f>
        <v>undefined</v>
      </c>
    </row>
    <row r="257" spans="1:2" ht="15.75" customHeight="1">
      <c r="A257" s="12" t="s">
        <v>265</v>
      </c>
      <c r="B257" s="2" t="str">
        <f ca="1">hidden_2!B257</f>
        <v>undefined</v>
      </c>
    </row>
    <row r="258" spans="1:2" ht="15.75" customHeight="1">
      <c r="A258" s="4" t="s">
        <v>266</v>
      </c>
      <c r="B258" s="2" t="str">
        <f ca="1">hidden_2!B258</f>
        <v>undefined</v>
      </c>
    </row>
    <row r="259" spans="1:2" ht="15.75" customHeight="1">
      <c r="A259" s="5" t="s">
        <v>267</v>
      </c>
      <c r="B259" s="2" t="str">
        <f ca="1">hidden_2!B259</f>
        <v>undefined</v>
      </c>
    </row>
    <row r="260" spans="1:2" ht="15.75" customHeight="1">
      <c r="A260" s="4" t="s">
        <v>268</v>
      </c>
      <c r="B260" s="2" t="str">
        <f ca="1">hidden_2!B260</f>
        <v>undefined</v>
      </c>
    </row>
    <row r="261" spans="1:2" ht="15.75" customHeight="1">
      <c r="A261" s="5" t="s">
        <v>269</v>
      </c>
      <c r="B261" s="2" t="str">
        <f ca="1">hidden_2!B261</f>
        <v>undefined</v>
      </c>
    </row>
    <row r="262" spans="1:2" ht="15.75" customHeight="1">
      <c r="A262" s="4" t="s">
        <v>270</v>
      </c>
      <c r="B262" s="2" t="str">
        <f ca="1">hidden_2!B262</f>
        <v>undefined</v>
      </c>
    </row>
    <row r="263" spans="1:2" ht="15.75" customHeight="1">
      <c r="A263" s="5" t="s">
        <v>271</v>
      </c>
      <c r="B263" s="2" t="str">
        <f ca="1">hidden_2!B263</f>
        <v>undefined</v>
      </c>
    </row>
    <row r="264" spans="1:2" ht="15.75" customHeight="1">
      <c r="A264" s="4" t="s">
        <v>272</v>
      </c>
      <c r="B264" s="2" t="str">
        <f ca="1">hidden_2!B264</f>
        <v>undefined</v>
      </c>
    </row>
    <row r="265" spans="1:2" ht="15.75" customHeight="1">
      <c r="A265" s="5" t="s">
        <v>273</v>
      </c>
      <c r="B265" s="2" t="str">
        <f ca="1">hidden_2!B265</f>
        <v>undefined</v>
      </c>
    </row>
    <row r="266" spans="1:2" ht="15.75" customHeight="1">
      <c r="A266" s="4" t="s">
        <v>274</v>
      </c>
      <c r="B266" s="2" t="str">
        <f ca="1">hidden_2!B266</f>
        <v>undefined</v>
      </c>
    </row>
    <row r="267" spans="1:2" ht="15.75" customHeight="1">
      <c r="A267" s="5" t="s">
        <v>275</v>
      </c>
      <c r="B267" s="2" t="str">
        <f ca="1">hidden_2!B267</f>
        <v>undefined</v>
      </c>
    </row>
    <row r="268" spans="1:2" ht="15.75" customHeight="1">
      <c r="A268" s="4" t="s">
        <v>276</v>
      </c>
      <c r="B268" s="2" t="str">
        <f ca="1">hidden_2!B268</f>
        <v>undefined</v>
      </c>
    </row>
    <row r="269" spans="1:2" ht="15.75" customHeight="1">
      <c r="A269" s="5" t="s">
        <v>277</v>
      </c>
      <c r="B269" s="2" t="str">
        <f ca="1">hidden_2!B269</f>
        <v>undefined</v>
      </c>
    </row>
    <row r="270" spans="1:2" ht="15.75" customHeight="1">
      <c r="A270" s="4" t="s">
        <v>278</v>
      </c>
      <c r="B270" s="2" t="str">
        <f ca="1">hidden_2!B270</f>
        <v>undefined</v>
      </c>
    </row>
    <row r="271" spans="1:2" ht="15.75" customHeight="1">
      <c r="A271" s="12" t="s">
        <v>279</v>
      </c>
      <c r="B271" s="2" t="str">
        <f ca="1">hidden_2!B271</f>
        <v>undefined</v>
      </c>
    </row>
    <row r="272" spans="1:2" ht="15.75" customHeight="1">
      <c r="A272" s="4" t="s">
        <v>280</v>
      </c>
      <c r="B272" s="2" t="str">
        <f ca="1">hidden_2!B272</f>
        <v>undefined</v>
      </c>
    </row>
    <row r="273" spans="1:2" ht="15.75" customHeight="1">
      <c r="A273" s="12" t="s">
        <v>281</v>
      </c>
      <c r="B273" s="2" t="str">
        <f ca="1">hidden_2!B273</f>
        <v>undefined</v>
      </c>
    </row>
    <row r="274" spans="1:2" ht="15.75" customHeight="1">
      <c r="A274" s="11" t="s">
        <v>282</v>
      </c>
      <c r="B274" s="2" t="str">
        <f ca="1">hidden_2!B274</f>
        <v>undefined</v>
      </c>
    </row>
    <row r="275" spans="1:2" ht="15.75" customHeight="1">
      <c r="A275" s="12" t="s">
        <v>283</v>
      </c>
      <c r="B275" s="2" t="str">
        <f ca="1">hidden_2!B275</f>
        <v>undefined</v>
      </c>
    </row>
    <row r="276" spans="1:2" ht="15.75" customHeight="1">
      <c r="A276" s="11" t="s">
        <v>284</v>
      </c>
      <c r="B276" s="2" t="str">
        <f ca="1">hidden_2!B276</f>
        <v>undefined</v>
      </c>
    </row>
    <row r="277" spans="1:2" ht="15.75" customHeight="1">
      <c r="A277" s="12" t="s">
        <v>285</v>
      </c>
      <c r="B277" s="2" t="str">
        <f ca="1">hidden_2!B277</f>
        <v>undefined</v>
      </c>
    </row>
    <row r="278" spans="1:2" ht="15.75" customHeight="1">
      <c r="A278" s="11" t="s">
        <v>286</v>
      </c>
      <c r="B278" s="2" t="str">
        <f ca="1">hidden_2!B278</f>
        <v>undefined</v>
      </c>
    </row>
    <row r="279" spans="1:2" ht="15.75" customHeight="1">
      <c r="A279" s="12" t="s">
        <v>287</v>
      </c>
      <c r="B279" s="2" t="str">
        <f ca="1">hidden_2!B279</f>
        <v>undefined</v>
      </c>
    </row>
    <row r="280" spans="1:2" ht="15.75" customHeight="1">
      <c r="A280" s="4" t="s">
        <v>288</v>
      </c>
      <c r="B280" s="2" t="str">
        <f ca="1">hidden_2!B280</f>
        <v>undefined</v>
      </c>
    </row>
    <row r="281" spans="1:2" ht="15.75" customHeight="1">
      <c r="A281" s="12" t="s">
        <v>289</v>
      </c>
      <c r="B281" s="2" t="str">
        <f ca="1">hidden_2!B281</f>
        <v>undefined</v>
      </c>
    </row>
    <row r="282" spans="1:2" ht="15.75" customHeight="1">
      <c r="A282" s="11" t="s">
        <v>290</v>
      </c>
      <c r="B282" s="2" t="str">
        <f ca="1">hidden_2!B282</f>
        <v>undefined</v>
      </c>
    </row>
    <row r="283" spans="1:2" ht="15.75" customHeight="1">
      <c r="A283" s="5" t="s">
        <v>291</v>
      </c>
      <c r="B283" s="2" t="str">
        <f ca="1">hidden_2!B283</f>
        <v>undefined</v>
      </c>
    </row>
    <row r="284" spans="1:2" ht="15.75" customHeight="1">
      <c r="A284" s="4" t="s">
        <v>292</v>
      </c>
      <c r="B284" s="2" t="str">
        <f ca="1">hidden_2!B284</f>
        <v>undefined</v>
      </c>
    </row>
    <row r="285" spans="1:2" ht="15.75" customHeight="1">
      <c r="A285" s="5" t="s">
        <v>293</v>
      </c>
      <c r="B285" s="2" t="str">
        <f ca="1">hidden_2!B285</f>
        <v>undefined</v>
      </c>
    </row>
    <row r="286" spans="1:2" ht="15.75" customHeight="1">
      <c r="A286" s="4" t="s">
        <v>294</v>
      </c>
      <c r="B286" s="2" t="str">
        <f ca="1">hidden_2!B286</f>
        <v>undefined</v>
      </c>
    </row>
    <row r="287" spans="1:2" ht="15.75" customHeight="1">
      <c r="A287" s="12" t="s">
        <v>295</v>
      </c>
      <c r="B287" s="2" t="str">
        <f ca="1">hidden_2!B287</f>
        <v>undefined</v>
      </c>
    </row>
    <row r="288" spans="1:2" ht="15.75" customHeight="1">
      <c r="A288" s="11" t="s">
        <v>296</v>
      </c>
      <c r="B288" s="2" t="str">
        <f ca="1">hidden_2!B288</f>
        <v>undefined</v>
      </c>
    </row>
    <row r="289" spans="1:2" ht="15.75" customHeight="1">
      <c r="A289" s="12" t="s">
        <v>297</v>
      </c>
      <c r="B289" s="2" t="str">
        <f ca="1">hidden_2!B289</f>
        <v>undefined</v>
      </c>
    </row>
    <row r="290" spans="1:2" ht="15.75" customHeight="1">
      <c r="A290" s="11" t="s">
        <v>298</v>
      </c>
      <c r="B290" s="2" t="str">
        <f ca="1">hidden_2!B290</f>
        <v>undefined</v>
      </c>
    </row>
    <row r="291" spans="1:2" ht="15.75" customHeight="1">
      <c r="A291" s="12" t="s">
        <v>299</v>
      </c>
      <c r="B291" s="2" t="str">
        <f ca="1">hidden_2!B291</f>
        <v>undefined</v>
      </c>
    </row>
    <row r="292" spans="1:2" ht="15.75" customHeight="1">
      <c r="A292" s="11" t="s">
        <v>300</v>
      </c>
      <c r="B292" s="2" t="str">
        <f ca="1">hidden_2!B292</f>
        <v>undefined</v>
      </c>
    </row>
    <row r="293" spans="1:2" ht="15.75" customHeight="1">
      <c r="A293" s="12" t="s">
        <v>301</v>
      </c>
      <c r="B293" s="2" t="str">
        <f ca="1">hidden_2!B293</f>
        <v>undefined</v>
      </c>
    </row>
    <row r="294" spans="1:2" ht="15.75" customHeight="1">
      <c r="A294" s="11" t="s">
        <v>302</v>
      </c>
      <c r="B294" s="2" t="str">
        <f ca="1">hidden_2!B294</f>
        <v>undefined</v>
      </c>
    </row>
    <row r="295" spans="1:2" ht="15.75" customHeight="1">
      <c r="A295" s="12" t="s">
        <v>303</v>
      </c>
      <c r="B295" s="2" t="str">
        <f ca="1">hidden_2!B295</f>
        <v>undefined</v>
      </c>
    </row>
    <row r="296" spans="1:2" ht="15.75" customHeight="1">
      <c r="A296" s="11" t="s">
        <v>304</v>
      </c>
      <c r="B296" s="2" t="str">
        <f ca="1">hidden_2!B296</f>
        <v>undefined</v>
      </c>
    </row>
    <row r="297" spans="1:2" ht="15.75" customHeight="1">
      <c r="A297" s="12" t="s">
        <v>305</v>
      </c>
      <c r="B297" s="2" t="str">
        <f ca="1">hidden_2!B297</f>
        <v>undefined</v>
      </c>
    </row>
    <row r="298" spans="1:2" ht="15.75" customHeight="1">
      <c r="A298" s="11" t="s">
        <v>306</v>
      </c>
      <c r="B298" s="2" t="str">
        <f ca="1">hidden_2!B298</f>
        <v>undefined</v>
      </c>
    </row>
    <row r="299" spans="1:2" ht="15.75" customHeight="1">
      <c r="A299" s="5" t="s">
        <v>307</v>
      </c>
      <c r="B299" s="2" t="str">
        <f ca="1">hidden_2!B299</f>
        <v>undefined</v>
      </c>
    </row>
    <row r="300" spans="1:2" ht="15.75" customHeight="1">
      <c r="A300" s="4" t="s">
        <v>308</v>
      </c>
      <c r="B300" s="2" t="str">
        <f ca="1">hidden_2!B300</f>
        <v>undefined</v>
      </c>
    </row>
    <row r="301" spans="1:2" ht="15.75" customHeight="1">
      <c r="A301" s="12" t="s">
        <v>309</v>
      </c>
      <c r="B301" s="2" t="str">
        <f ca="1">hidden_2!B301</f>
        <v>undefined</v>
      </c>
    </row>
    <row r="302" spans="1:2" ht="15.75" customHeight="1">
      <c r="A302" s="11" t="s">
        <v>310</v>
      </c>
      <c r="B302" s="2" t="str">
        <f ca="1">hidden_2!B302</f>
        <v>undefined</v>
      </c>
    </row>
    <row r="303" spans="1:2" ht="15.75" customHeight="1">
      <c r="A303" s="12" t="s">
        <v>311</v>
      </c>
      <c r="B303" s="2" t="str">
        <f ca="1">hidden_2!B303</f>
        <v>undefined</v>
      </c>
    </row>
    <row r="304" spans="1:2" ht="15.75" customHeight="1">
      <c r="A304" s="11" t="s">
        <v>312</v>
      </c>
      <c r="B304" s="2" t="str">
        <f ca="1">hidden_2!B304</f>
        <v>undefined</v>
      </c>
    </row>
    <row r="305" spans="1:2" ht="15.75" customHeight="1">
      <c r="A305" s="12" t="s">
        <v>313</v>
      </c>
      <c r="B305" s="2" t="str">
        <f ca="1">hidden_2!B305</f>
        <v>undefined</v>
      </c>
    </row>
    <row r="306" spans="1:2" ht="15.75" customHeight="1">
      <c r="A306" s="11" t="s">
        <v>314</v>
      </c>
      <c r="B306" s="2" t="str">
        <f ca="1">hidden_2!B306</f>
        <v>undefined</v>
      </c>
    </row>
    <row r="307" spans="1:2" ht="15.75" customHeight="1">
      <c r="A307" s="12" t="s">
        <v>315</v>
      </c>
      <c r="B307" s="2" t="str">
        <f ca="1">hidden_2!B307</f>
        <v>undefined</v>
      </c>
    </row>
    <row r="308" spans="1:2" ht="15.75" customHeight="1">
      <c r="A308" s="11" t="s">
        <v>316</v>
      </c>
      <c r="B308" s="2" t="str">
        <f ca="1">hidden_2!B308</f>
        <v>undefined</v>
      </c>
    </row>
    <row r="309" spans="1:2" ht="15.75" customHeight="1">
      <c r="A309" s="12" t="s">
        <v>317</v>
      </c>
      <c r="B309" s="2" t="str">
        <f ca="1">hidden_2!B309</f>
        <v>undefined</v>
      </c>
    </row>
    <row r="310" spans="1:2" ht="15.75" customHeight="1">
      <c r="A310" s="11" t="s">
        <v>318</v>
      </c>
      <c r="B310" s="2" t="str">
        <f ca="1">hidden_2!B310</f>
        <v>undefined</v>
      </c>
    </row>
    <row r="311" spans="1:2" ht="15.75" customHeight="1">
      <c r="A311" s="12" t="s">
        <v>319</v>
      </c>
      <c r="B311" s="2" t="str">
        <f ca="1">hidden_2!B311</f>
        <v>undefined</v>
      </c>
    </row>
    <row r="312" spans="1:2" ht="15.75" customHeight="1">
      <c r="A312" s="11" t="s">
        <v>320</v>
      </c>
      <c r="B312" s="2" t="str">
        <f ca="1">hidden_2!B312</f>
        <v>undefined</v>
      </c>
    </row>
    <row r="313" spans="1:2" ht="15.75" customHeight="1">
      <c r="A313" s="12" t="s">
        <v>321</v>
      </c>
      <c r="B313" s="2" t="str">
        <f ca="1">hidden_2!B313</f>
        <v>undefined</v>
      </c>
    </row>
    <row r="314" spans="1:2" ht="15.75" customHeight="1">
      <c r="A314" s="11" t="s">
        <v>322</v>
      </c>
      <c r="B314" s="2" t="str">
        <f ca="1">hidden_2!B314</f>
        <v>undefined</v>
      </c>
    </row>
    <row r="315" spans="1:2" ht="15.75" customHeight="1">
      <c r="A315" s="12" t="s">
        <v>323</v>
      </c>
      <c r="B315" s="2" t="str">
        <f ca="1">hidden_2!B315</f>
        <v>undefined</v>
      </c>
    </row>
    <row r="316" spans="1:2" ht="15.75" customHeight="1">
      <c r="A316" s="11" t="s">
        <v>324</v>
      </c>
      <c r="B316" s="2" t="str">
        <f ca="1">hidden_2!B316</f>
        <v>undefined</v>
      </c>
    </row>
    <row r="317" spans="1:2" ht="15.75" customHeight="1">
      <c r="A317" s="12" t="s">
        <v>325</v>
      </c>
      <c r="B317" s="2" t="str">
        <f ca="1">hidden_2!B317</f>
        <v>undefined</v>
      </c>
    </row>
    <row r="318" spans="1:2" ht="15.75" customHeight="1">
      <c r="A318" s="11" t="s">
        <v>326</v>
      </c>
      <c r="B318" s="2" t="str">
        <f ca="1">hidden_2!B318</f>
        <v>undefined</v>
      </c>
    </row>
    <row r="319" spans="1:2" ht="15.75" customHeight="1">
      <c r="A319" s="12" t="s">
        <v>327</v>
      </c>
      <c r="B319" s="2" t="str">
        <f ca="1">hidden_2!B319</f>
        <v>undefined</v>
      </c>
    </row>
    <row r="320" spans="1:2" ht="15.75" customHeight="1">
      <c r="A320" s="11" t="s">
        <v>328</v>
      </c>
      <c r="B320" s="2" t="str">
        <f ca="1">hidden_2!B320</f>
        <v>undefined</v>
      </c>
    </row>
    <row r="321" spans="1:2" ht="15.75" customHeight="1">
      <c r="A321" s="12" t="s">
        <v>329</v>
      </c>
      <c r="B321" s="2" t="str">
        <f ca="1">hidden_2!B321</f>
        <v>undefined</v>
      </c>
    </row>
    <row r="322" spans="1:2" ht="15.75" customHeight="1">
      <c r="A322" s="11" t="s">
        <v>330</v>
      </c>
      <c r="B322" s="2" t="str">
        <f ca="1">hidden_2!B322</f>
        <v>undefined</v>
      </c>
    </row>
    <row r="323" spans="1:2" ht="15.75" customHeight="1">
      <c r="A323" s="12" t="s">
        <v>331</v>
      </c>
      <c r="B323" s="2" t="str">
        <f ca="1">hidden_2!B323</f>
        <v>undefined</v>
      </c>
    </row>
    <row r="324" spans="1:2" ht="15.75" customHeight="1">
      <c r="A324" s="11" t="s">
        <v>332</v>
      </c>
      <c r="B324" s="2" t="str">
        <f ca="1">hidden_2!B324</f>
        <v>undefined</v>
      </c>
    </row>
    <row r="325" spans="1:2" ht="15.75" customHeight="1">
      <c r="A325" s="12" t="s">
        <v>333</v>
      </c>
      <c r="B325" s="2" t="str">
        <f ca="1">hidden_2!B325</f>
        <v>undefined</v>
      </c>
    </row>
    <row r="326" spans="1:2" ht="15.75" customHeight="1">
      <c r="A326" s="11" t="s">
        <v>334</v>
      </c>
      <c r="B326" s="2" t="str">
        <f ca="1">hidden_2!B326</f>
        <v>undefined</v>
      </c>
    </row>
    <row r="327" spans="1:2" ht="15.75" customHeight="1">
      <c r="A327" s="12" t="s">
        <v>335</v>
      </c>
      <c r="B327" s="2" t="str">
        <f ca="1">hidden_2!B327</f>
        <v>undefined</v>
      </c>
    </row>
    <row r="328" spans="1:2" ht="15.75" customHeight="1">
      <c r="A328" s="11" t="s">
        <v>336</v>
      </c>
      <c r="B328" s="2" t="str">
        <f ca="1">hidden_2!B328</f>
        <v>undefined</v>
      </c>
    </row>
    <row r="329" spans="1:2" ht="15.75" customHeight="1">
      <c r="A329" s="12" t="s">
        <v>337</v>
      </c>
      <c r="B329" s="2" t="str">
        <f ca="1">hidden_2!B329</f>
        <v>undefined</v>
      </c>
    </row>
    <row r="330" spans="1:2" ht="15.75" customHeight="1">
      <c r="A330" s="11" t="s">
        <v>338</v>
      </c>
      <c r="B330" s="2" t="str">
        <f ca="1">hidden_2!B330</f>
        <v>undefined</v>
      </c>
    </row>
    <row r="331" spans="1:2" ht="15.75" customHeight="1">
      <c r="A331" s="12" t="s">
        <v>339</v>
      </c>
      <c r="B331" s="2" t="str">
        <f ca="1">hidden_2!B331</f>
        <v>undefined</v>
      </c>
    </row>
    <row r="332" spans="1:2" ht="15.75" customHeight="1">
      <c r="A332" s="11" t="s">
        <v>340</v>
      </c>
      <c r="B332" s="2" t="str">
        <f ca="1">hidden_2!B332</f>
        <v>undefined</v>
      </c>
    </row>
    <row r="333" spans="1:2" ht="15.75" customHeight="1">
      <c r="A333" s="12" t="s">
        <v>341</v>
      </c>
      <c r="B333" s="2" t="str">
        <f ca="1">hidden_2!B333</f>
        <v>undefined</v>
      </c>
    </row>
    <row r="334" spans="1:2" ht="15.75" customHeight="1">
      <c r="A334" s="11" t="s">
        <v>342</v>
      </c>
      <c r="B334" s="2" t="str">
        <f ca="1">hidden_2!B334</f>
        <v>undefined</v>
      </c>
    </row>
    <row r="335" spans="1:2" ht="15.75" customHeight="1">
      <c r="A335" s="12" t="s">
        <v>343</v>
      </c>
      <c r="B335" s="2" t="str">
        <f ca="1">hidden_2!B335</f>
        <v>undefined</v>
      </c>
    </row>
    <row r="336" spans="1:2" ht="15.75" customHeight="1">
      <c r="A336" s="11" t="s">
        <v>338</v>
      </c>
      <c r="B336" s="2" t="str">
        <f ca="1">hidden_2!B336</f>
        <v>undefined</v>
      </c>
    </row>
    <row r="337" spans="1:2" ht="15.75" customHeight="1">
      <c r="A337" s="12" t="s">
        <v>344</v>
      </c>
      <c r="B337" s="2" t="str">
        <f ca="1">hidden_2!B337</f>
        <v>undefined</v>
      </c>
    </row>
    <row r="338" spans="1:2" ht="15.75" customHeight="1">
      <c r="A338" s="11" t="s">
        <v>345</v>
      </c>
      <c r="B338" s="2" t="str">
        <f ca="1">hidden_2!B338</f>
        <v>undefined</v>
      </c>
    </row>
    <row r="339" spans="1:2" ht="15.75" customHeight="1">
      <c r="A339" s="12" t="s">
        <v>346</v>
      </c>
      <c r="B339" s="2" t="str">
        <f ca="1">hidden_2!B339</f>
        <v>-</v>
      </c>
    </row>
    <row r="340" spans="1:2" ht="15.75" customHeight="1">
      <c r="A340" s="11" t="s">
        <v>347</v>
      </c>
      <c r="B340" s="2" t="str">
        <f ca="1">hidden_2!B340</f>
        <v>undefined</v>
      </c>
    </row>
    <row r="341" spans="1:2" ht="15.75" customHeight="1">
      <c r="A341" s="12" t="s">
        <v>348</v>
      </c>
      <c r="B341" s="2" t="str">
        <f ca="1">hidden_2!B341</f>
        <v>undefined</v>
      </c>
    </row>
    <row r="342" spans="1:2" ht="15.75" customHeight="1">
      <c r="A342" s="11" t="s">
        <v>349</v>
      </c>
      <c r="B342" s="2" t="str">
        <f ca="1">hidden_2!B342</f>
        <v>undefined</v>
      </c>
    </row>
    <row r="343" spans="1:2" ht="15.75" customHeight="1">
      <c r="A343" s="12" t="s">
        <v>350</v>
      </c>
      <c r="B343" s="2" t="str">
        <f ca="1">hidden_2!B343</f>
        <v>undefined</v>
      </c>
    </row>
    <row r="344" spans="1:2" ht="15.75" customHeight="1">
      <c r="A344" s="11" t="s">
        <v>351</v>
      </c>
      <c r="B344" s="2" t="str">
        <f ca="1">hidden_2!B344</f>
        <v>undefined</v>
      </c>
    </row>
    <row r="345" spans="1:2" ht="15.75" customHeight="1">
      <c r="A345" s="12" t="s">
        <v>352</v>
      </c>
      <c r="B345" s="2" t="str">
        <f ca="1">hidden_2!B345</f>
        <v>undefined</v>
      </c>
    </row>
    <row r="346" spans="1:2" ht="15.75" customHeight="1">
      <c r="A346" s="11" t="s">
        <v>353</v>
      </c>
      <c r="B346" s="2" t="str">
        <f ca="1">hidden_2!B346</f>
        <v>undefined</v>
      </c>
    </row>
    <row r="347" spans="1:2" ht="15.75" customHeight="1">
      <c r="A347" s="12" t="s">
        <v>354</v>
      </c>
      <c r="B347" s="2" t="str">
        <f ca="1">hidden_2!B347</f>
        <v>undefined</v>
      </c>
    </row>
    <row r="348" spans="1:2" ht="15.75" customHeight="1">
      <c r="A348" s="11" t="s">
        <v>355</v>
      </c>
      <c r="B348" s="2" t="str">
        <f ca="1">hidden_2!B348</f>
        <v>undefined</v>
      </c>
    </row>
    <row r="349" spans="1:2" ht="15.75" customHeight="1">
      <c r="A349" s="12" t="s">
        <v>356</v>
      </c>
      <c r="B349" s="2" t="str">
        <f ca="1">hidden_2!B349</f>
        <v>-</v>
      </c>
    </row>
    <row r="350" spans="1:2" ht="15.75" customHeight="1">
      <c r="A350" s="11" t="s">
        <v>357</v>
      </c>
      <c r="B350" s="2" t="str">
        <f ca="1">hidden_2!B350</f>
        <v>undefined</v>
      </c>
    </row>
    <row r="351" spans="1:2" ht="15.75" customHeight="1">
      <c r="A351" s="12" t="s">
        <v>358</v>
      </c>
      <c r="B351" s="2" t="str">
        <f ca="1">hidden_2!B351</f>
        <v>undefined</v>
      </c>
    </row>
    <row r="352" spans="1:2" ht="15.75" customHeight="1">
      <c r="A352" s="11" t="s">
        <v>359</v>
      </c>
      <c r="B352" s="2" t="str">
        <f ca="1">hidden_2!B352</f>
        <v>undefined</v>
      </c>
    </row>
    <row r="353" spans="1:2" ht="15.75" customHeight="1">
      <c r="A353" s="12" t="s">
        <v>360</v>
      </c>
      <c r="B353" s="2" t="str">
        <f ca="1">hidden_2!B353</f>
        <v>undefined</v>
      </c>
    </row>
    <row r="354" spans="1:2" ht="15.75" customHeight="1">
      <c r="A354" s="11" t="s">
        <v>361</v>
      </c>
      <c r="B354" s="2" t="str">
        <f ca="1">hidden_2!B354</f>
        <v>undefined</v>
      </c>
    </row>
    <row r="355" spans="1:2" ht="15.75" customHeight="1">
      <c r="A355" s="12" t="s">
        <v>362</v>
      </c>
      <c r="B355" s="2" t="str">
        <f ca="1">hidden_2!B355</f>
        <v>undefined</v>
      </c>
    </row>
    <row r="356" spans="1:2" ht="15.75" customHeight="1">
      <c r="A356" s="11" t="s">
        <v>363</v>
      </c>
      <c r="B356" s="2" t="str">
        <f ca="1">hidden_2!B356</f>
        <v>undefined</v>
      </c>
    </row>
    <row r="357" spans="1:2" ht="15.75" customHeight="1">
      <c r="A357" s="12" t="s">
        <v>364</v>
      </c>
      <c r="B357" s="2" t="str">
        <f ca="1">hidden_2!B357</f>
        <v>undefined</v>
      </c>
    </row>
    <row r="358" spans="1:2" ht="15.75" customHeight="1">
      <c r="A358" s="11" t="s">
        <v>365</v>
      </c>
      <c r="B358" s="2" t="str">
        <f ca="1">hidden_2!B358</f>
        <v>undefined</v>
      </c>
    </row>
    <row r="359" spans="1:2" ht="15.75" customHeight="1">
      <c r="A359" s="12" t="s">
        <v>366</v>
      </c>
      <c r="B359" s="2" t="str">
        <f ca="1">hidden_2!B359</f>
        <v>undefined</v>
      </c>
    </row>
    <row r="360" spans="1:2" ht="15.75" customHeight="1">
      <c r="A360" s="11" t="s">
        <v>367</v>
      </c>
      <c r="B360" s="2" t="str">
        <f ca="1">hidden_2!B360</f>
        <v>undefined</v>
      </c>
    </row>
    <row r="361" spans="1:2" ht="15.75" customHeight="1">
      <c r="A361" s="12" t="s">
        <v>368</v>
      </c>
      <c r="B361" s="2" t="str">
        <f ca="1">hidden_2!B361</f>
        <v>undefined</v>
      </c>
    </row>
    <row r="362" spans="1:2" ht="15.75" customHeight="1">
      <c r="A362" s="11" t="s">
        <v>369</v>
      </c>
      <c r="B362" s="2" t="str">
        <f ca="1">hidden_2!B362</f>
        <v>undefined</v>
      </c>
    </row>
    <row r="363" spans="1:2" ht="15.75" customHeight="1">
      <c r="A363" s="12" t="s">
        <v>370</v>
      </c>
      <c r="B363" s="2" t="str">
        <f ca="1">hidden_2!B363</f>
        <v>undefined</v>
      </c>
    </row>
    <row r="364" spans="1:2" ht="15.75" customHeight="1">
      <c r="A364" s="11" t="s">
        <v>371</v>
      </c>
      <c r="B364" s="2" t="str">
        <f ca="1">hidden_2!B364</f>
        <v>undefined</v>
      </c>
    </row>
    <row r="365" spans="1:2" ht="15.75" customHeight="1">
      <c r="A365" s="12" t="s">
        <v>372</v>
      </c>
      <c r="B365" s="2" t="str">
        <f ca="1">hidden_2!B365</f>
        <v>undefined</v>
      </c>
    </row>
    <row r="366" spans="1:2" ht="15.75" customHeight="1">
      <c r="A366" s="11" t="s">
        <v>373</v>
      </c>
      <c r="B366" s="2" t="str">
        <f ca="1">hidden_2!B366</f>
        <v>undefined</v>
      </c>
    </row>
    <row r="367" spans="1:2" ht="15.75" customHeight="1">
      <c r="A367" s="12" t="s">
        <v>374</v>
      </c>
      <c r="B367" s="2" t="str">
        <f ca="1">hidden_2!B367</f>
        <v>undefined</v>
      </c>
    </row>
    <row r="368" spans="1:2" ht="15.75" customHeight="1">
      <c r="A368" s="11" t="s">
        <v>375</v>
      </c>
      <c r="B368" s="2" t="str">
        <f ca="1">hidden_2!B368</f>
        <v>undefined</v>
      </c>
    </row>
    <row r="369" spans="1:2" ht="15.75" customHeight="1">
      <c r="A369" s="12" t="s">
        <v>376</v>
      </c>
      <c r="B369" s="2" t="str">
        <f ca="1">hidden_2!B369</f>
        <v>undefined</v>
      </c>
    </row>
    <row r="370" spans="1:2" ht="15.75" customHeight="1">
      <c r="A370" s="11" t="s">
        <v>377</v>
      </c>
      <c r="B370" s="2" t="str">
        <f ca="1">hidden_2!B370</f>
        <v>undefined</v>
      </c>
    </row>
    <row r="371" spans="1:2" ht="15.75" customHeight="1">
      <c r="A371" s="12" t="s">
        <v>378</v>
      </c>
      <c r="B371" s="2" t="str">
        <f ca="1">hidden_2!B371</f>
        <v>undefined</v>
      </c>
    </row>
    <row r="372" spans="1:2" ht="15.75" customHeight="1">
      <c r="A372" s="11" t="s">
        <v>379</v>
      </c>
      <c r="B372" s="2" t="str">
        <f ca="1">hidden_2!B372</f>
        <v>undefined</v>
      </c>
    </row>
    <row r="373" spans="1:2" ht="15.75" customHeight="1">
      <c r="A373" s="12" t="s">
        <v>380</v>
      </c>
      <c r="B373" s="2" t="str">
        <f ca="1">hidden_2!B373</f>
        <v>undefined</v>
      </c>
    </row>
    <row r="374" spans="1:2" ht="15.75" customHeight="1">
      <c r="A374" s="11" t="s">
        <v>381</v>
      </c>
      <c r="B374" s="2" t="str">
        <f ca="1">hidden_2!B374</f>
        <v>undefined</v>
      </c>
    </row>
    <row r="375" spans="1:2" ht="15.75" customHeight="1">
      <c r="A375" s="12" t="s">
        <v>382</v>
      </c>
      <c r="B375" s="2" t="str">
        <f ca="1">hidden_2!B375</f>
        <v>undefined</v>
      </c>
    </row>
    <row r="376" spans="1:2" ht="15.75" customHeight="1">
      <c r="A376" s="11" t="s">
        <v>383</v>
      </c>
      <c r="B376" s="2" t="str">
        <f ca="1">hidden_2!B376</f>
        <v>undefined</v>
      </c>
    </row>
    <row r="377" spans="1:2" ht="15.75" customHeight="1">
      <c r="A377" s="12" t="s">
        <v>384</v>
      </c>
      <c r="B377" s="2" t="str">
        <f ca="1">hidden_2!B377</f>
        <v>undefined</v>
      </c>
    </row>
    <row r="378" spans="1:2" ht="15.75" customHeight="1">
      <c r="A378" s="11" t="s">
        <v>385</v>
      </c>
      <c r="B378" s="2" t="str">
        <f ca="1">hidden_2!B378</f>
        <v>undefined</v>
      </c>
    </row>
    <row r="379" spans="1:2" ht="15.75" customHeight="1">
      <c r="A379" s="12" t="s">
        <v>386</v>
      </c>
      <c r="B379" s="2" t="str">
        <f ca="1">hidden_2!B379</f>
        <v>undefined</v>
      </c>
    </row>
    <row r="380" spans="1:2" ht="15.75" customHeight="1">
      <c r="A380" s="11" t="s">
        <v>387</v>
      </c>
      <c r="B380" s="2" t="str">
        <f ca="1">hidden_2!B380</f>
        <v>undefined</v>
      </c>
    </row>
    <row r="381" spans="1:2" ht="15.75" customHeight="1">
      <c r="A381" s="12" t="s">
        <v>388</v>
      </c>
      <c r="B381" s="2" t="str">
        <f ca="1">hidden_2!B381</f>
        <v>undefined</v>
      </c>
    </row>
    <row r="382" spans="1:2" ht="15.75" customHeight="1">
      <c r="A382" s="11" t="s">
        <v>389</v>
      </c>
      <c r="B382" s="2" t="str">
        <f ca="1">hidden_2!B382</f>
        <v>undefined</v>
      </c>
    </row>
    <row r="383" spans="1:2" ht="15.75" customHeight="1">
      <c r="A383" s="12" t="s">
        <v>390</v>
      </c>
      <c r="B383" s="2" t="str">
        <f ca="1">hidden_2!B383</f>
        <v>undefined</v>
      </c>
    </row>
    <row r="384" spans="1:2" ht="15.75" customHeight="1">
      <c r="A384" s="11" t="s">
        <v>391</v>
      </c>
      <c r="B384" s="2" t="str">
        <f ca="1">hidden_2!B384</f>
        <v>undefined</v>
      </c>
    </row>
    <row r="385" spans="1:2" ht="15.75" customHeight="1">
      <c r="A385" s="12" t="s">
        <v>392</v>
      </c>
      <c r="B385" s="2" t="str">
        <f ca="1">hidden_2!B385</f>
        <v>undefined</v>
      </c>
    </row>
    <row r="386" spans="1:2" ht="15.75" customHeight="1">
      <c r="A386" s="11" t="s">
        <v>393</v>
      </c>
      <c r="B386" s="2" t="str">
        <f ca="1">hidden_2!B386</f>
        <v>undefined</v>
      </c>
    </row>
    <row r="387" spans="1:2" ht="15.75" customHeight="1">
      <c r="A387" s="12" t="s">
        <v>394</v>
      </c>
      <c r="B387" s="2" t="str">
        <f ca="1">hidden_2!B387</f>
        <v>undefined</v>
      </c>
    </row>
    <row r="388" spans="1:2" ht="15.75" customHeight="1">
      <c r="A388" s="11" t="s">
        <v>395</v>
      </c>
      <c r="B388" s="2" t="str">
        <f ca="1">hidden_2!B388</f>
        <v>undefined</v>
      </c>
    </row>
    <row r="389" spans="1:2" ht="15.75" customHeight="1">
      <c r="A389" s="12" t="s">
        <v>396</v>
      </c>
      <c r="B389" s="2" t="str">
        <f ca="1">hidden_2!B389</f>
        <v>undefined</v>
      </c>
    </row>
    <row r="390" spans="1:2" ht="15.75" customHeight="1">
      <c r="A390" s="11" t="s">
        <v>397</v>
      </c>
      <c r="B390" s="2" t="str">
        <f ca="1">hidden_2!B390</f>
        <v>undefined</v>
      </c>
    </row>
    <row r="391" spans="1:2" ht="15.75" customHeight="1">
      <c r="A391" s="12" t="s">
        <v>398</v>
      </c>
      <c r="B391" s="2" t="str">
        <f ca="1">hidden_2!B391</f>
        <v>undefined</v>
      </c>
    </row>
    <row r="392" spans="1:2" ht="15.75" customHeight="1">
      <c r="A392" s="11" t="s">
        <v>399</v>
      </c>
      <c r="B392" s="2" t="str">
        <f ca="1">hidden_2!B392</f>
        <v>undefined</v>
      </c>
    </row>
    <row r="393" spans="1:2" ht="15.75" customHeight="1">
      <c r="A393" s="12" t="s">
        <v>400</v>
      </c>
      <c r="B393" s="2" t="str">
        <f ca="1">hidden_2!B393</f>
        <v>undefined</v>
      </c>
    </row>
    <row r="394" spans="1:2" ht="15.75" customHeight="1">
      <c r="A394" s="11" t="s">
        <v>401</v>
      </c>
      <c r="B394" s="2" t="str">
        <f ca="1">hidden_2!B394</f>
        <v>undefined</v>
      </c>
    </row>
    <row r="395" spans="1:2" ht="15.75" customHeight="1">
      <c r="A395" s="12" t="s">
        <v>402</v>
      </c>
      <c r="B395" s="2" t="str">
        <f ca="1">hidden_2!B395</f>
        <v>undefined</v>
      </c>
    </row>
    <row r="396" spans="1:2" ht="15.75" customHeight="1">
      <c r="A396" s="11" t="s">
        <v>403</v>
      </c>
      <c r="B396" s="2" t="str">
        <f ca="1">hidden_2!B396</f>
        <v>undefined</v>
      </c>
    </row>
    <row r="397" spans="1:2" ht="15.75" customHeight="1">
      <c r="A397" s="12" t="s">
        <v>404</v>
      </c>
      <c r="B397" s="2" t="str">
        <f ca="1">hidden_2!B397</f>
        <v>undefined</v>
      </c>
    </row>
    <row r="398" spans="1:2" ht="15.75" customHeight="1">
      <c r="A398" s="11" t="s">
        <v>405</v>
      </c>
      <c r="B398" s="2" t="str">
        <f ca="1">hidden_2!B398</f>
        <v>undefined</v>
      </c>
    </row>
    <row r="399" spans="1:2" ht="15.75" customHeight="1">
      <c r="A399" s="12" t="s">
        <v>406</v>
      </c>
      <c r="B399" s="2" t="str">
        <f ca="1">hidden_2!B399</f>
        <v>undefined</v>
      </c>
    </row>
    <row r="400" spans="1:2" ht="15.75" customHeight="1">
      <c r="A400" s="11" t="s">
        <v>407</v>
      </c>
      <c r="B400" s="2" t="str">
        <f ca="1">hidden_2!B400</f>
        <v>undefined</v>
      </c>
    </row>
    <row r="401" spans="1:2" ht="15.75" customHeight="1">
      <c r="A401" s="12" t="s">
        <v>408</v>
      </c>
      <c r="B401" s="2" t="str">
        <f ca="1">hidden_2!B401</f>
        <v>undefined</v>
      </c>
    </row>
    <row r="402" spans="1:2" ht="15.75" customHeight="1">
      <c r="A402" s="11" t="s">
        <v>409</v>
      </c>
      <c r="B402" s="2" t="str">
        <f ca="1">hidden_2!B402</f>
        <v>undefined</v>
      </c>
    </row>
    <row r="403" spans="1:2" ht="15.75" customHeight="1">
      <c r="A403" s="12" t="s">
        <v>410</v>
      </c>
      <c r="B403" s="2" t="str">
        <f ca="1">hidden_2!B403</f>
        <v>undefined</v>
      </c>
    </row>
    <row r="404" spans="1:2" ht="15.75" customHeight="1">
      <c r="A404" s="11" t="s">
        <v>411</v>
      </c>
      <c r="B404" s="2" t="str">
        <f ca="1">hidden_2!B404</f>
        <v>undefined</v>
      </c>
    </row>
    <row r="405" spans="1:2" ht="15.75" customHeight="1">
      <c r="A405" s="12" t="s">
        <v>412</v>
      </c>
      <c r="B405" s="2" t="str">
        <f ca="1">hidden_2!B405</f>
        <v>undefined</v>
      </c>
    </row>
    <row r="406" spans="1:2" ht="15.75" customHeight="1">
      <c r="A406" s="11" t="s">
        <v>413</v>
      </c>
      <c r="B406" s="2" t="str">
        <f ca="1">hidden_2!B406</f>
        <v>undefined</v>
      </c>
    </row>
    <row r="407" spans="1:2" ht="15.75" customHeight="1">
      <c r="A407" s="12" t="s">
        <v>414</v>
      </c>
      <c r="B407" s="2" t="str">
        <f ca="1">hidden_2!B407</f>
        <v>undefined</v>
      </c>
    </row>
    <row r="408" spans="1:2" ht="15.75" customHeight="1">
      <c r="A408" s="11" t="s">
        <v>415</v>
      </c>
      <c r="B408" s="2" t="str">
        <f ca="1">hidden_2!B408</f>
        <v>undefined</v>
      </c>
    </row>
    <row r="409" spans="1:2" ht="15.75" customHeight="1">
      <c r="A409" s="12" t="s">
        <v>416</v>
      </c>
      <c r="B409" s="2" t="str">
        <f ca="1">hidden_2!B409</f>
        <v>undefined</v>
      </c>
    </row>
    <row r="410" spans="1:2" ht="15.75" customHeight="1">
      <c r="A410" s="11" t="s">
        <v>417</v>
      </c>
      <c r="B410" s="2" t="str">
        <f ca="1">hidden_2!B410</f>
        <v>undefined</v>
      </c>
    </row>
    <row r="411" spans="1:2" ht="15.75" customHeight="1">
      <c r="A411" s="12" t="s">
        <v>418</v>
      </c>
      <c r="B411" s="2" t="str">
        <f ca="1">hidden_2!B411</f>
        <v>undefined</v>
      </c>
    </row>
    <row r="412" spans="1:2" ht="15.75" customHeight="1">
      <c r="A412" s="11" t="s">
        <v>419</v>
      </c>
      <c r="B412" s="2" t="str">
        <f ca="1">hidden_2!B412</f>
        <v>undefined</v>
      </c>
    </row>
    <row r="413" spans="1:2" ht="15.75" customHeight="1">
      <c r="A413" s="12" t="s">
        <v>420</v>
      </c>
      <c r="B413" s="2" t="str">
        <f ca="1">hidden_2!B413</f>
        <v>undefined</v>
      </c>
    </row>
    <row r="414" spans="1:2" ht="15.75" customHeight="1">
      <c r="A414" s="11" t="s">
        <v>421</v>
      </c>
      <c r="B414" s="2" t="str">
        <f ca="1">hidden_2!B414</f>
        <v>undefined</v>
      </c>
    </row>
    <row r="415" spans="1:2" ht="15.75" customHeight="1">
      <c r="A415" s="12" t="s">
        <v>422</v>
      </c>
      <c r="B415" s="2" t="str">
        <f ca="1">hidden_2!B415</f>
        <v>undefined</v>
      </c>
    </row>
    <row r="416" spans="1:2" ht="15.75" customHeight="1">
      <c r="A416" s="11" t="s">
        <v>423</v>
      </c>
      <c r="B416" s="2" t="str">
        <f ca="1">hidden_2!B416</f>
        <v>undefined</v>
      </c>
    </row>
    <row r="417" spans="1:2" ht="15.75" customHeight="1">
      <c r="A417" s="12" t="s">
        <v>424</v>
      </c>
      <c r="B417" s="2" t="str">
        <f ca="1">hidden_2!B417</f>
        <v>undefined</v>
      </c>
    </row>
    <row r="418" spans="1:2" ht="15.75" customHeight="1">
      <c r="A418" s="11" t="s">
        <v>425</v>
      </c>
      <c r="B418" s="2" t="str">
        <f ca="1">hidden_2!B418</f>
        <v>undefined</v>
      </c>
    </row>
    <row r="419" spans="1:2" ht="15.75" customHeight="1">
      <c r="A419" s="12" t="s">
        <v>426</v>
      </c>
      <c r="B419" s="2" t="str">
        <f ca="1">hidden_2!B419</f>
        <v>undefined</v>
      </c>
    </row>
    <row r="420" spans="1:2" ht="15.75" customHeight="1">
      <c r="A420" s="11" t="s">
        <v>427</v>
      </c>
      <c r="B420" s="2" t="str">
        <f ca="1">hidden_2!B420</f>
        <v>undefined</v>
      </c>
    </row>
    <row r="421" spans="1:2" ht="15.75" customHeight="1">
      <c r="A421" s="12" t="s">
        <v>428</v>
      </c>
      <c r="B421" s="2" t="str">
        <f ca="1">hidden_2!B421</f>
        <v>undefined</v>
      </c>
    </row>
    <row r="422" spans="1:2" ht="15.75" customHeight="1">
      <c r="A422" s="11" t="s">
        <v>429</v>
      </c>
      <c r="B422" s="2" t="str">
        <f ca="1">hidden_2!B422</f>
        <v>undefined</v>
      </c>
    </row>
    <row r="423" spans="1:2" ht="15.75" customHeight="1">
      <c r="A423" s="12" t="s">
        <v>430</v>
      </c>
      <c r="B423" s="2" t="str">
        <f ca="1">hidden_2!B423</f>
        <v>undefined</v>
      </c>
    </row>
    <row r="424" spans="1:2" ht="15.75" customHeight="1">
      <c r="A424" s="11" t="s">
        <v>431</v>
      </c>
      <c r="B424" s="2" t="str">
        <f ca="1">hidden_2!B424</f>
        <v>undefined</v>
      </c>
    </row>
    <row r="425" spans="1:2" ht="15.75" customHeight="1">
      <c r="A425" s="12" t="s">
        <v>432</v>
      </c>
      <c r="B425" s="2" t="str">
        <f ca="1">hidden_2!B425</f>
        <v>undefined</v>
      </c>
    </row>
    <row r="426" spans="1:2" ht="15.75" customHeight="1">
      <c r="A426" s="11" t="s">
        <v>433</v>
      </c>
      <c r="B426" s="2" t="str">
        <f ca="1">hidden_2!B426</f>
        <v>undefined</v>
      </c>
    </row>
    <row r="427" spans="1:2" ht="15.75" customHeight="1">
      <c r="A427" s="12" t="s">
        <v>434</v>
      </c>
      <c r="B427" s="2" t="str">
        <f ca="1">hidden_2!B427</f>
        <v>undefined</v>
      </c>
    </row>
    <row r="428" spans="1:2" ht="15.75" customHeight="1">
      <c r="A428" s="11" t="s">
        <v>435</v>
      </c>
      <c r="B428" s="2" t="str">
        <f ca="1">hidden_2!B428</f>
        <v>undefined</v>
      </c>
    </row>
    <row r="429" spans="1:2" ht="15.75" customHeight="1">
      <c r="A429" s="12" t="s">
        <v>436</v>
      </c>
      <c r="B429" s="2" t="str">
        <f ca="1">hidden_2!B429</f>
        <v>undefined</v>
      </c>
    </row>
    <row r="430" spans="1:2" ht="15.75" customHeight="1">
      <c r="A430" s="11" t="s">
        <v>437</v>
      </c>
      <c r="B430" s="2" t="str">
        <f ca="1">hidden_2!B430</f>
        <v>undefined</v>
      </c>
    </row>
    <row r="431" spans="1:2" ht="15.75" customHeight="1">
      <c r="A431" s="12" t="s">
        <v>438</v>
      </c>
      <c r="B431" s="2" t="str">
        <f ca="1">hidden_2!B431</f>
        <v>undefined</v>
      </c>
    </row>
    <row r="432" spans="1:2" ht="15.75" customHeight="1">
      <c r="A432" s="11" t="s">
        <v>439</v>
      </c>
      <c r="B432" s="2" t="str">
        <f ca="1">hidden_2!B432</f>
        <v>undefined</v>
      </c>
    </row>
    <row r="433" spans="1:2" ht="15.75" customHeight="1">
      <c r="A433" s="12" t="s">
        <v>440</v>
      </c>
      <c r="B433" s="2" t="str">
        <f ca="1">hidden_2!B433</f>
        <v>undefined</v>
      </c>
    </row>
    <row r="434" spans="1:2" ht="15.75" customHeight="1">
      <c r="A434" s="11" t="s">
        <v>441</v>
      </c>
      <c r="B434" s="2" t="str">
        <f ca="1">hidden_2!B434</f>
        <v>undefined</v>
      </c>
    </row>
    <row r="435" spans="1:2" ht="15.75" customHeight="1">
      <c r="A435" s="12" t="s">
        <v>442</v>
      </c>
      <c r="B435" s="2" t="str">
        <f ca="1">hidden_2!B435</f>
        <v>undefined</v>
      </c>
    </row>
    <row r="436" spans="1:2" ht="15.75" customHeight="1">
      <c r="A436" s="11" t="s">
        <v>443</v>
      </c>
      <c r="B436" s="2" t="str">
        <f ca="1">hidden_2!B436</f>
        <v>undefined</v>
      </c>
    </row>
    <row r="437" spans="1:2" ht="15.75" customHeight="1">
      <c r="A437" s="12" t="s">
        <v>444</v>
      </c>
      <c r="B437" s="2" t="str">
        <f ca="1">hidden_2!B437</f>
        <v>undefined</v>
      </c>
    </row>
    <row r="438" spans="1:2" ht="15.75" customHeight="1">
      <c r="A438" s="11" t="s">
        <v>445</v>
      </c>
      <c r="B438" s="2" t="str">
        <f ca="1">hidden_2!B438</f>
        <v>undefined</v>
      </c>
    </row>
    <row r="439" spans="1:2" ht="15.75" customHeight="1">
      <c r="A439" s="12" t="s">
        <v>446</v>
      </c>
      <c r="B439" s="2" t="str">
        <f ca="1">hidden_2!B439</f>
        <v>undefined</v>
      </c>
    </row>
    <row r="440" spans="1:2" ht="15.75" customHeight="1">
      <c r="A440" s="11" t="s">
        <v>447</v>
      </c>
      <c r="B440" s="2" t="str">
        <f ca="1">hidden_2!B440</f>
        <v>undefined</v>
      </c>
    </row>
    <row r="441" spans="1:2" ht="15.75" customHeight="1">
      <c r="A441" s="12" t="s">
        <v>448</v>
      </c>
      <c r="B441" s="2" t="str">
        <f ca="1">hidden_2!B441</f>
        <v>undefined</v>
      </c>
    </row>
    <row r="442" spans="1:2" ht="15.75" customHeight="1">
      <c r="A442" s="11" t="s">
        <v>449</v>
      </c>
      <c r="B442" s="2" t="str">
        <f ca="1">hidden_2!B442</f>
        <v>undefined</v>
      </c>
    </row>
    <row r="443" spans="1:2" ht="15.75" customHeight="1">
      <c r="A443" s="12" t="s">
        <v>450</v>
      </c>
      <c r="B443" s="2" t="str">
        <f ca="1">hidden_2!B443</f>
        <v>undefined</v>
      </c>
    </row>
    <row r="444" spans="1:2" ht="15.75" customHeight="1">
      <c r="A444" s="11" t="s">
        <v>451</v>
      </c>
      <c r="B444" s="2" t="str">
        <f ca="1">hidden_2!B444</f>
        <v>undefined</v>
      </c>
    </row>
    <row r="445" spans="1:2" ht="15.75" customHeight="1">
      <c r="A445" s="12" t="s">
        <v>452</v>
      </c>
      <c r="B445" s="2" t="str">
        <f ca="1">hidden_2!B445</f>
        <v>undefined</v>
      </c>
    </row>
    <row r="446" spans="1:2" ht="15.75" customHeight="1">
      <c r="A446" s="11" t="s">
        <v>453</v>
      </c>
      <c r="B446" s="2" t="str">
        <f ca="1">hidden_2!B446</f>
        <v>undefined</v>
      </c>
    </row>
    <row r="447" spans="1:2" ht="15.75" customHeight="1">
      <c r="A447" s="12" t="s">
        <v>454</v>
      </c>
      <c r="B447" s="2" t="str">
        <f ca="1">hidden_2!B447</f>
        <v>undefined</v>
      </c>
    </row>
    <row r="448" spans="1:2" ht="15.75" customHeight="1">
      <c r="A448" s="11" t="s">
        <v>455</v>
      </c>
      <c r="B448" s="2" t="str">
        <f ca="1">hidden_2!B448</f>
        <v>undefined</v>
      </c>
    </row>
    <row r="449" spans="1:2" ht="15.75" customHeight="1">
      <c r="A449" s="12" t="s">
        <v>456</v>
      </c>
      <c r="B449" s="2" t="str">
        <f ca="1">hidden_2!B449</f>
        <v>undefined</v>
      </c>
    </row>
    <row r="450" spans="1:2" ht="15.75" customHeight="1">
      <c r="A450" s="11" t="s">
        <v>457</v>
      </c>
      <c r="B450" s="2" t="str">
        <f ca="1">hidden_2!B450</f>
        <v>undefined</v>
      </c>
    </row>
    <row r="451" spans="1:2" ht="15.75" customHeight="1">
      <c r="A451" s="12" t="s">
        <v>458</v>
      </c>
      <c r="B451" s="2" t="str">
        <f ca="1">hidden_2!B451</f>
        <v>undefined</v>
      </c>
    </row>
    <row r="452" spans="1:2" ht="15.75" customHeight="1">
      <c r="A452" s="11" t="s">
        <v>459</v>
      </c>
      <c r="B452" s="2" t="str">
        <f ca="1">hidden_2!B452</f>
        <v>undefined</v>
      </c>
    </row>
    <row r="453" spans="1:2" ht="15.75" customHeight="1">
      <c r="A453" s="12" t="s">
        <v>460</v>
      </c>
      <c r="B453" s="2" t="str">
        <f ca="1">hidden_2!B453</f>
        <v>undefined</v>
      </c>
    </row>
    <row r="454" spans="1:2" ht="15.75" customHeight="1">
      <c r="A454" s="11" t="s">
        <v>461</v>
      </c>
      <c r="B454" s="2" t="str">
        <f ca="1">hidden_2!B454</f>
        <v>undefined</v>
      </c>
    </row>
    <row r="455" spans="1:2" ht="15.75" customHeight="1">
      <c r="A455" s="12" t="s">
        <v>462</v>
      </c>
      <c r="B455" s="2" t="str">
        <f ca="1">hidden_2!B455</f>
        <v>undefined</v>
      </c>
    </row>
    <row r="456" spans="1:2" ht="15.75" customHeight="1">
      <c r="A456" s="11" t="s">
        <v>463</v>
      </c>
      <c r="B456" s="2" t="str">
        <f ca="1">hidden_2!B456</f>
        <v>undefined</v>
      </c>
    </row>
    <row r="457" spans="1:2" ht="15.75" customHeight="1">
      <c r="A457" s="12" t="s">
        <v>464</v>
      </c>
      <c r="B457" s="2" t="str">
        <f ca="1">hidden_2!B457</f>
        <v>undefined</v>
      </c>
    </row>
    <row r="458" spans="1:2" ht="15.75" customHeight="1">
      <c r="A458" s="11" t="s">
        <v>465</v>
      </c>
      <c r="B458" s="2" t="str">
        <f ca="1">hidden_2!B458</f>
        <v>undefined</v>
      </c>
    </row>
    <row r="459" spans="1:2" ht="15.75" customHeight="1">
      <c r="A459" s="12" t="s">
        <v>466</v>
      </c>
      <c r="B459" s="2" t="str">
        <f ca="1">hidden_2!B459</f>
        <v>undefined</v>
      </c>
    </row>
    <row r="460" spans="1:2" ht="15.75" customHeight="1">
      <c r="A460" s="11" t="s">
        <v>467</v>
      </c>
      <c r="B460" s="2" t="str">
        <f ca="1">hidden_2!B460</f>
        <v>undefined</v>
      </c>
    </row>
    <row r="461" spans="1:2" ht="15.75" customHeight="1">
      <c r="A461" s="12" t="s">
        <v>468</v>
      </c>
      <c r="B461" s="2" t="str">
        <f ca="1">hidden_2!B461</f>
        <v>undefined</v>
      </c>
    </row>
    <row r="462" spans="1:2" ht="15.75" customHeight="1">
      <c r="A462" s="11" t="s">
        <v>469</v>
      </c>
      <c r="B462" s="2" t="str">
        <f ca="1">hidden_2!B462</f>
        <v>undefined</v>
      </c>
    </row>
    <row r="463" spans="1:2" ht="15.75" customHeight="1">
      <c r="A463" s="12" t="s">
        <v>470</v>
      </c>
      <c r="B463" s="2" t="str">
        <f ca="1">hidden_2!B463</f>
        <v>undefined</v>
      </c>
    </row>
    <row r="464" spans="1:2" ht="15.75" customHeight="1">
      <c r="A464" s="11" t="s">
        <v>471</v>
      </c>
      <c r="B464" s="2" t="str">
        <f ca="1">hidden_2!B464</f>
        <v>undefined</v>
      </c>
    </row>
    <row r="465" spans="1:2" ht="15.75" customHeight="1">
      <c r="A465" s="12" t="s">
        <v>472</v>
      </c>
      <c r="B465" s="2" t="str">
        <f ca="1">hidden_2!B465</f>
        <v>undefined</v>
      </c>
    </row>
    <row r="466" spans="1:2" ht="15.75" customHeight="1">
      <c r="A466" s="11" t="s">
        <v>473</v>
      </c>
      <c r="B466" s="2" t="str">
        <f ca="1">hidden_2!B466</f>
        <v>undefined</v>
      </c>
    </row>
    <row r="467" spans="1:2" ht="15.75" customHeight="1">
      <c r="A467" s="12" t="s">
        <v>474</v>
      </c>
      <c r="B467" s="2" t="str">
        <f ca="1">hidden_2!B467</f>
        <v>undefined</v>
      </c>
    </row>
    <row r="468" spans="1:2" ht="15.75" customHeight="1">
      <c r="A468" s="11" t="s">
        <v>475</v>
      </c>
      <c r="B468" s="2" t="str">
        <f ca="1">hidden_2!B468</f>
        <v>undefined</v>
      </c>
    </row>
    <row r="469" spans="1:2" ht="15.75" customHeight="1">
      <c r="A469" s="12" t="s">
        <v>476</v>
      </c>
      <c r="B469" s="2" t="str">
        <f ca="1">hidden_2!B469</f>
        <v>undefined</v>
      </c>
    </row>
    <row r="470" spans="1:2" ht="15.75" customHeight="1">
      <c r="A470" s="11" t="s">
        <v>477</v>
      </c>
      <c r="B470" s="2" t="str">
        <f ca="1">hidden_2!B470</f>
        <v>undefined</v>
      </c>
    </row>
    <row r="471" spans="1:2" ht="15.75" customHeight="1">
      <c r="A471" s="12" t="s">
        <v>478</v>
      </c>
      <c r="B471" s="2" t="str">
        <f ca="1">hidden_2!B471</f>
        <v>undefined</v>
      </c>
    </row>
    <row r="472" spans="1:2" ht="15.75" customHeight="1">
      <c r="A472" s="11" t="s">
        <v>479</v>
      </c>
      <c r="B472" s="2" t="str">
        <f ca="1">hidden_2!B472</f>
        <v>undefined</v>
      </c>
    </row>
    <row r="473" spans="1:2" ht="15.75" customHeight="1">
      <c r="A473" s="12" t="s">
        <v>480</v>
      </c>
      <c r="B473" s="2" t="str">
        <f ca="1">hidden_2!B473</f>
        <v>undefined</v>
      </c>
    </row>
    <row r="474" spans="1:2" ht="15.75" customHeight="1">
      <c r="A474" s="11" t="s">
        <v>481</v>
      </c>
      <c r="B474" s="2" t="str">
        <f ca="1">hidden_2!B474</f>
        <v>undefined</v>
      </c>
    </row>
    <row r="475" spans="1:2" ht="15.75" customHeight="1">
      <c r="A475" s="12" t="s">
        <v>482</v>
      </c>
      <c r="B475" s="2" t="str">
        <f ca="1">hidden_2!B475</f>
        <v>undefined</v>
      </c>
    </row>
    <row r="476" spans="1:2" ht="15.75" customHeight="1">
      <c r="A476" s="11" t="s">
        <v>483</v>
      </c>
      <c r="B476" s="2" t="str">
        <f ca="1">hidden_2!B476</f>
        <v>undefined</v>
      </c>
    </row>
    <row r="477" spans="1:2" ht="15.75" customHeight="1">
      <c r="A477" s="12" t="s">
        <v>484</v>
      </c>
      <c r="B477" s="2" t="str">
        <f ca="1">hidden_2!B477</f>
        <v>undefined</v>
      </c>
    </row>
    <row r="478" spans="1:2" ht="15.75" customHeight="1">
      <c r="A478" s="11" t="s">
        <v>485</v>
      </c>
      <c r="B478" s="2" t="str">
        <f ca="1">hidden_2!B478</f>
        <v>undefined</v>
      </c>
    </row>
    <row r="479" spans="1:2" ht="15.75" customHeight="1">
      <c r="A479" s="12" t="s">
        <v>486</v>
      </c>
      <c r="B479" s="2" t="str">
        <f ca="1">hidden_2!B479</f>
        <v>undefined</v>
      </c>
    </row>
    <row r="480" spans="1:2" ht="15.75" customHeight="1">
      <c r="A480" s="11" t="s">
        <v>487</v>
      </c>
      <c r="B480" s="2" t="str">
        <f ca="1">hidden_2!B480</f>
        <v>undefined</v>
      </c>
    </row>
    <row r="481" spans="1:2" ht="15.75" customHeight="1">
      <c r="A481" s="12" t="s">
        <v>488</v>
      </c>
      <c r="B481" s="2" t="str">
        <f ca="1">hidden_2!B481</f>
        <v>undefined</v>
      </c>
    </row>
    <row r="482" spans="1:2" ht="15.75" customHeight="1">
      <c r="A482" s="11" t="s">
        <v>489</v>
      </c>
      <c r="B482" s="2" t="str">
        <f ca="1">hidden_2!B482</f>
        <v>undefined</v>
      </c>
    </row>
    <row r="483" spans="1:2" ht="15.75" customHeight="1">
      <c r="A483" s="12" t="s">
        <v>490</v>
      </c>
      <c r="B483" s="2" t="str">
        <f ca="1">hidden_2!B483</f>
        <v>undefined</v>
      </c>
    </row>
    <row r="484" spans="1:2" ht="15.75" customHeight="1">
      <c r="A484" s="11" t="s">
        <v>491</v>
      </c>
      <c r="B484" s="2" t="str">
        <f ca="1">hidden_2!B484</f>
        <v>undefined</v>
      </c>
    </row>
    <row r="485" spans="1:2" ht="15.75" customHeight="1">
      <c r="A485" s="12" t="s">
        <v>492</v>
      </c>
      <c r="B485" s="2" t="str">
        <f ca="1">hidden_2!B485</f>
        <v>undefined</v>
      </c>
    </row>
    <row r="486" spans="1:2" ht="15.75" customHeight="1">
      <c r="A486" s="11" t="s">
        <v>493</v>
      </c>
      <c r="B486" s="2" t="str">
        <f ca="1">hidden_2!B486</f>
        <v>undefined</v>
      </c>
    </row>
    <row r="487" spans="1:2" ht="15.75" customHeight="1">
      <c r="A487" s="12" t="s">
        <v>494</v>
      </c>
      <c r="B487" s="2" t="str">
        <f ca="1">hidden_2!B487</f>
        <v>undefined</v>
      </c>
    </row>
    <row r="488" spans="1:2" ht="15.75" customHeight="1">
      <c r="A488" s="11" t="s">
        <v>495</v>
      </c>
      <c r="B488" s="2" t="str">
        <f ca="1">hidden_2!B488</f>
        <v>undefined</v>
      </c>
    </row>
    <row r="489" spans="1:2" ht="15.75" customHeight="1">
      <c r="A489" s="12" t="s">
        <v>496</v>
      </c>
      <c r="B489" s="2" t="str">
        <f ca="1">hidden_2!B489</f>
        <v>undefined</v>
      </c>
    </row>
    <row r="490" spans="1:2" ht="15.75" customHeight="1">
      <c r="A490" s="11" t="s">
        <v>497</v>
      </c>
      <c r="B490" s="2" t="str">
        <f ca="1">hidden_2!B490</f>
        <v>undefined</v>
      </c>
    </row>
    <row r="491" spans="1:2" ht="15.75" customHeight="1">
      <c r="A491" s="12" t="s">
        <v>498</v>
      </c>
      <c r="B491" s="2" t="str">
        <f ca="1">hidden_2!B491</f>
        <v>undefined</v>
      </c>
    </row>
    <row r="492" spans="1:2" ht="15.75" customHeight="1">
      <c r="A492" s="11" t="s">
        <v>499</v>
      </c>
      <c r="B492" s="2" t="str">
        <f ca="1">hidden_2!B492</f>
        <v>undefined</v>
      </c>
    </row>
    <row r="493" spans="1:2" ht="15.75" customHeight="1">
      <c r="A493" s="12" t="s">
        <v>500</v>
      </c>
      <c r="B493" s="2" t="str">
        <f ca="1">hidden_2!B493</f>
        <v>undefined</v>
      </c>
    </row>
    <row r="494" spans="1:2" ht="15.75" customHeight="1">
      <c r="A494" s="11" t="s">
        <v>501</v>
      </c>
      <c r="B494" s="2" t="str">
        <f ca="1">hidden_2!B494</f>
        <v>undefined</v>
      </c>
    </row>
    <row r="495" spans="1:2" ht="15.75" customHeight="1">
      <c r="A495" s="12" t="s">
        <v>502</v>
      </c>
      <c r="B495" s="2" t="str">
        <f ca="1">hidden_2!B495</f>
        <v>undefined</v>
      </c>
    </row>
    <row r="496" spans="1:2" ht="15.75" customHeight="1">
      <c r="A496" s="11" t="s">
        <v>503</v>
      </c>
      <c r="B496" s="2" t="str">
        <f ca="1">hidden_2!B496</f>
        <v>undefined</v>
      </c>
    </row>
    <row r="497" spans="1:2" ht="15.75" customHeight="1">
      <c r="A497" s="12" t="s">
        <v>504</v>
      </c>
      <c r="B497" s="2" t="str">
        <f ca="1">hidden_2!B497</f>
        <v>undefined</v>
      </c>
    </row>
    <row r="498" spans="1:2" ht="15.75" customHeight="1">
      <c r="A498" s="11" t="s">
        <v>505</v>
      </c>
      <c r="B498" s="2" t="str">
        <f ca="1">hidden_2!B498</f>
        <v>undefined</v>
      </c>
    </row>
    <row r="499" spans="1:2" ht="15.75" customHeight="1">
      <c r="A499" s="12" t="s">
        <v>506</v>
      </c>
      <c r="B499" s="2" t="str">
        <f ca="1">hidden_2!B499</f>
        <v>undefined</v>
      </c>
    </row>
    <row r="500" spans="1:2" ht="15.75" customHeight="1">
      <c r="A500" s="11" t="s">
        <v>507</v>
      </c>
      <c r="B500" s="2" t="str">
        <f ca="1">hidden_2!B500</f>
        <v>undefined</v>
      </c>
    </row>
    <row r="501" spans="1:2" ht="15.75" customHeight="1">
      <c r="A501" s="12" t="s">
        <v>508</v>
      </c>
      <c r="B501" s="2" t="str">
        <f ca="1">hidden_2!B501</f>
        <v>undefined</v>
      </c>
    </row>
    <row r="502" spans="1:2" ht="15.75" customHeight="1">
      <c r="A502" s="11" t="s">
        <v>509</v>
      </c>
      <c r="B502" s="2" t="str">
        <f ca="1">hidden_2!B502</f>
        <v>undefined</v>
      </c>
    </row>
    <row r="503" spans="1:2" ht="15.75" customHeight="1">
      <c r="A503" s="12" t="s">
        <v>510</v>
      </c>
      <c r="B503" s="2" t="str">
        <f ca="1">hidden_2!B503</f>
        <v>undefined</v>
      </c>
    </row>
    <row r="504" spans="1:2" ht="15.75" customHeight="1">
      <c r="A504" s="11" t="s">
        <v>511</v>
      </c>
      <c r="B504" s="2" t="str">
        <f ca="1">hidden_2!B504</f>
        <v>undefined</v>
      </c>
    </row>
    <row r="505" spans="1:2" ht="15.75" customHeight="1">
      <c r="A505" s="12" t="s">
        <v>512</v>
      </c>
      <c r="B505" s="2" t="str">
        <f ca="1">hidden_2!B505</f>
        <v>undefined</v>
      </c>
    </row>
    <row r="506" spans="1:2" ht="15.75" customHeight="1">
      <c r="A506" s="11" t="s">
        <v>513</v>
      </c>
      <c r="B506" s="2" t="str">
        <f ca="1">hidden_2!B506</f>
        <v>undefined</v>
      </c>
    </row>
    <row r="507" spans="1:2" ht="15.75" customHeight="1">
      <c r="A507" s="12" t="s">
        <v>514</v>
      </c>
      <c r="B507" s="2" t="str">
        <f ca="1">hidden_2!B507</f>
        <v>undefined</v>
      </c>
    </row>
    <row r="508" spans="1:2" ht="15.75" customHeight="1">
      <c r="A508" s="11" t="s">
        <v>515</v>
      </c>
      <c r="B508" s="2" t="str">
        <f ca="1">hidden_2!B508</f>
        <v>undefined</v>
      </c>
    </row>
    <row r="509" spans="1:2" ht="15.75" customHeight="1">
      <c r="A509" s="12" t="s">
        <v>516</v>
      </c>
      <c r="B509" s="2" t="str">
        <f ca="1">hidden_2!B509</f>
        <v>undefined</v>
      </c>
    </row>
    <row r="510" spans="1:2" ht="15.75" customHeight="1">
      <c r="A510" s="11" t="s">
        <v>517</v>
      </c>
      <c r="B510" s="2" t="str">
        <f ca="1">hidden_2!B510</f>
        <v>undefined</v>
      </c>
    </row>
    <row r="511" spans="1:2" ht="15.75" customHeight="1">
      <c r="A511" s="12" t="s">
        <v>518</v>
      </c>
      <c r="B511" s="2" t="str">
        <f ca="1">hidden_2!B511</f>
        <v>undefined</v>
      </c>
    </row>
    <row r="512" spans="1:2" ht="15.75" customHeight="1">
      <c r="A512" s="11" t="s">
        <v>519</v>
      </c>
      <c r="B512" s="2" t="str">
        <f ca="1">hidden_2!B512</f>
        <v>undefined</v>
      </c>
    </row>
    <row r="513" spans="1:2" ht="15.75" customHeight="1">
      <c r="A513" s="12" t="s">
        <v>520</v>
      </c>
      <c r="B513" s="2" t="str">
        <f ca="1">hidden_2!B513</f>
        <v>undefined</v>
      </c>
    </row>
    <row r="514" spans="1:2" ht="15.75" customHeight="1">
      <c r="A514" s="11" t="s">
        <v>521</v>
      </c>
      <c r="B514" s="2" t="str">
        <f ca="1">hidden_2!B514</f>
        <v>undefined</v>
      </c>
    </row>
    <row r="515" spans="1:2" ht="15.75" customHeight="1">
      <c r="A515" s="12" t="s">
        <v>522</v>
      </c>
      <c r="B515" s="2" t="str">
        <f ca="1">hidden_2!B515</f>
        <v>$73</v>
      </c>
    </row>
    <row r="516" spans="1:2" ht="15.75" customHeight="1">
      <c r="A516" s="11" t="s">
        <v>523</v>
      </c>
      <c r="B516" s="2" t="str">
        <f ca="1">hidden_2!B516</f>
        <v>undefined</v>
      </c>
    </row>
    <row r="517" spans="1:2" ht="15.75" customHeight="1">
      <c r="A517" s="12" t="s">
        <v>524</v>
      </c>
      <c r="B517" s="2" t="str">
        <f ca="1">hidden_2!B517</f>
        <v>$73</v>
      </c>
    </row>
    <row r="518" spans="1:2" ht="15.75" customHeight="1">
      <c r="A518" s="11" t="s">
        <v>525</v>
      </c>
      <c r="B518" s="2" t="str">
        <f ca="1">hidden_2!B518</f>
        <v>undefined</v>
      </c>
    </row>
    <row r="519" spans="1:2" ht="15.75" customHeight="1">
      <c r="A519" s="12" t="s">
        <v>526</v>
      </c>
      <c r="B519" s="2" t="str">
        <f ca="1">hidden_2!B519</f>
        <v>undefined</v>
      </c>
    </row>
    <row r="520" spans="1:2" ht="15.75" customHeight="1">
      <c r="A520" s="11" t="s">
        <v>527</v>
      </c>
      <c r="B520" s="2" t="str">
        <f ca="1">hidden_2!B520</f>
        <v>$83</v>
      </c>
    </row>
    <row r="521" spans="1:2" ht="15.75" customHeight="1">
      <c r="A521" s="12" t="s">
        <v>528</v>
      </c>
      <c r="B521" s="2" t="str">
        <f ca="1">hidden_2!B521</f>
        <v>undefined</v>
      </c>
    </row>
    <row r="522" spans="1:2" ht="15.75" customHeight="1">
      <c r="A522" s="11" t="s">
        <v>529</v>
      </c>
      <c r="B522" s="2" t="str">
        <f ca="1">hidden_2!B522</f>
        <v>undefined</v>
      </c>
    </row>
    <row r="523" spans="1:2" ht="15.75" customHeight="1">
      <c r="A523" s="12" t="s">
        <v>530</v>
      </c>
      <c r="B523" s="2" t="str">
        <f ca="1">hidden_2!B523</f>
        <v>undefined</v>
      </c>
    </row>
    <row r="524" spans="1:2" ht="15.75" customHeight="1">
      <c r="A524" s="11" t="s">
        <v>531</v>
      </c>
      <c r="B524" s="2" t="str">
        <f ca="1">hidden_2!B524</f>
        <v>undefined</v>
      </c>
    </row>
    <row r="525" spans="1:2" ht="15.75" customHeight="1">
      <c r="A525" s="12" t="s">
        <v>532</v>
      </c>
      <c r="B525" s="2" t="str">
        <f ca="1">hidden_2!B525</f>
        <v>undefined</v>
      </c>
    </row>
    <row r="526" spans="1:2" ht="15.75" customHeight="1">
      <c r="A526" s="11" t="s">
        <v>533</v>
      </c>
      <c r="B526" s="2" t="str">
        <f ca="1">hidden_2!B526</f>
        <v>undefined</v>
      </c>
    </row>
    <row r="527" spans="1:2" ht="15.75" customHeight="1">
      <c r="A527" s="12" t="s">
        <v>534</v>
      </c>
      <c r="B527" s="2" t="str">
        <f ca="1">hidden_2!B527</f>
        <v>undefined</v>
      </c>
    </row>
    <row r="528" spans="1:2" ht="15.75" customHeight="1">
      <c r="A528" s="11" t="s">
        <v>535</v>
      </c>
      <c r="B528" s="2" t="str">
        <f ca="1">hidden_2!B528</f>
        <v>undefined</v>
      </c>
    </row>
    <row r="529" spans="1:2" ht="15.75" customHeight="1">
      <c r="A529" s="12" t="s">
        <v>536</v>
      </c>
      <c r="B529" s="2" t="str">
        <f ca="1">hidden_2!B529</f>
        <v>undefined</v>
      </c>
    </row>
    <row r="530" spans="1:2" ht="15.75" customHeight="1">
      <c r="A530" s="11" t="s">
        <v>537</v>
      </c>
      <c r="B530" s="2" t="str">
        <f ca="1">hidden_2!B530</f>
        <v>undefined</v>
      </c>
    </row>
    <row r="531" spans="1:2" ht="15.75" customHeight="1">
      <c r="A531" s="12" t="s">
        <v>538</v>
      </c>
      <c r="B531" s="2" t="str">
        <f ca="1">hidden_2!B531</f>
        <v>undefined</v>
      </c>
    </row>
    <row r="532" spans="1:2" ht="15.75" customHeight="1">
      <c r="A532" s="11" t="s">
        <v>539</v>
      </c>
      <c r="B532" s="2" t="str">
        <f ca="1">hidden_2!B532</f>
        <v>undefined</v>
      </c>
    </row>
    <row r="533" spans="1:2" ht="15.75" customHeight="1">
      <c r="A533" s="12" t="s">
        <v>540</v>
      </c>
      <c r="B533" s="2" t="str">
        <f ca="1">hidden_2!B533</f>
        <v>undefined</v>
      </c>
    </row>
    <row r="534" spans="1:2" ht="15.75" customHeight="1">
      <c r="A534" s="11" t="s">
        <v>541</v>
      </c>
      <c r="B534" s="2" t="str">
        <f ca="1">hidden_2!B534</f>
        <v>undefined</v>
      </c>
    </row>
    <row r="535" spans="1:2" ht="15.75" customHeight="1">
      <c r="A535" s="12" t="s">
        <v>542</v>
      </c>
      <c r="B535" s="2" t="str">
        <f ca="1">hidden_2!B535</f>
        <v>undefined</v>
      </c>
    </row>
    <row r="536" spans="1:2" ht="15.75" customHeight="1">
      <c r="A536" s="11" t="s">
        <v>543</v>
      </c>
      <c r="B536" s="2" t="str">
        <f ca="1">hidden_2!B536</f>
        <v>undefined</v>
      </c>
    </row>
    <row r="537" spans="1:2" ht="15.75" customHeight="1">
      <c r="A537" s="12" t="s">
        <v>544</v>
      </c>
      <c r="B537" s="2" t="str">
        <f ca="1">hidden_2!B537</f>
        <v>undefined</v>
      </c>
    </row>
    <row r="538" spans="1:2" ht="15.75" customHeight="1">
      <c r="A538" s="11" t="s">
        <v>545</v>
      </c>
      <c r="B538" s="2" t="str">
        <f ca="1">hidden_2!B538</f>
        <v>undefined</v>
      </c>
    </row>
    <row r="539" spans="1:2" ht="15.75" customHeight="1">
      <c r="A539" s="12" t="s">
        <v>546</v>
      </c>
      <c r="B539" s="2" t="str">
        <f ca="1">hidden_2!B539</f>
        <v>undefined</v>
      </c>
    </row>
    <row r="540" spans="1:2" ht="15.75" customHeight="1">
      <c r="A540" s="11" t="s">
        <v>547</v>
      </c>
      <c r="B540" s="2" t="str">
        <f ca="1">hidden_2!B540</f>
        <v>undefined</v>
      </c>
    </row>
    <row r="541" spans="1:2" ht="15.75" customHeight="1">
      <c r="A541" s="12" t="s">
        <v>548</v>
      </c>
      <c r="B541" s="2" t="str">
        <f ca="1">hidden_2!B541</f>
        <v>undefined</v>
      </c>
    </row>
    <row r="542" spans="1:2" ht="15.75" customHeight="1">
      <c r="A542" s="11" t="s">
        <v>549</v>
      </c>
      <c r="B542" s="2" t="str">
        <f ca="1">hidden_2!B542</f>
        <v>undefined</v>
      </c>
    </row>
    <row r="543" spans="1:2" ht="15.75" customHeight="1">
      <c r="A543" s="12" t="s">
        <v>550</v>
      </c>
      <c r="B543" s="2" t="str">
        <f ca="1">hidden_2!B543</f>
        <v>undefined</v>
      </c>
    </row>
    <row r="544" spans="1:2" ht="15.75" customHeight="1">
      <c r="A544" s="11" t="s">
        <v>551</v>
      </c>
      <c r="B544" s="2" t="str">
        <f ca="1">hidden_2!B544</f>
        <v>undefined</v>
      </c>
    </row>
    <row r="545" spans="1:2" ht="15.75" customHeight="1">
      <c r="A545" s="12" t="s">
        <v>552</v>
      </c>
      <c r="B545" s="2" t="str">
        <f ca="1">hidden_2!B545</f>
        <v>undefined</v>
      </c>
    </row>
    <row r="546" spans="1:2" ht="15.75" customHeight="1">
      <c r="A546" s="11" t="s">
        <v>553</v>
      </c>
      <c r="B546" s="2" t="str">
        <f ca="1">hidden_2!B546</f>
        <v>undefined</v>
      </c>
    </row>
    <row r="547" spans="1:2" ht="15.75" customHeight="1">
      <c r="A547" s="12" t="s">
        <v>554</v>
      </c>
      <c r="B547" s="2" t="str">
        <f ca="1">hidden_2!B547</f>
        <v>undefined</v>
      </c>
    </row>
    <row r="548" spans="1:2" ht="15.75" customHeight="1">
      <c r="A548" s="11" t="s">
        <v>555</v>
      </c>
      <c r="B548" s="2" t="str">
        <f ca="1">hidden_2!B548</f>
        <v>undefined</v>
      </c>
    </row>
    <row r="549" spans="1:2" ht="15.75" customHeight="1">
      <c r="A549" s="12" t="s">
        <v>556</v>
      </c>
      <c r="B549" s="2" t="str">
        <f ca="1">hidden_2!B549</f>
        <v>undefined</v>
      </c>
    </row>
    <row r="550" spans="1:2" ht="15.75" customHeight="1">
      <c r="A550" s="11" t="s">
        <v>557</v>
      </c>
      <c r="B550" s="2" t="str">
        <f ca="1">hidden_2!B550</f>
        <v>undefined</v>
      </c>
    </row>
    <row r="551" spans="1:2" ht="15.75" customHeight="1">
      <c r="A551" s="12" t="s">
        <v>558</v>
      </c>
      <c r="B551" s="2" t="str">
        <f ca="1">hidden_2!B551</f>
        <v>undefined</v>
      </c>
    </row>
    <row r="552" spans="1:2" ht="15.75" customHeight="1">
      <c r="A552" s="11" t="s">
        <v>559</v>
      </c>
      <c r="B552" s="2" t="str">
        <f ca="1">hidden_2!B552</f>
        <v>undefined</v>
      </c>
    </row>
    <row r="553" spans="1:2" ht="15.75" customHeight="1">
      <c r="A553" s="12" t="s">
        <v>560</v>
      </c>
      <c r="B553" s="2" t="str">
        <f ca="1">hidden_2!B553</f>
        <v>undefined</v>
      </c>
    </row>
    <row r="554" spans="1:2" ht="15.75" customHeight="1">
      <c r="A554" s="11" t="s">
        <v>561</v>
      </c>
      <c r="B554" s="2" t="str">
        <f ca="1">hidden_2!B554</f>
        <v>undefined</v>
      </c>
    </row>
    <row r="555" spans="1:2" ht="15.75" customHeight="1">
      <c r="A555" s="12" t="s">
        <v>562</v>
      </c>
      <c r="B555" s="2" t="str">
        <f ca="1">hidden_2!B555</f>
        <v>undefined</v>
      </c>
    </row>
    <row r="556" spans="1:2" ht="15.75" customHeight="1">
      <c r="A556" s="11" t="s">
        <v>563</v>
      </c>
      <c r="B556" s="2" t="str">
        <f ca="1">hidden_2!B556</f>
        <v>undefined</v>
      </c>
    </row>
    <row r="557" spans="1:2" ht="15.75" customHeight="1">
      <c r="A557" s="12" t="s">
        <v>564</v>
      </c>
      <c r="B557" s="2" t="str">
        <f ca="1">hidden_2!B557</f>
        <v>undefined</v>
      </c>
    </row>
    <row r="558" spans="1:2" ht="15.75" customHeight="1">
      <c r="A558" s="11" t="s">
        <v>565</v>
      </c>
      <c r="B558" s="2" t="str">
        <f ca="1">hidden_2!B558</f>
        <v>$109</v>
      </c>
    </row>
    <row r="559" spans="1:2" ht="15.75" customHeight="1">
      <c r="A559" s="12" t="s">
        <v>566</v>
      </c>
      <c r="B559" s="2" t="str">
        <f ca="1">hidden_2!B559</f>
        <v>undefined</v>
      </c>
    </row>
    <row r="560" spans="1:2" ht="15.75" customHeight="1">
      <c r="A560" s="11" t="s">
        <v>567</v>
      </c>
      <c r="B560" s="2" t="str">
        <f ca="1">hidden_2!B560</f>
        <v>$109</v>
      </c>
    </row>
    <row r="561" spans="1:2" ht="15.75" customHeight="1">
      <c r="A561" s="12" t="s">
        <v>568</v>
      </c>
      <c r="B561" s="2" t="str">
        <f ca="1">hidden_2!B561</f>
        <v>undefined</v>
      </c>
    </row>
    <row r="562" spans="1:2" ht="15.75" customHeight="1">
      <c r="A562" s="11" t="s">
        <v>569</v>
      </c>
      <c r="B562" s="2" t="str">
        <f ca="1">hidden_2!B562</f>
        <v>undefined</v>
      </c>
    </row>
    <row r="563" spans="1:2" ht="15.75" customHeight="1">
      <c r="A563" s="12" t="s">
        <v>570</v>
      </c>
      <c r="B563" s="2" t="str">
        <f ca="1">hidden_2!B563</f>
        <v>undefined</v>
      </c>
    </row>
    <row r="564" spans="1:2" ht="15.75" customHeight="1">
      <c r="A564" s="11" t="s">
        <v>571</v>
      </c>
      <c r="B564" s="2" t="str">
        <f ca="1">hidden_2!B564</f>
        <v>undefined</v>
      </c>
    </row>
    <row r="565" spans="1:2" ht="15.75" customHeight="1">
      <c r="A565" s="12" t="s">
        <v>572</v>
      </c>
      <c r="B565" s="2" t="str">
        <f ca="1">hidden_2!B565</f>
        <v>undefined</v>
      </c>
    </row>
    <row r="566" spans="1:2" ht="15.75" customHeight="1">
      <c r="A566" s="11" t="s">
        <v>573</v>
      </c>
      <c r="B566" s="2" t="str">
        <f ca="1">hidden_2!B566</f>
        <v>$130</v>
      </c>
    </row>
    <row r="567" spans="1:2" ht="15.75" customHeight="1">
      <c r="A567" s="12" t="s">
        <v>574</v>
      </c>
      <c r="B567" s="2" t="str">
        <f ca="1">hidden_2!B567</f>
        <v>undefined</v>
      </c>
    </row>
    <row r="568" spans="1:2" ht="15.75" customHeight="1">
      <c r="A568" s="11" t="s">
        <v>575</v>
      </c>
      <c r="B568" s="2" t="str">
        <f ca="1">hidden_2!B568</f>
        <v>undefined</v>
      </c>
    </row>
    <row r="569" spans="1:2" ht="15.75" customHeight="1">
      <c r="A569" s="12" t="s">
        <v>576</v>
      </c>
      <c r="B569" s="2" t="str">
        <f ca="1">hidden_2!B569</f>
        <v>undefined</v>
      </c>
    </row>
    <row r="570" spans="1:2" ht="15.75" customHeight="1">
      <c r="A570" s="11" t="s">
        <v>577</v>
      </c>
      <c r="B570" s="2" t="str">
        <f ca="1">hidden_2!B570</f>
        <v>$140</v>
      </c>
    </row>
    <row r="571" spans="1:2" ht="15.75" customHeight="1">
      <c r="A571" s="12" t="s">
        <v>578</v>
      </c>
      <c r="B571" s="2" t="str">
        <f ca="1">hidden_2!B571</f>
        <v>undefined</v>
      </c>
    </row>
    <row r="572" spans="1:2" ht="15.75" customHeight="1">
      <c r="A572" s="11" t="s">
        <v>579</v>
      </c>
      <c r="B572" s="2" t="str">
        <f ca="1">hidden_2!B572</f>
        <v>$140</v>
      </c>
    </row>
    <row r="573" spans="1:2" ht="15.75" customHeight="1">
      <c r="A573" s="12" t="s">
        <v>580</v>
      </c>
      <c r="B573" s="2" t="str">
        <f ca="1">hidden_2!B573</f>
        <v>undefined</v>
      </c>
    </row>
    <row r="574" spans="1:2" ht="15.75" customHeight="1">
      <c r="A574" s="11" t="s">
        <v>581</v>
      </c>
      <c r="B574" s="2" t="str">
        <f ca="1">hidden_2!B574</f>
        <v>$140</v>
      </c>
    </row>
    <row r="575" spans="1:2" ht="15.75" customHeight="1">
      <c r="A575" s="12" t="s">
        <v>582</v>
      </c>
      <c r="B575" s="2" t="str">
        <f ca="1">hidden_2!B575</f>
        <v>undefined</v>
      </c>
    </row>
    <row r="576" spans="1:2" ht="15.75" customHeight="1">
      <c r="A576" s="11" t="s">
        <v>583</v>
      </c>
      <c r="B576" s="2" t="str">
        <f ca="1">hidden_2!B576</f>
        <v>$150</v>
      </c>
    </row>
    <row r="577" spans="1:2" ht="15.75" customHeight="1">
      <c r="A577" s="12" t="s">
        <v>584</v>
      </c>
      <c r="B577" s="2" t="str">
        <f ca="1">hidden_2!B577</f>
        <v>undefined</v>
      </c>
    </row>
    <row r="578" spans="1:2" ht="15.75" customHeight="1">
      <c r="A578" s="11" t="s">
        <v>585</v>
      </c>
      <c r="B578" s="2" t="str">
        <f ca="1">hidden_2!B578</f>
        <v>undefined</v>
      </c>
    </row>
    <row r="579" spans="1:2" ht="15.75" customHeight="1">
      <c r="A579" s="12" t="s">
        <v>586</v>
      </c>
      <c r="B579" s="2" t="str">
        <f ca="1">hidden_2!B579</f>
        <v>undefined</v>
      </c>
    </row>
    <row r="580" spans="1:2" ht="15.75" customHeight="1">
      <c r="A580" s="11" t="s">
        <v>587</v>
      </c>
      <c r="B580" s="2" t="str">
        <f ca="1">hidden_2!B580</f>
        <v>undefined</v>
      </c>
    </row>
    <row r="581" spans="1:2" ht="15.75" customHeight="1">
      <c r="A581" s="12" t="s">
        <v>588</v>
      </c>
      <c r="B581" s="2" t="str">
        <f ca="1">hidden_2!B581</f>
        <v>undefined</v>
      </c>
    </row>
    <row r="582" spans="1:2" ht="15.75" customHeight="1">
      <c r="A582" s="11" t="s">
        <v>589</v>
      </c>
      <c r="B582" s="2" t="str">
        <f ca="1">hidden_2!B582</f>
        <v>undefined</v>
      </c>
    </row>
    <row r="583" spans="1:2" ht="15.75" customHeight="1">
      <c r="A583" s="12" t="s">
        <v>590</v>
      </c>
      <c r="B583" s="2" t="str">
        <f ca="1">hidden_2!B583</f>
        <v>undefined</v>
      </c>
    </row>
    <row r="584" spans="1:2" ht="15.75" customHeight="1">
      <c r="A584" s="11" t="s">
        <v>591</v>
      </c>
      <c r="B584" s="2" t="str">
        <f ca="1">hidden_2!B584</f>
        <v>undefined</v>
      </c>
    </row>
    <row r="585" spans="1:2" ht="15.75" customHeight="1">
      <c r="A585" s="12" t="s">
        <v>592</v>
      </c>
      <c r="B585" s="2" t="str">
        <f ca="1">hidden_2!B585</f>
        <v>undefined</v>
      </c>
    </row>
    <row r="586" spans="1:2" ht="15.75" customHeight="1">
      <c r="A586" s="11" t="s">
        <v>593</v>
      </c>
      <c r="B586" s="2" t="str">
        <f ca="1">hidden_2!B586</f>
        <v>undefined</v>
      </c>
    </row>
    <row r="587" spans="1:2" ht="15.75" customHeight="1">
      <c r="A587" s="12" t="s">
        <v>594</v>
      </c>
      <c r="B587" s="2" t="str">
        <f ca="1">hidden_2!B587</f>
        <v>undefined</v>
      </c>
    </row>
    <row r="588" spans="1:2" ht="15.75" customHeight="1">
      <c r="A588" s="11" t="s">
        <v>595</v>
      </c>
      <c r="B588" s="2" t="str">
        <f ca="1">hidden_2!B588</f>
        <v>undefined</v>
      </c>
    </row>
    <row r="589" spans="1:2" ht="15.75" customHeight="1">
      <c r="A589" s="11" t="s">
        <v>596</v>
      </c>
      <c r="B589" s="2" t="str">
        <f ca="1">hidden_2!B589</f>
        <v>undefined</v>
      </c>
    </row>
    <row r="590" spans="1:2" ht="15.75" customHeight="1">
      <c r="A590" s="12" t="s">
        <v>597</v>
      </c>
      <c r="B590" s="2" t="str">
        <f ca="1">hidden_2!B590</f>
        <v>undefined</v>
      </c>
    </row>
    <row r="591" spans="1:2" ht="15.75" customHeight="1">
      <c r="A591" s="11" t="s">
        <v>598</v>
      </c>
      <c r="B591" s="2" t="str">
        <f ca="1">hidden_2!B591</f>
        <v>undefined</v>
      </c>
    </row>
    <row r="592" spans="1:2" ht="15.75" customHeight="1">
      <c r="A592" s="12" t="s">
        <v>599</v>
      </c>
      <c r="B592" s="2" t="str">
        <f ca="1">hidden_2!B592</f>
        <v>undefined</v>
      </c>
    </row>
    <row r="593" spans="1:2" ht="15.75" customHeight="1">
      <c r="A593" s="11" t="s">
        <v>600</v>
      </c>
      <c r="B593" s="2" t="str">
        <f ca="1">hidden_2!B593</f>
        <v>undefined</v>
      </c>
    </row>
    <row r="594" spans="1:2" ht="15.75" customHeight="1">
      <c r="A594" s="12" t="s">
        <v>601</v>
      </c>
      <c r="B594" s="2" t="str">
        <f ca="1">hidden_2!B594</f>
        <v>undefined</v>
      </c>
    </row>
    <row r="595" spans="1:2" ht="15.75" customHeight="1">
      <c r="A595" s="11" t="s">
        <v>602</v>
      </c>
      <c r="B595" s="2" t="str">
        <f ca="1">hidden_2!B595</f>
        <v>undefined</v>
      </c>
    </row>
    <row r="596" spans="1:2" ht="15.75" customHeight="1">
      <c r="A596" s="12" t="s">
        <v>603</v>
      </c>
      <c r="B596" s="2" t="str">
        <f>hidden_2!B596</f>
        <v>undefined</v>
      </c>
    </row>
    <row r="597" spans="1:2" ht="15.75" customHeight="1">
      <c r="A597" s="11" t="s">
        <v>604</v>
      </c>
      <c r="B597" s="2" t="str">
        <f>hidden_2!B597</f>
        <v>undefined</v>
      </c>
    </row>
    <row r="598" spans="1:2" ht="15.75" customHeight="1">
      <c r="A598" s="12" t="s">
        <v>605</v>
      </c>
      <c r="B598" s="2" t="str">
        <f>hidden_2!B598</f>
        <v>undefined</v>
      </c>
    </row>
    <row r="599" spans="1:2" ht="15.75" customHeight="1">
      <c r="A599" s="11" t="s">
        <v>606</v>
      </c>
      <c r="B599" s="2" t="str">
        <f ca="1">hidden_2!B599</f>
        <v>undefined</v>
      </c>
    </row>
    <row r="600" spans="1:2" ht="15.75" customHeight="1">
      <c r="A600" s="12" t="s">
        <v>607</v>
      </c>
      <c r="B600" s="2" t="str">
        <f ca="1">hidden_2!B600</f>
        <v>undefined</v>
      </c>
    </row>
    <row r="601" spans="1:2" ht="15.75" customHeight="1">
      <c r="A601" s="11" t="s">
        <v>608</v>
      </c>
      <c r="B601" s="2" t="str">
        <f>hidden_2!B601</f>
        <v>undefined</v>
      </c>
    </row>
    <row r="602" spans="1:2" ht="15.75" customHeight="1">
      <c r="A602" s="12" t="s">
        <v>609</v>
      </c>
      <c r="B602" s="2" t="str">
        <f>hidden_2!B602</f>
        <v>undefined</v>
      </c>
    </row>
    <row r="603" spans="1:2" ht="15.75" customHeight="1">
      <c r="A603" s="11" t="s">
        <v>610</v>
      </c>
      <c r="B603" s="2" t="str">
        <f>hidden_2!B603</f>
        <v>undefined</v>
      </c>
    </row>
    <row r="604" spans="1:2" ht="15.75" customHeight="1">
      <c r="A604" s="12" t="s">
        <v>611</v>
      </c>
      <c r="B604" s="2" t="str">
        <f>hidden_2!B604</f>
        <v>undefined</v>
      </c>
    </row>
    <row r="605" spans="1:2" ht="15.75" customHeight="1">
      <c r="A605" s="11" t="s">
        <v>612</v>
      </c>
      <c r="B605" s="2" t="str">
        <f>hidden_2!B605</f>
        <v>undefined</v>
      </c>
    </row>
    <row r="606" spans="1:2" ht="15.75" customHeight="1">
      <c r="A606" s="12" t="s">
        <v>613</v>
      </c>
      <c r="B606" s="2" t="str">
        <f>hidden_2!B606</f>
        <v>undefined</v>
      </c>
    </row>
    <row r="607" spans="1:2" ht="15.75" customHeight="1">
      <c r="A607" s="11" t="s">
        <v>614</v>
      </c>
      <c r="B607" s="2" t="str">
        <f>hidden_2!B607</f>
        <v>undefined</v>
      </c>
    </row>
    <row r="608" spans="1:2" ht="15.75" customHeight="1">
      <c r="A608" s="12" t="s">
        <v>615</v>
      </c>
      <c r="B608" s="2" t="str">
        <f>hidden_2!B608</f>
        <v>undefined</v>
      </c>
    </row>
    <row r="609" spans="1:2" ht="15.75" customHeight="1">
      <c r="A609" s="11" t="s">
        <v>616</v>
      </c>
      <c r="B609" s="2" t="str">
        <f ca="1">hidden_2!B609</f>
        <v>undefined</v>
      </c>
    </row>
    <row r="610" spans="1:2" ht="15.75" customHeight="1">
      <c r="A610" s="12" t="s">
        <v>617</v>
      </c>
      <c r="B610" s="2" t="str">
        <f ca="1">hidden_2!B610</f>
        <v>undefined</v>
      </c>
    </row>
    <row r="611" spans="1:2" ht="15.75" customHeight="1">
      <c r="A611" s="11" t="s">
        <v>618</v>
      </c>
      <c r="B611" s="2" t="str">
        <f ca="1">hidden_2!B611</f>
        <v>undefined</v>
      </c>
    </row>
    <row r="612" spans="1:2" ht="15.75" customHeight="1">
      <c r="A612" s="12" t="s">
        <v>619</v>
      </c>
      <c r="B612" s="2" t="str">
        <f ca="1">hidden_2!B612</f>
        <v>undefined</v>
      </c>
    </row>
    <row r="613" spans="1:2" ht="15.75" customHeight="1">
      <c r="B613" s="2"/>
    </row>
    <row r="614" spans="1:2" ht="15.75" customHeight="1">
      <c r="B614" s="2"/>
    </row>
    <row r="615" spans="1:2" ht="15.75" customHeight="1">
      <c r="B615" s="2"/>
    </row>
    <row r="616" spans="1:2" ht="15.75" customHeight="1">
      <c r="B616" s="2"/>
    </row>
    <row r="617" spans="1:2" ht="15.75" customHeight="1">
      <c r="B617" s="2"/>
    </row>
    <row r="618" spans="1:2" ht="15.75" customHeight="1">
      <c r="B618" s="2"/>
    </row>
    <row r="619" spans="1:2" ht="15.75" customHeight="1">
      <c r="B619" s="2"/>
    </row>
    <row r="620" spans="1:2" ht="15.75" customHeight="1">
      <c r="B620" s="2"/>
    </row>
    <row r="621" spans="1:2" ht="15.75" customHeight="1">
      <c r="B621" s="2"/>
    </row>
    <row r="622" spans="1:2" ht="15.75" customHeight="1">
      <c r="B622" s="2"/>
    </row>
    <row r="623" spans="1:2" ht="15.75" customHeight="1">
      <c r="B623" s="2"/>
    </row>
    <row r="624" spans="1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/>
    <row r="814" spans="2:2" ht="15.75" customHeight="1"/>
    <row r="815" spans="2:2" ht="15.75" customHeight="1"/>
    <row r="816" spans="2:2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>
      <selection sqref="A1:D1"/>
    </sheetView>
  </sheetViews>
  <sheetFormatPr defaultColWidth="12.5703125" defaultRowHeight="15" customHeight="1"/>
  <cols>
    <col min="1" max="1" width="43.42578125" customWidth="1"/>
    <col min="2" max="2" width="10.85546875" customWidth="1"/>
    <col min="3" max="3" width="40.42578125" customWidth="1"/>
    <col min="4" max="4" width="14" customWidth="1"/>
    <col min="5" max="5" width="12.5703125" customWidth="1"/>
    <col min="6" max="6" width="28.42578125" customWidth="1"/>
    <col min="7" max="7" width="28.28515625" customWidth="1"/>
  </cols>
  <sheetData>
    <row r="1" spans="1:13" ht="15.75" customHeight="1">
      <c r="A1" s="63" t="s">
        <v>620</v>
      </c>
      <c r="B1" s="64"/>
      <c r="C1" s="64"/>
      <c r="D1" s="65"/>
    </row>
    <row r="2" spans="1:13" ht="15.75" customHeight="1">
      <c r="A2" s="13" t="s">
        <v>621</v>
      </c>
      <c r="B2" s="14" t="s">
        <v>622</v>
      </c>
      <c r="C2" s="14" t="s">
        <v>623</v>
      </c>
      <c r="D2" s="14" t="s">
        <v>622</v>
      </c>
    </row>
    <row r="3" spans="1:13" ht="15.75" customHeight="1">
      <c r="A3" s="15" t="s">
        <v>624</v>
      </c>
      <c r="B3" s="16" t="s">
        <v>625</v>
      </c>
      <c r="C3" s="17" t="s">
        <v>626</v>
      </c>
      <c r="D3" s="17" t="s">
        <v>627</v>
      </c>
      <c r="G3" s="18"/>
    </row>
    <row r="4" spans="1:13" ht="15.75" customHeight="1">
      <c r="A4" s="19" t="s">
        <v>628</v>
      </c>
      <c r="B4" s="20" t="s">
        <v>629</v>
      </c>
      <c r="C4" s="21" t="s">
        <v>630</v>
      </c>
      <c r="D4" s="17" t="s">
        <v>627</v>
      </c>
      <c r="G4" s="18"/>
    </row>
    <row r="5" spans="1:13" ht="15.75" customHeight="1">
      <c r="A5" s="22" t="s">
        <v>631</v>
      </c>
      <c r="B5" s="23" t="s">
        <v>632</v>
      </c>
      <c r="C5" s="24" t="s">
        <v>633</v>
      </c>
      <c r="D5" s="17" t="s">
        <v>627</v>
      </c>
      <c r="G5" s="18"/>
    </row>
    <row r="6" spans="1:13" ht="15.75" customHeight="1">
      <c r="A6" s="25" t="s">
        <v>634</v>
      </c>
      <c r="B6" s="26" t="s">
        <v>635</v>
      </c>
      <c r="C6" s="27" t="s">
        <v>636</v>
      </c>
      <c r="D6" s="17" t="s">
        <v>627</v>
      </c>
      <c r="G6" s="18"/>
    </row>
    <row r="7" spans="1:13" ht="15.75" customHeight="1">
      <c r="A7" s="28" t="s">
        <v>637</v>
      </c>
      <c r="B7" s="16" t="s">
        <v>627</v>
      </c>
      <c r="C7" s="27" t="s">
        <v>638</v>
      </c>
      <c r="D7" s="17" t="s">
        <v>627</v>
      </c>
      <c r="G7" s="18"/>
    </row>
    <row r="8" spans="1:13" ht="15.75" customHeight="1">
      <c r="A8" s="28" t="s">
        <v>639</v>
      </c>
      <c r="B8" s="16" t="s">
        <v>627</v>
      </c>
      <c r="C8" s="16" t="s">
        <v>640</v>
      </c>
      <c r="D8" s="16" t="s">
        <v>627</v>
      </c>
      <c r="G8" s="18"/>
    </row>
    <row r="9" spans="1:13" ht="15.75" customHeight="1">
      <c r="A9" s="29" t="s">
        <v>641</v>
      </c>
      <c r="B9" s="16" t="s">
        <v>627</v>
      </c>
      <c r="C9" s="24" t="s">
        <v>642</v>
      </c>
      <c r="D9" s="30" t="s">
        <v>643</v>
      </c>
      <c r="G9" s="18"/>
    </row>
    <row r="10" spans="1:13" ht="15.75" customHeight="1">
      <c r="A10" s="31" t="s">
        <v>644</v>
      </c>
      <c r="B10" s="16" t="s">
        <v>645</v>
      </c>
      <c r="C10" s="17" t="s">
        <v>646</v>
      </c>
      <c r="D10" s="17" t="s">
        <v>647</v>
      </c>
      <c r="G10" s="18"/>
    </row>
    <row r="11" spans="1:13" ht="15.75" customHeight="1">
      <c r="A11" s="32" t="s">
        <v>648</v>
      </c>
      <c r="B11" s="16" t="s">
        <v>649</v>
      </c>
      <c r="C11" s="24" t="s">
        <v>650</v>
      </c>
      <c r="D11" s="17" t="s">
        <v>651</v>
      </c>
      <c r="G11" s="18"/>
    </row>
    <row r="12" spans="1:13" ht="15.75" customHeight="1">
      <c r="A12" s="32" t="s">
        <v>652</v>
      </c>
      <c r="B12" s="16" t="s">
        <v>653</v>
      </c>
      <c r="C12" s="33" t="s">
        <v>654</v>
      </c>
      <c r="D12" s="15" t="s">
        <v>627</v>
      </c>
      <c r="G12" s="18"/>
    </row>
    <row r="13" spans="1:13" ht="15.75" customHeight="1">
      <c r="A13" s="29" t="s">
        <v>655</v>
      </c>
      <c r="B13" s="16" t="s">
        <v>656</v>
      </c>
      <c r="C13" s="34" t="s">
        <v>657</v>
      </c>
      <c r="D13" s="16" t="s">
        <v>658</v>
      </c>
      <c r="G13" s="18"/>
      <c r="M13" s="35"/>
    </row>
    <row r="14" spans="1:13" ht="15.75" customHeight="1">
      <c r="A14" s="29" t="s">
        <v>659</v>
      </c>
      <c r="B14" s="16" t="s">
        <v>660</v>
      </c>
      <c r="C14" s="17" t="s">
        <v>661</v>
      </c>
      <c r="D14" s="17" t="s">
        <v>627</v>
      </c>
      <c r="G14" s="18"/>
    </row>
    <row r="15" spans="1:13" ht="15.75" customHeight="1">
      <c r="A15" s="36" t="s">
        <v>662</v>
      </c>
      <c r="B15" s="16" t="s">
        <v>663</v>
      </c>
      <c r="C15" s="14" t="s">
        <v>664</v>
      </c>
      <c r="D15" s="14" t="s">
        <v>622</v>
      </c>
      <c r="G15" s="18"/>
    </row>
    <row r="16" spans="1:13" ht="15.75" customHeight="1">
      <c r="A16" s="36" t="s">
        <v>665</v>
      </c>
      <c r="B16" s="16" t="s">
        <v>666</v>
      </c>
      <c r="C16" s="21" t="s">
        <v>667</v>
      </c>
      <c r="D16" s="27" t="s">
        <v>668</v>
      </c>
      <c r="G16" s="18"/>
    </row>
    <row r="17" spans="1:7" ht="15.75" customHeight="1">
      <c r="A17" s="19" t="s">
        <v>669</v>
      </c>
      <c r="B17" s="20" t="s">
        <v>666</v>
      </c>
      <c r="C17" s="21" t="s">
        <v>670</v>
      </c>
      <c r="D17" s="17" t="s">
        <v>671</v>
      </c>
      <c r="G17" s="18"/>
    </row>
    <row r="18" spans="1:7" ht="15.75" customHeight="1">
      <c r="A18" s="37" t="s">
        <v>672</v>
      </c>
      <c r="B18" s="20" t="s">
        <v>673</v>
      </c>
      <c r="C18" s="38" t="s">
        <v>674</v>
      </c>
      <c r="D18" s="39" t="s">
        <v>675</v>
      </c>
      <c r="G18" s="18"/>
    </row>
    <row r="19" spans="1:7" ht="15.75" customHeight="1">
      <c r="A19" s="40" t="s">
        <v>676</v>
      </c>
      <c r="B19" s="41" t="s">
        <v>677</v>
      </c>
      <c r="C19" s="16" t="s">
        <v>678</v>
      </c>
      <c r="D19" s="17" t="s">
        <v>627</v>
      </c>
      <c r="G19" s="18"/>
    </row>
    <row r="20" spans="1:7" ht="15.75" customHeight="1">
      <c r="A20" s="42" t="s">
        <v>679</v>
      </c>
      <c r="B20" s="43" t="s">
        <v>680</v>
      </c>
      <c r="C20" s="16" t="s">
        <v>681</v>
      </c>
      <c r="D20" s="16" t="s">
        <v>682</v>
      </c>
      <c r="G20" s="18"/>
    </row>
    <row r="21" spans="1:7" ht="15.75" customHeight="1">
      <c r="A21" s="41" t="s">
        <v>683</v>
      </c>
      <c r="B21" s="43" t="s">
        <v>627</v>
      </c>
      <c r="C21" s="44" t="s">
        <v>684</v>
      </c>
      <c r="D21" s="17" t="s">
        <v>627</v>
      </c>
      <c r="G21" s="18"/>
    </row>
    <row r="22" spans="1:7" ht="15.75" customHeight="1">
      <c r="A22" s="45" t="s">
        <v>685</v>
      </c>
      <c r="B22" s="43" t="s">
        <v>627</v>
      </c>
      <c r="C22" s="16" t="s">
        <v>686</v>
      </c>
      <c r="D22" s="16" t="s">
        <v>687</v>
      </c>
      <c r="G22" s="18"/>
    </row>
    <row r="23" spans="1:7" ht="15.75" customHeight="1">
      <c r="A23" s="46" t="s">
        <v>688</v>
      </c>
      <c r="B23" s="23" t="s">
        <v>689</v>
      </c>
      <c r="C23" s="47" t="s">
        <v>690</v>
      </c>
      <c r="D23" s="17" t="s">
        <v>691</v>
      </c>
      <c r="G23" s="18"/>
    </row>
    <row r="24" spans="1:7" ht="15.75" customHeight="1">
      <c r="A24" s="20" t="s">
        <v>692</v>
      </c>
      <c r="B24" s="43" t="s">
        <v>627</v>
      </c>
      <c r="C24" s="47" t="s">
        <v>693</v>
      </c>
      <c r="D24" s="17" t="s">
        <v>694</v>
      </c>
      <c r="G24" s="18"/>
    </row>
    <row r="25" spans="1:7" ht="15.75" customHeight="1">
      <c r="A25" s="48" t="s">
        <v>695</v>
      </c>
      <c r="B25" s="26" t="s">
        <v>696</v>
      </c>
      <c r="C25" s="49" t="s">
        <v>697</v>
      </c>
      <c r="D25" s="17" t="s">
        <v>627</v>
      </c>
      <c r="G25" s="18"/>
    </row>
    <row r="26" spans="1:7" ht="15.75" customHeight="1">
      <c r="A26" s="48" t="s">
        <v>698</v>
      </c>
      <c r="B26" s="26" t="s">
        <v>699</v>
      </c>
      <c r="C26" s="50" t="s">
        <v>700</v>
      </c>
      <c r="D26" s="39" t="s">
        <v>701</v>
      </c>
      <c r="G26" s="18"/>
    </row>
    <row r="27" spans="1:7" ht="15.75" customHeight="1">
      <c r="A27" s="36" t="s">
        <v>702</v>
      </c>
      <c r="B27" s="16" t="s">
        <v>627</v>
      </c>
      <c r="C27" s="44" t="s">
        <v>703</v>
      </c>
      <c r="D27" s="16" t="s">
        <v>704</v>
      </c>
      <c r="G27" s="18"/>
    </row>
    <row r="28" spans="1:7" ht="15.75" customHeight="1">
      <c r="A28" s="51" t="s">
        <v>705</v>
      </c>
      <c r="B28" s="16" t="s">
        <v>706</v>
      </c>
      <c r="C28" s="16" t="s">
        <v>707</v>
      </c>
      <c r="D28" s="16" t="s">
        <v>708</v>
      </c>
      <c r="G28" s="18"/>
    </row>
    <row r="29" spans="1:7" ht="15.75" customHeight="1">
      <c r="A29" s="52" t="s">
        <v>709</v>
      </c>
      <c r="B29" s="28" t="s">
        <v>710</v>
      </c>
      <c r="C29" s="44" t="s">
        <v>711</v>
      </c>
      <c r="D29" s="17" t="s">
        <v>712</v>
      </c>
      <c r="G29" s="18"/>
    </row>
    <row r="30" spans="1:7" ht="15.75" customHeight="1">
      <c r="A30" s="53" t="s">
        <v>713</v>
      </c>
      <c r="B30" s="16" t="s">
        <v>714</v>
      </c>
      <c r="C30" s="16" t="s">
        <v>715</v>
      </c>
      <c r="D30" s="16" t="s">
        <v>653</v>
      </c>
      <c r="G30" s="18"/>
    </row>
    <row r="31" spans="1:7" ht="15.75" customHeight="1">
      <c r="A31" s="28" t="s">
        <v>716</v>
      </c>
      <c r="B31" s="16" t="s">
        <v>717</v>
      </c>
      <c r="C31" s="38" t="s">
        <v>718</v>
      </c>
      <c r="D31" s="26" t="s">
        <v>653</v>
      </c>
      <c r="G31" s="18"/>
    </row>
    <row r="32" spans="1:7" ht="15.75" customHeight="1">
      <c r="A32" s="28" t="s">
        <v>719</v>
      </c>
      <c r="B32" s="16" t="s">
        <v>720</v>
      </c>
      <c r="C32" s="38" t="s">
        <v>721</v>
      </c>
      <c r="D32" s="26" t="s">
        <v>677</v>
      </c>
      <c r="G32" s="18"/>
    </row>
    <row r="33" spans="1:10" ht="15.75" customHeight="1">
      <c r="A33" s="28"/>
      <c r="B33" s="16"/>
      <c r="C33" s="38" t="s">
        <v>722</v>
      </c>
      <c r="D33" s="26" t="s">
        <v>723</v>
      </c>
      <c r="F33" s="54" t="str">
        <f t="shared" ref="F33:F36" si="0">SUBSTITUTE(IFERROR(LEFT(A33,SEARCH("G ",A33)+1), IFERROR(LEFT(A33,SEARCH("G",A33)+1), "")),"+ (5G)", "")</f>
        <v/>
      </c>
      <c r="G33" s="18" t="str">
        <f t="shared" ref="G33:G36" si="1">IFERROR( SUBSTITUTE(F33,H33,""), "")</f>
        <v/>
      </c>
      <c r="H33" s="54" t="str">
        <f t="shared" ref="H33:H36" si="2">IFERROR( RIGHT(F33, LEN(F33)-SEARCH("+", F33)+2), "")</f>
        <v/>
      </c>
      <c r="J33" s="54" t="str">
        <f t="shared" ref="J33:J36" si="3">IFERROR(MID(A33,SEARCH("G ",A33)+1,20),"")</f>
        <v/>
      </c>
    </row>
    <row r="34" spans="1:10" ht="15.75" customHeight="1">
      <c r="A34" s="28"/>
      <c r="B34" s="16"/>
      <c r="C34" s="16" t="s">
        <v>724</v>
      </c>
      <c r="D34" s="16" t="s">
        <v>725</v>
      </c>
      <c r="F34" s="54" t="str">
        <f t="shared" si="0"/>
        <v/>
      </c>
      <c r="G34" s="18" t="str">
        <f t="shared" si="1"/>
        <v/>
      </c>
      <c r="H34" s="54" t="str">
        <f t="shared" si="2"/>
        <v/>
      </c>
      <c r="J34" s="54" t="str">
        <f t="shared" si="3"/>
        <v/>
      </c>
    </row>
    <row r="35" spans="1:10" ht="15.75" customHeight="1">
      <c r="A35" s="28"/>
      <c r="B35" s="16"/>
      <c r="C35" s="16" t="s">
        <v>726</v>
      </c>
      <c r="D35" s="16" t="s">
        <v>727</v>
      </c>
      <c r="F35" s="54" t="str">
        <f t="shared" si="0"/>
        <v/>
      </c>
      <c r="G35" s="18" t="str">
        <f t="shared" si="1"/>
        <v/>
      </c>
      <c r="H35" s="54" t="str">
        <f t="shared" si="2"/>
        <v/>
      </c>
      <c r="J35" s="54" t="str">
        <f t="shared" si="3"/>
        <v/>
      </c>
    </row>
    <row r="36" spans="1:10" ht="15.75" customHeight="1">
      <c r="A36" s="28"/>
      <c r="B36" s="16"/>
      <c r="C36" s="16" t="s">
        <v>728</v>
      </c>
      <c r="D36" s="16" t="s">
        <v>729</v>
      </c>
      <c r="F36" s="54" t="str">
        <f t="shared" si="0"/>
        <v/>
      </c>
      <c r="G36" s="18" t="str">
        <f t="shared" si="1"/>
        <v/>
      </c>
      <c r="H36" s="54" t="str">
        <f t="shared" si="2"/>
        <v/>
      </c>
      <c r="J36" s="54" t="str">
        <f t="shared" si="3"/>
        <v/>
      </c>
    </row>
    <row r="37" spans="1:10" ht="15.75" customHeight="1">
      <c r="F37" s="54" t="str">
        <f>IFERROR(LEFT(A37,SEARCH("G ",A37)+1), "")</f>
        <v/>
      </c>
      <c r="G37" s="18" t="str">
        <f t="shared" ref="G37:G39" si="4">SUBSTITUTE(F37,H37,"")</f>
        <v/>
      </c>
    </row>
    <row r="38" spans="1:10" ht="15.75" customHeight="1">
      <c r="G38" s="18" t="str">
        <f t="shared" si="4"/>
        <v/>
      </c>
    </row>
    <row r="39" spans="1:10" ht="15.75" customHeight="1">
      <c r="G39" s="18" t="str">
        <f t="shared" si="4"/>
        <v/>
      </c>
    </row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2"/>
  <sheetViews>
    <sheetView workbookViewId="0">
      <selection sqref="A1:B1"/>
    </sheetView>
  </sheetViews>
  <sheetFormatPr defaultColWidth="12.5703125" defaultRowHeight="15" customHeight="1"/>
  <cols>
    <col min="1" max="1" width="46.42578125" customWidth="1"/>
    <col min="2" max="2" width="10.85546875" customWidth="1"/>
    <col min="3" max="3" width="27.140625" customWidth="1"/>
    <col min="4" max="4" width="28.42578125" customWidth="1"/>
    <col min="5" max="5" width="24" customWidth="1"/>
    <col min="7" max="7" width="24.140625" customWidth="1"/>
  </cols>
  <sheetData>
    <row r="1" spans="1:22" ht="15.75" customHeight="1">
      <c r="A1" s="66" t="s">
        <v>620</v>
      </c>
      <c r="B1" s="6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</row>
    <row r="2" spans="1:22" ht="15.75" customHeight="1">
      <c r="A2" s="56" t="str">
        <f>SUBSTITUTE( SUBSTITUTE( SUBSTITUTE(price!A3,"5G",""), "()", ""), "+ ","")</f>
        <v>Redmi 9A 2+32G Granite Grey</v>
      </c>
      <c r="B2" s="56" t="str">
        <f>SUBSTITUTE( SUBSTITUTE( SUBSTITUTE(price!B3,"5G",""), "()", ""), "+ ","")</f>
        <v>$61</v>
      </c>
      <c r="C2" s="55" t="str">
        <f>IFERROR(MID(A2,SEARCH("G ",A2)+1,20),"")</f>
        <v xml:space="preserve"> Granite Grey</v>
      </c>
      <c r="D2" s="55" t="str">
        <f t="shared" ref="D2:D90" si="0">SUBSTITUTE(IFERROR(LEFT(A2,SEARCH("G ",A2)+1), IFERROR(LEFT(A2,SEARCH("G",A2)+1), "")),"+ (5G)", "")</f>
        <v xml:space="preserve">Redmi 9A 2+32G </v>
      </c>
      <c r="E2" s="57" t="str">
        <f t="shared" ref="E2:E90" si="1">SUBSTITUTE(IFERROR( SUBSTITUTE(D2,F2,""), ""),"2022","")</f>
        <v xml:space="preserve">Redmi 9A </v>
      </c>
      <c r="F2" s="55" t="str">
        <f t="shared" ref="F2:F90" si="2">IFERROR( RIGHT(D2, LEN(D2)-SEARCH("+", D2)+2), "")</f>
        <v xml:space="preserve">2+32G </v>
      </c>
      <c r="G2" s="58" t="str">
        <f t="shared" ref="G2:G90" si="3">CONCATENATE(E2,F2)</f>
        <v xml:space="preserve">Redmi 9A 2+32G 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</row>
    <row r="3" spans="1:22" ht="15.75" customHeight="1">
      <c r="A3" s="56" t="str">
        <f>SUBSTITUTE( SUBSTITUTE( SUBSTITUTE(price!A4,"5G",""), "()", ""), "+ ","")</f>
        <v>Redmi 10A 2+32G Graphite Gray+Sky Blue</v>
      </c>
      <c r="B3" s="56" t="str">
        <f>SUBSTITUTE( SUBSTITUTE( SUBSTITUTE(price!B4,"5G",""), "()", ""), "+ ","")</f>
        <v>$67</v>
      </c>
      <c r="C3" s="55" t="str">
        <f t="shared" ref="C3:C90" si="4">IFERROR(MID(A3,SEARCH("G ",A3)+1,50),"")</f>
        <v xml:space="preserve"> Graphite Gray+Sky Blue</v>
      </c>
      <c r="D3" s="55" t="str">
        <f t="shared" si="0"/>
        <v xml:space="preserve">Redmi 10A 2+32G </v>
      </c>
      <c r="E3" s="57" t="str">
        <f t="shared" si="1"/>
        <v xml:space="preserve">Redmi 10A </v>
      </c>
      <c r="F3" s="55" t="str">
        <f t="shared" si="2"/>
        <v xml:space="preserve">2+32G </v>
      </c>
      <c r="G3" s="58" t="str">
        <f t="shared" si="3"/>
        <v xml:space="preserve">Redmi 10A 2+32G 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 spans="1:22" ht="15.75" customHeight="1">
      <c r="A4" s="56" t="str">
        <f>SUBSTITUTE( SUBSTITUTE( SUBSTITUTE(price!A5,"5G",""), "()", ""), "+ ","")</f>
        <v>Redmi 10A 3+64G Graphite Gray</v>
      </c>
      <c r="B4" s="56" t="str">
        <f>SUBSTITUTE( SUBSTITUTE( SUBSTITUTE(price!B5,"5G",""), "()", ""), "+ ","")</f>
        <v>$79</v>
      </c>
      <c r="C4" s="55" t="str">
        <f t="shared" si="4"/>
        <v xml:space="preserve"> Graphite Gray</v>
      </c>
      <c r="D4" s="55" t="str">
        <f t="shared" si="0"/>
        <v xml:space="preserve">Redmi 10A 3+64G </v>
      </c>
      <c r="E4" s="57" t="str">
        <f t="shared" si="1"/>
        <v xml:space="preserve">Redmi 10A </v>
      </c>
      <c r="F4" s="55" t="str">
        <f t="shared" si="2"/>
        <v xml:space="preserve">3+64G </v>
      </c>
      <c r="G4" s="58" t="str">
        <f t="shared" si="3"/>
        <v xml:space="preserve">Redmi 10A 3+64G 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</row>
    <row r="5" spans="1:22" ht="15.75" customHeight="1">
      <c r="A5" s="56" t="str">
        <f>SUBSTITUTE( SUBSTITUTE( SUBSTITUTE(price!A6,"5G",""), "()", ""), "+ ","")</f>
        <v>Redmi 10A 4+128G Graphite Gray+Sky Blue</v>
      </c>
      <c r="B5" s="56" t="str">
        <f>SUBSTITUTE( SUBSTITUTE( SUBSTITUTE(price!B6,"5G",""), "()", ""), "+ ","")</f>
        <v>$93</v>
      </c>
      <c r="C5" s="55" t="str">
        <f t="shared" si="4"/>
        <v xml:space="preserve"> Graphite Gray+Sky Blue</v>
      </c>
      <c r="D5" s="55" t="str">
        <f t="shared" si="0"/>
        <v xml:space="preserve">Redmi 10A 4+128G </v>
      </c>
      <c r="E5" s="57" t="str">
        <f t="shared" si="1"/>
        <v xml:space="preserve">Redmi 10A </v>
      </c>
      <c r="F5" s="55" t="str">
        <f t="shared" si="2"/>
        <v xml:space="preserve">4+128G </v>
      </c>
      <c r="G5" s="58" t="str">
        <f t="shared" si="3"/>
        <v xml:space="preserve">Redmi 10A 4+128G 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</row>
    <row r="6" spans="1:22" ht="15.75" customHeight="1">
      <c r="A6" s="56" t="str">
        <f>SUBSTITUTE( SUBSTITUTE( SUBSTITUTE(price!A7,"5G",""), "()", ""), "+ ","")</f>
        <v>Redmi A1 2+32G (C3S) Graphite Gray</v>
      </c>
      <c r="B6" s="56" t="str">
        <f>SUBSTITUTE( SUBSTITUTE( SUBSTITUTE(price!B7,"5G",""), "()", ""), "+ ","")</f>
        <v>-</v>
      </c>
      <c r="C6" s="55" t="str">
        <f t="shared" si="4"/>
        <v xml:space="preserve"> (C3S) Graphite Gray</v>
      </c>
      <c r="D6" s="55" t="str">
        <f t="shared" si="0"/>
        <v xml:space="preserve">Redmi A1 2+32G </v>
      </c>
      <c r="E6" s="57" t="str">
        <f t="shared" si="1"/>
        <v xml:space="preserve">Redmi A1 </v>
      </c>
      <c r="F6" s="55" t="str">
        <f t="shared" si="2"/>
        <v xml:space="preserve">2+32G </v>
      </c>
      <c r="G6" s="58" t="str">
        <f t="shared" si="3"/>
        <v xml:space="preserve">Redmi A1 2+32G </v>
      </c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</row>
    <row r="7" spans="1:22" ht="15.75" customHeight="1">
      <c r="A7" s="56" t="str">
        <f>SUBSTITUTE( SUBSTITUTE( SUBSTITUTE(price!A8,"5G",""), "()", ""), "+ ","")</f>
        <v>Redmi A12+32G Graphite Gray RU version</v>
      </c>
      <c r="B7" s="56" t="str">
        <f>SUBSTITUTE( SUBSTITUTE( SUBSTITUTE(price!B8,"5G",""), "()", ""), "+ ","")</f>
        <v>-</v>
      </c>
      <c r="C7" s="55" t="str">
        <f t="shared" si="4"/>
        <v xml:space="preserve"> Graphite Gray RU version</v>
      </c>
      <c r="D7" s="55" t="str">
        <f t="shared" si="0"/>
        <v xml:space="preserve">Redmi A12+32G </v>
      </c>
      <c r="E7" s="57" t="str">
        <f t="shared" si="1"/>
        <v>Redmi A1</v>
      </c>
      <c r="F7" s="55" t="str">
        <f t="shared" si="2"/>
        <v xml:space="preserve">2+32G </v>
      </c>
      <c r="G7" s="58" t="str">
        <f t="shared" si="3"/>
        <v xml:space="preserve">Redmi A12+32G </v>
      </c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</row>
    <row r="8" spans="1:22" ht="15.75" customHeight="1">
      <c r="A8" s="56" t="str">
        <f>SUBSTITUTE( SUBSTITUTE( SUBSTITUTE(price!A9,"5G",""), "()", ""), "+ ","")</f>
        <v>Redmi 10 4+64G Carbon Grey</v>
      </c>
      <c r="B8" s="56" t="str">
        <f>SUBSTITUTE( SUBSTITUTE( SUBSTITUTE(price!B9,"5G",""), "()", ""), "+ ","")</f>
        <v>-</v>
      </c>
      <c r="C8" s="55" t="str">
        <f t="shared" si="4"/>
        <v xml:space="preserve"> Carbon Grey</v>
      </c>
      <c r="D8" s="55" t="str">
        <f t="shared" si="0"/>
        <v xml:space="preserve">Redmi 10 4+64G </v>
      </c>
      <c r="E8" s="57" t="str">
        <f t="shared" si="1"/>
        <v xml:space="preserve">Redmi 10 </v>
      </c>
      <c r="F8" s="55" t="str">
        <f t="shared" si="2"/>
        <v xml:space="preserve">4+64G </v>
      </c>
      <c r="G8" s="58" t="str">
        <f t="shared" si="3"/>
        <v xml:space="preserve">Redmi 10 4+64G </v>
      </c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</row>
    <row r="9" spans="1:22" ht="15.75" customHeight="1">
      <c r="A9" s="56" t="str">
        <f>SUBSTITUTE( SUBSTITUTE( SUBSTITUTE(price!A10,"5G",""), "()", ""), "+ ","")</f>
        <v>Redmi 10 4+128G Carbon Grey+Sea Blueebble White</v>
      </c>
      <c r="B9" s="56" t="str">
        <f>SUBSTITUTE( SUBSTITUTE( SUBSTITUTE(price!B10,"5G",""), "()", ""), "+ ","")</f>
        <v>$120</v>
      </c>
      <c r="C9" s="55" t="str">
        <f t="shared" si="4"/>
        <v xml:space="preserve"> Carbon Grey+Sea Blueebble White</v>
      </c>
      <c r="D9" s="55" t="str">
        <f t="shared" si="0"/>
        <v xml:space="preserve">Redmi 10 4+128G </v>
      </c>
      <c r="E9" s="57" t="str">
        <f t="shared" si="1"/>
        <v xml:space="preserve">Redmi 10 </v>
      </c>
      <c r="F9" s="55" t="str">
        <f t="shared" si="2"/>
        <v xml:space="preserve">4+128G </v>
      </c>
      <c r="G9" s="58" t="str">
        <f t="shared" si="3"/>
        <v xml:space="preserve">Redmi 10 4+128G 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</row>
    <row r="10" spans="1:22" ht="15.75" customHeight="1">
      <c r="A10" s="56" t="str">
        <f>SUBSTITUTE( SUBSTITUTE( SUBSTITUTE(price!A11,"5G",""), "()", ""), "+ ","")</f>
        <v>Redmi 10 2022 4+128G Pebble White+Sea Blue</v>
      </c>
      <c r="B10" s="56" t="str">
        <f>SUBSTITUTE( SUBSTITUTE( SUBSTITUTE(price!B11,"5G",""), "()", ""), "+ ","")</f>
        <v>$122</v>
      </c>
      <c r="C10" s="55" t="str">
        <f t="shared" si="4"/>
        <v xml:space="preserve"> Pebble White+Sea Blue</v>
      </c>
      <c r="D10" s="55" t="str">
        <f t="shared" si="0"/>
        <v xml:space="preserve">Redmi 10 2022 4+128G </v>
      </c>
      <c r="E10" s="57" t="str">
        <f t="shared" si="1"/>
        <v xml:space="preserve">Redmi 10  </v>
      </c>
      <c r="F10" s="55" t="str">
        <f t="shared" si="2"/>
        <v xml:space="preserve">4+128G </v>
      </c>
      <c r="G10" s="58" t="str">
        <f t="shared" si="3"/>
        <v xml:space="preserve">Redmi 10  4+128G 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</row>
    <row r="11" spans="1:22" ht="15.75" customHeight="1">
      <c r="A11" s="56" t="str">
        <f>SUBSTITUTE( SUBSTITUTE( SUBSTITUTE(price!A12,"5G",""), "()", ""), "+ ","")</f>
        <v>Redmi 10 6+128G Sea BluePebble White</v>
      </c>
      <c r="B11" s="56" t="str">
        <f>SUBSTITUTE( SUBSTITUTE( SUBSTITUTE(price!B12,"5G",""), "()", ""), "+ ","")</f>
        <v>$130</v>
      </c>
      <c r="C11" s="55" t="str">
        <f t="shared" si="4"/>
        <v xml:space="preserve"> Sea BluePebble White</v>
      </c>
      <c r="D11" s="55" t="str">
        <f t="shared" si="0"/>
        <v xml:space="preserve">Redmi 10 6+128G </v>
      </c>
      <c r="E11" s="57" t="str">
        <f t="shared" si="1"/>
        <v xml:space="preserve">Redmi 10 </v>
      </c>
      <c r="F11" s="55" t="str">
        <f t="shared" si="2"/>
        <v xml:space="preserve">6+128G </v>
      </c>
      <c r="G11" s="58" t="str">
        <f t="shared" si="3"/>
        <v xml:space="preserve">Redmi 10 6+128G </v>
      </c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</row>
    <row r="12" spans="1:22" ht="15.75" customHeight="1">
      <c r="A12" s="56" t="str">
        <f>SUBSTITUTE( SUBSTITUTE( SUBSTITUTE(price!A13,"5G",""), "()", ""), "+ ","")</f>
        <v>Redmi 10 2022 6+128G Sea Blue</v>
      </c>
      <c r="B12" s="56" t="str">
        <f>SUBSTITUTE( SUBSTITUTE( SUBSTITUTE(price!B13,"5G",""), "()", ""), "+ ","")</f>
        <v>$132</v>
      </c>
      <c r="C12" s="55" t="str">
        <f t="shared" si="4"/>
        <v xml:space="preserve"> Sea Blue</v>
      </c>
      <c r="D12" s="55" t="str">
        <f t="shared" si="0"/>
        <v xml:space="preserve">Redmi 10 2022 6+128G </v>
      </c>
      <c r="E12" s="57" t="str">
        <f t="shared" si="1"/>
        <v xml:space="preserve">Redmi 10  </v>
      </c>
      <c r="F12" s="55" t="str">
        <f t="shared" si="2"/>
        <v xml:space="preserve">6+128G </v>
      </c>
      <c r="G12" s="58" t="str">
        <f t="shared" si="3"/>
        <v xml:space="preserve">Redmi 10  6+128G </v>
      </c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</row>
    <row r="13" spans="1:22" ht="15.75" customHeight="1">
      <c r="A13" s="56" t="str">
        <f>SUBSTITUTE( SUBSTITUTE( SUBSTITUTE(price!A14,"5G",""), "()", ""), "+ ","")</f>
        <v>Redmi 9C 3+64G Aurora Green</v>
      </c>
      <c r="B13" s="56" t="str">
        <f>SUBSTITUTE( SUBSTITUTE( SUBSTITUTE(price!B14,"5G",""), "()", ""), "+ ","")</f>
        <v>$81</v>
      </c>
      <c r="C13" s="55" t="str">
        <f t="shared" si="4"/>
        <v xml:space="preserve"> Aurora Green</v>
      </c>
      <c r="D13" s="55" t="str">
        <f t="shared" si="0"/>
        <v xml:space="preserve">Redmi 9C 3+64G </v>
      </c>
      <c r="E13" s="57" t="str">
        <f t="shared" si="1"/>
        <v xml:space="preserve">Redmi 9C </v>
      </c>
      <c r="F13" s="55" t="str">
        <f t="shared" si="2"/>
        <v xml:space="preserve">3+64G </v>
      </c>
      <c r="G13" s="58" t="str">
        <f t="shared" si="3"/>
        <v xml:space="preserve">Redmi 9C 3+64G 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</row>
    <row r="14" spans="1:22" ht="15.75" customHeight="1">
      <c r="A14" s="56" t="str">
        <f>SUBSTITUTE( SUBSTITUTE( SUBSTITUTE(price!A15,"5G",""), "()", ""), "+ ","")</f>
        <v>Redmi 10C 4+64G Mint Green+Graphite Gray+Ocean Blue</v>
      </c>
      <c r="B14" s="56" t="str">
        <f>SUBSTITUTE( SUBSTITUTE( SUBSTITUTE(price!B15,"5G",""), "()", ""), "+ ","")</f>
        <v>$98</v>
      </c>
      <c r="C14" s="55" t="str">
        <f t="shared" si="4"/>
        <v xml:space="preserve"> Mint Green+Graphite Gray+Ocean Blue</v>
      </c>
      <c r="D14" s="55" t="str">
        <f t="shared" si="0"/>
        <v xml:space="preserve">Redmi 10C 4+64G </v>
      </c>
      <c r="E14" s="57" t="str">
        <f t="shared" si="1"/>
        <v xml:space="preserve">Redmi 10C </v>
      </c>
      <c r="F14" s="55" t="str">
        <f t="shared" si="2"/>
        <v xml:space="preserve">4+64G </v>
      </c>
      <c r="G14" s="58" t="str">
        <f t="shared" si="3"/>
        <v xml:space="preserve">Redmi 10C 4+64G 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</row>
    <row r="15" spans="1:22" ht="15.75" customHeight="1">
      <c r="A15" s="56" t="str">
        <f>SUBSTITUTE( SUBSTITUTE( SUBSTITUTE(price!A16,"5G",""), "()", ""), "+ ","")</f>
        <v>Redmi 10C 4+128g Oceann Blue+Mint Green+Graphite Gray</v>
      </c>
      <c r="B15" s="56" t="str">
        <f>SUBSTITUTE( SUBSTITUTE( SUBSTITUTE(price!B16,"5G",""), "()", ""), "+ ","")</f>
        <v>$110</v>
      </c>
      <c r="C15" s="55" t="str">
        <f t="shared" si="4"/>
        <v xml:space="preserve"> Oceann Blue+Mint Green+Graphite Gray</v>
      </c>
      <c r="D15" s="55" t="str">
        <f t="shared" si="0"/>
        <v xml:space="preserve">Redmi 10C 4+128g </v>
      </c>
      <c r="E15" s="57" t="str">
        <f t="shared" si="1"/>
        <v xml:space="preserve">Redmi 10C </v>
      </c>
      <c r="F15" s="55" t="str">
        <f t="shared" si="2"/>
        <v xml:space="preserve">4+128g </v>
      </c>
      <c r="G15" s="58" t="str">
        <f t="shared" si="3"/>
        <v xml:space="preserve">Redmi 10C 4+128g 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</row>
    <row r="16" spans="1:22" ht="15.75" customHeight="1">
      <c r="A16" s="56" t="str">
        <f>SUBSTITUTE( SUBSTITUTE( SUBSTITUTE(price!A17,"5G",""), "()", ""), "+ ","")</f>
        <v>Redmi 10C 4+128G +NFC Oceann Blue+Mint Green</v>
      </c>
      <c r="B16" s="56" t="str">
        <f>SUBSTITUTE( SUBSTITUTE( SUBSTITUTE(price!B17,"5G",""), "()", ""), "+ ","")</f>
        <v>$110</v>
      </c>
      <c r="C16" s="55" t="str">
        <f t="shared" si="4"/>
        <v xml:space="preserve"> +NFC Oceann Blue+Mint Green</v>
      </c>
      <c r="D16" s="55" t="str">
        <f t="shared" si="0"/>
        <v xml:space="preserve">Redmi 10C 4+128G </v>
      </c>
      <c r="E16" s="57" t="str">
        <f t="shared" si="1"/>
        <v xml:space="preserve">Redmi 10C </v>
      </c>
      <c r="F16" s="55" t="str">
        <f t="shared" si="2"/>
        <v xml:space="preserve">4+128G </v>
      </c>
      <c r="G16" s="58" t="str">
        <f t="shared" si="3"/>
        <v xml:space="preserve">Redmi 10C 4+128G 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</row>
    <row r="17" spans="1:22" ht="15.75" customHeight="1">
      <c r="A17" s="56" t="str">
        <f>SUBSTITUTE( SUBSTITUTE( SUBSTITUTE(price!A18,"5G",""), "()", ""), "+ ","")</f>
        <v>Redmi 10C 4+128G +NFC Graphite Gray</v>
      </c>
      <c r="B17" s="56" t="str">
        <f>SUBSTITUTE( SUBSTITUTE( SUBSTITUTE(price!B18,"5G",""), "()", ""), "+ ","")</f>
        <v>$112</v>
      </c>
      <c r="C17" s="55" t="str">
        <f t="shared" si="4"/>
        <v xml:space="preserve"> +NFC Graphite Gray</v>
      </c>
      <c r="D17" s="55" t="str">
        <f t="shared" si="0"/>
        <v xml:space="preserve">Redmi 10C 4+128G </v>
      </c>
      <c r="E17" s="57" t="str">
        <f t="shared" si="1"/>
        <v xml:space="preserve">Redmi 10C </v>
      </c>
      <c r="F17" s="55" t="str">
        <f t="shared" si="2"/>
        <v xml:space="preserve">4+128G </v>
      </c>
      <c r="G17" s="58" t="str">
        <f t="shared" si="3"/>
        <v xml:space="preserve">Redmi 10C 4+128G </v>
      </c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</row>
    <row r="18" spans="1:22" ht="15.75" customHeight="1">
      <c r="A18" s="56" t="str">
        <f>SUBSTITUTE( SUBSTITUTE( SUBSTITUTE(price!A19,"5G",""), "()", ""), "+ ","")</f>
        <v>Redmi Note 10S 6+64G Onyx Gray+Pebble White+Ocean Blue</v>
      </c>
      <c r="B18" s="56" t="str">
        <f>SUBSTITUTE( SUBSTITUTE( SUBSTITUTE(price!B19,"5G",""), "()", ""), "+ ","")</f>
        <v>$140</v>
      </c>
      <c r="C18" s="55" t="str">
        <f t="shared" si="4"/>
        <v xml:space="preserve"> Onyx Gray+Pebble White+Ocean Blue</v>
      </c>
      <c r="D18" s="55" t="str">
        <f t="shared" si="0"/>
        <v xml:space="preserve">Redmi Note 10S 6+64G </v>
      </c>
      <c r="E18" s="57" t="str">
        <f t="shared" si="1"/>
        <v xml:space="preserve">Redmi Note 10S </v>
      </c>
      <c r="F18" s="55" t="str">
        <f t="shared" si="2"/>
        <v xml:space="preserve">6+64G </v>
      </c>
      <c r="G18" s="58" t="str">
        <f t="shared" si="3"/>
        <v xml:space="preserve">Redmi Note 10S 6+64G </v>
      </c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</row>
    <row r="19" spans="1:22" ht="15.75" customHeight="1">
      <c r="A19" s="56" t="str">
        <f>SUBSTITUTE( SUBSTITUTE( SUBSTITUTE(price!A20,"5G",""), "()", ""), "+ ","")</f>
        <v>Redmi Note 10S 8+128G Onyx Grey+Ocean Blue</v>
      </c>
      <c r="B19" s="56" t="str">
        <f>SUBSTITUTE( SUBSTITUTE( SUBSTITUTE(price!B20,"5G",""), "()", ""), "+ ","")</f>
        <v>$160</v>
      </c>
      <c r="C19" s="55" t="str">
        <f t="shared" si="4"/>
        <v xml:space="preserve"> Onyx Grey+Ocean Blue</v>
      </c>
      <c r="D19" s="55" t="str">
        <f t="shared" si="0"/>
        <v xml:space="preserve">Redmi Note 10S 8+128G </v>
      </c>
      <c r="E19" s="57" t="str">
        <f t="shared" si="1"/>
        <v xml:space="preserve">Redmi Note 10S </v>
      </c>
      <c r="F19" s="55" t="str">
        <f t="shared" si="2"/>
        <v xml:space="preserve">8+128G </v>
      </c>
      <c r="G19" s="58" t="str">
        <f t="shared" si="3"/>
        <v xml:space="preserve">Redmi Note 10S 8+128G </v>
      </c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</row>
    <row r="20" spans="1:22" ht="15.75" customHeight="1">
      <c r="A20" s="56" t="str">
        <f>SUBSTITUTE( SUBSTITUTE( SUBSTITUTE(price!A21,"5G",""), "()", ""), "+ ","")</f>
        <v>Redmi Note 11S 6+128G Graphite Gray</v>
      </c>
      <c r="B20" s="56" t="str">
        <f>SUBSTITUTE( SUBSTITUTE( SUBSTITUTE(price!B21,"5G",""), "()", ""), "+ ","")</f>
        <v>-</v>
      </c>
      <c r="C20" s="55" t="str">
        <f t="shared" si="4"/>
        <v xml:space="preserve"> Graphite Gray</v>
      </c>
      <c r="D20" s="55" t="str">
        <f t="shared" si="0"/>
        <v xml:space="preserve">Redmi Note 11S 6+128G </v>
      </c>
      <c r="E20" s="57" t="str">
        <f t="shared" si="1"/>
        <v xml:space="preserve">Redmi Note 11S </v>
      </c>
      <c r="F20" s="55" t="str">
        <f t="shared" si="2"/>
        <v xml:space="preserve">6+128G </v>
      </c>
      <c r="G20" s="58" t="str">
        <f t="shared" si="3"/>
        <v xml:space="preserve">Redmi Note 11S 6+128G </v>
      </c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</row>
    <row r="21" spans="1:22" ht="15.75" customHeight="1">
      <c r="A21" s="56" t="str">
        <f>SUBSTITUTE( SUBSTITUTE( SUBSTITUTE(price!A22,"5G",""), "()", ""), "+ ","")</f>
        <v>Redmi Note 11S 8+128G Graphite Gray+Twilight Blue</v>
      </c>
      <c r="B21" s="56" t="str">
        <f>SUBSTITUTE( SUBSTITUTE( SUBSTITUTE(price!B22,"5G",""), "()", ""), "+ ","")</f>
        <v>-</v>
      </c>
      <c r="C21" s="55" t="str">
        <f t="shared" si="4"/>
        <v xml:space="preserve"> Graphite Gray+Twilight Blue</v>
      </c>
      <c r="D21" s="55" t="str">
        <f t="shared" si="0"/>
        <v xml:space="preserve">Redmi Note 11S 8+128G </v>
      </c>
      <c r="E21" s="57" t="str">
        <f t="shared" si="1"/>
        <v xml:space="preserve">Redmi Note 11S </v>
      </c>
      <c r="F21" s="55" t="str">
        <f t="shared" si="2"/>
        <v xml:space="preserve">8+128G </v>
      </c>
      <c r="G21" s="58" t="str">
        <f t="shared" si="3"/>
        <v xml:space="preserve">Redmi Note 11S 8+128G </v>
      </c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</row>
    <row r="22" spans="1:22" ht="15.75" customHeight="1">
      <c r="A22" s="56" t="str">
        <f>SUBSTITUTE( SUBSTITUTE( SUBSTITUTE(price!A23,"5G",""), "()", ""), "+ ","")</f>
        <v>Redmi Note 10 Pro 6+64G Onyx Grey+Glacier Blue</v>
      </c>
      <c r="B22" s="56" t="str">
        <f>SUBSTITUTE( SUBSTITUTE( SUBSTITUTE(price!B23,"5G",""), "()", ""), "+ ","")</f>
        <v>$162</v>
      </c>
      <c r="C22" s="55" t="str">
        <f t="shared" si="4"/>
        <v xml:space="preserve"> Onyx Grey+Glacier Blue</v>
      </c>
      <c r="D22" s="55" t="str">
        <f t="shared" si="0"/>
        <v xml:space="preserve">Redmi Note 10 Pro 6+64G </v>
      </c>
      <c r="E22" s="57" t="str">
        <f t="shared" si="1"/>
        <v xml:space="preserve">Redmi Note 10 Pro </v>
      </c>
      <c r="F22" s="55" t="str">
        <f t="shared" si="2"/>
        <v xml:space="preserve">6+64G </v>
      </c>
      <c r="G22" s="58" t="str">
        <f t="shared" si="3"/>
        <v xml:space="preserve">Redmi Note 10 Pro 6+64G </v>
      </c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</row>
    <row r="23" spans="1:22" ht="15.75" customHeight="1">
      <c r="A23" s="56" t="str">
        <f>SUBSTITUTE( SUBSTITUTE( SUBSTITUTE(price!A24,"5G",""), "()", ""), "+ ","")</f>
        <v>Redmi Note 10 Pro 6+128G</v>
      </c>
      <c r="B23" s="56" t="str">
        <f>SUBSTITUTE( SUBSTITUTE( SUBSTITUTE(price!B24,"5G",""), "()", ""), "+ ","")</f>
        <v>-</v>
      </c>
      <c r="C23" s="55" t="str">
        <f t="shared" si="4"/>
        <v/>
      </c>
      <c r="D23" s="55" t="str">
        <f t="shared" si="0"/>
        <v>Redmi Note 10 Pro 6+128G</v>
      </c>
      <c r="E23" s="57" t="str">
        <f t="shared" si="1"/>
        <v xml:space="preserve">Redmi Note 10 Pro </v>
      </c>
      <c r="F23" s="55" t="str">
        <f t="shared" si="2"/>
        <v>6+128G</v>
      </c>
      <c r="G23" s="58" t="str">
        <f t="shared" si="3"/>
        <v>Redmi Note 10 Pro 6+128G</v>
      </c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</row>
    <row r="24" spans="1:22" ht="15.75" customHeight="1">
      <c r="A24" s="56" t="str">
        <f>SUBSTITUTE( SUBSTITUTE( SUBSTITUTE(price!A25,"5G",""), "()", ""), "+ ","")</f>
        <v>Redmi Note 10 Pro 8+256G Glacier Blue</v>
      </c>
      <c r="B24" s="56" t="str">
        <f>SUBSTITUTE( SUBSTITUTE( SUBSTITUTE(price!B25,"5G",""), "()", ""), "+ ","")</f>
        <v>$195</v>
      </c>
      <c r="C24" s="55" t="str">
        <f t="shared" si="4"/>
        <v xml:space="preserve"> Glacier Blue</v>
      </c>
      <c r="D24" s="55" t="str">
        <f t="shared" si="0"/>
        <v xml:space="preserve">Redmi Note 10 Pro 8+256G </v>
      </c>
      <c r="E24" s="57" t="str">
        <f t="shared" si="1"/>
        <v xml:space="preserve">Redmi Note 10 Pro </v>
      </c>
      <c r="F24" s="55" t="str">
        <f t="shared" si="2"/>
        <v xml:space="preserve">8+256G </v>
      </c>
      <c r="G24" s="58" t="str">
        <f t="shared" si="3"/>
        <v xml:space="preserve">Redmi Note 10 Pro 8+256G 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</row>
    <row r="25" spans="1:22" ht="15.75" customHeight="1">
      <c r="A25" s="56" t="str">
        <f>SUBSTITUTE( SUBSTITUTE( SUBSTITUTE(price!A26,"5G",""), "()", ""), "+ ","")</f>
        <v>Redmi Note 10 Pro 8+256G Aurora Green</v>
      </c>
      <c r="B25" s="56" t="str">
        <f>SUBSTITUTE( SUBSTITUTE( SUBSTITUTE(price!B26,"5G",""), "()", ""), "+ ","")</f>
        <v>$200</v>
      </c>
      <c r="C25" s="55" t="str">
        <f t="shared" si="4"/>
        <v xml:space="preserve"> Aurora Green</v>
      </c>
      <c r="D25" s="55" t="str">
        <f t="shared" si="0"/>
        <v xml:space="preserve">Redmi Note 10 Pro 8+256G </v>
      </c>
      <c r="E25" s="57" t="str">
        <f t="shared" si="1"/>
        <v xml:space="preserve">Redmi Note 10 Pro </v>
      </c>
      <c r="F25" s="55" t="str">
        <f t="shared" si="2"/>
        <v xml:space="preserve">8+256G </v>
      </c>
      <c r="G25" s="58" t="str">
        <f t="shared" si="3"/>
        <v xml:space="preserve">Redmi Note 10 Pro 8+256G </v>
      </c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</row>
    <row r="26" spans="1:22" ht="15.75" customHeight="1">
      <c r="A26" s="56" t="str">
        <f>SUBSTITUTE( SUBSTITUTE( SUBSTITUTE(price!A27,"5G",""), "()", ""), "+ ","")</f>
        <v>Redmi Note 11 6+128G Graphite Gray+Twilight Blue</v>
      </c>
      <c r="B26" s="56" t="str">
        <f>SUBSTITUTE( SUBSTITUTE( SUBSTITUTE(price!B27,"5G",""), "()", ""), "+ ","")</f>
        <v>-</v>
      </c>
      <c r="C26" s="55" t="str">
        <f t="shared" si="4"/>
        <v xml:space="preserve"> Graphite Gray+Twilight Blue</v>
      </c>
      <c r="D26" s="55" t="str">
        <f t="shared" si="0"/>
        <v xml:space="preserve">Redmi Note 11 6+128G </v>
      </c>
      <c r="E26" s="57" t="str">
        <f t="shared" si="1"/>
        <v xml:space="preserve">Redmi Note 11 </v>
      </c>
      <c r="F26" s="55" t="str">
        <f t="shared" si="2"/>
        <v xml:space="preserve">6+128G </v>
      </c>
      <c r="G26" s="58" t="str">
        <f t="shared" si="3"/>
        <v xml:space="preserve">Redmi Note 11 6+128G </v>
      </c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</row>
    <row r="27" spans="1:22" ht="15.75" customHeight="1">
      <c r="A27" s="56" t="str">
        <f>SUBSTITUTE( SUBSTITUTE( SUBSTITUTE(price!A28,"5G",""), "()", ""), "+ ","")</f>
        <v>Redmi Note 11 Pro  6+128G Graphite Gray</v>
      </c>
      <c r="B27" s="56" t="str">
        <f>SUBSTITUTE( SUBSTITUTE( SUBSTITUTE(price!B28,"5G",""), "()", ""), "+ ","")</f>
        <v>$245</v>
      </c>
      <c r="C27" s="55" t="str">
        <f t="shared" si="4"/>
        <v xml:space="preserve"> Graphite Gray</v>
      </c>
      <c r="D27" s="55" t="str">
        <f t="shared" si="0"/>
        <v xml:space="preserve">Redmi Note 11 Pro  6+128G </v>
      </c>
      <c r="E27" s="57" t="str">
        <f t="shared" si="1"/>
        <v xml:space="preserve">Redmi Note 11 Pro  </v>
      </c>
      <c r="F27" s="55" t="str">
        <f t="shared" si="2"/>
        <v xml:space="preserve">6+128G </v>
      </c>
      <c r="G27" s="58" t="str">
        <f t="shared" si="3"/>
        <v xml:space="preserve">Redmi Note 11 Pro  6+128G 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</row>
    <row r="28" spans="1:22" ht="15.75" customHeight="1">
      <c r="A28" s="56" t="str">
        <f>SUBSTITUTE( SUBSTITUTE( SUBSTITUTE(price!A29,"5G",""), "()", ""), "+ ","")</f>
        <v>Redmi Note 11 Pro  8+128G Forest Green+Star Blue</v>
      </c>
      <c r="B28" s="56" t="str">
        <f>SUBSTITUTE( SUBSTITUTE( SUBSTITUTE(price!B29,"5G",""), "()", ""), "+ ","")</f>
        <v>$255</v>
      </c>
      <c r="C28" s="55" t="str">
        <f t="shared" si="4"/>
        <v xml:space="preserve"> Forest Green+Star Blue</v>
      </c>
      <c r="D28" s="55" t="str">
        <f t="shared" si="0"/>
        <v xml:space="preserve">Redmi Note 11 Pro  8+128G </v>
      </c>
      <c r="E28" s="57" t="str">
        <f t="shared" si="1"/>
        <v xml:space="preserve">Redmi Note 11 Pro  </v>
      </c>
      <c r="F28" s="55" t="str">
        <f t="shared" si="2"/>
        <v xml:space="preserve">8+128G </v>
      </c>
      <c r="G28" s="58" t="str">
        <f t="shared" si="3"/>
        <v xml:space="preserve">Redmi Note 11 Pro  8+128G </v>
      </c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</row>
    <row r="29" spans="1:22" ht="15.75" customHeight="1">
      <c r="A29" s="56" t="str">
        <f>SUBSTITUTE( SUBSTITUTE( SUBSTITUTE(price!A30,"5G",""), "()", ""), "+ ","")</f>
        <v>Redmi Note 11 Pro  8+256G Star Blue+Forest Green+Graphite Gray</v>
      </c>
      <c r="B29" s="56" t="str">
        <f>SUBSTITUTE( SUBSTITUTE( SUBSTITUTE(price!B30,"5G",""), "()", ""), "+ ","")</f>
        <v>$275</v>
      </c>
      <c r="C29" s="55" t="str">
        <f t="shared" si="4"/>
        <v xml:space="preserve"> Star Blue+Forest Green+Graphite Gray</v>
      </c>
      <c r="D29" s="55" t="str">
        <f t="shared" si="0"/>
        <v xml:space="preserve">Redmi Note 11 Pro  8+256G </v>
      </c>
      <c r="E29" s="57" t="str">
        <f t="shared" si="1"/>
        <v xml:space="preserve">Redmi Note 11 Pro  </v>
      </c>
      <c r="F29" s="55" t="str">
        <f t="shared" si="2"/>
        <v xml:space="preserve">8+256G </v>
      </c>
      <c r="G29" s="58" t="str">
        <f t="shared" si="3"/>
        <v xml:space="preserve">Redmi Note 11 Pro  8+256G </v>
      </c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</row>
    <row r="30" spans="1:22" ht="15.75" customHeight="1">
      <c r="A30" s="56" t="str">
        <f>SUBSTITUTE( SUBSTITUTE( SUBSTITUTE(price!A31,"5G",""), "()", ""), "+ ","")</f>
        <v>Xiaomi Pad 5 6+128G EU Cosmic Gray</v>
      </c>
      <c r="B30" s="56" t="str">
        <f>SUBSTITUTE( SUBSTITUTE( SUBSTITUTE(price!B31,"5G",""), "()", ""), "+ ","")</f>
        <v>$288</v>
      </c>
      <c r="C30" s="55" t="str">
        <f t="shared" si="4"/>
        <v xml:space="preserve"> EU Cosmic Gray</v>
      </c>
      <c r="D30" s="55" t="str">
        <f t="shared" si="0"/>
        <v xml:space="preserve">Xiaomi Pad 5 6+128G </v>
      </c>
      <c r="E30" s="57" t="str">
        <f t="shared" si="1"/>
        <v xml:space="preserve">Xiaomi Pad 5 </v>
      </c>
      <c r="F30" s="55" t="str">
        <f t="shared" si="2"/>
        <v xml:space="preserve">6+128G </v>
      </c>
      <c r="G30" s="58" t="str">
        <f t="shared" si="3"/>
        <v xml:space="preserve">Xiaomi Pad 5 6+128G </v>
      </c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</row>
    <row r="31" spans="1:22" ht="15.75" customHeight="1">
      <c r="A31" s="56" t="str">
        <f>SUBSTITUTE( SUBSTITUTE( SUBSTITUTE(price!A32,"5G",""), "()", ""), "+ ","")</f>
        <v>Xiaomi Pad 5 6+256G EU Cosmic Gray</v>
      </c>
      <c r="B31" s="56" t="str">
        <f>SUBSTITUTE( SUBSTITUTE( SUBSTITUTE(price!B32,"5G",""), "()", ""), "+ ","")</f>
        <v>$310</v>
      </c>
      <c r="C31" s="55" t="str">
        <f t="shared" si="4"/>
        <v xml:space="preserve"> EU Cosmic Gray</v>
      </c>
      <c r="D31" s="55" t="str">
        <f t="shared" si="0"/>
        <v xml:space="preserve">Xiaomi Pad 5 6+256G </v>
      </c>
      <c r="E31" s="57" t="str">
        <f t="shared" si="1"/>
        <v xml:space="preserve">Xiaomi Pad 5 </v>
      </c>
      <c r="F31" s="55" t="str">
        <f t="shared" si="2"/>
        <v xml:space="preserve">6+256G </v>
      </c>
      <c r="G31" s="58" t="str">
        <f t="shared" si="3"/>
        <v xml:space="preserve">Xiaomi Pad 5 6+256G 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</row>
    <row r="32" spans="1:22" ht="15.75" customHeight="1">
      <c r="A32" s="56" t="str">
        <f>SUBSTITUTE( SUBSTITUTE( SUBSTITUTE(price!A33,"5G",""), "()", ""), "+ ","")</f>
        <v/>
      </c>
      <c r="B32" s="56" t="str">
        <f>SUBSTITUTE( SUBSTITUTE( SUBSTITUTE(price!B33,"5G",""), "()", ""), "+ ","")</f>
        <v/>
      </c>
      <c r="C32" s="55" t="str">
        <f t="shared" si="4"/>
        <v/>
      </c>
      <c r="D32" s="55" t="str">
        <f t="shared" si="0"/>
        <v/>
      </c>
      <c r="E32" s="57" t="str">
        <f t="shared" si="1"/>
        <v/>
      </c>
      <c r="F32" s="55" t="str">
        <f t="shared" si="2"/>
        <v/>
      </c>
      <c r="G32" s="58" t="str">
        <f t="shared" si="3"/>
        <v/>
      </c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</row>
    <row r="33" spans="1:22" ht="15.75" customHeight="1">
      <c r="A33" s="56" t="str">
        <f>SUBSTITUTE( SUBSTITUTE( SUBSTITUTE(price!A34,"5G",""), "()", ""), "+ ","")</f>
        <v/>
      </c>
      <c r="B33" s="56" t="str">
        <f>SUBSTITUTE( SUBSTITUTE( SUBSTITUTE(price!B34,"5G",""), "()", ""), "+ ","")</f>
        <v/>
      </c>
      <c r="C33" s="55" t="str">
        <f t="shared" si="4"/>
        <v/>
      </c>
      <c r="D33" s="55" t="str">
        <f t="shared" si="0"/>
        <v/>
      </c>
      <c r="E33" s="57" t="str">
        <f t="shared" si="1"/>
        <v/>
      </c>
      <c r="F33" s="55" t="str">
        <f t="shared" si="2"/>
        <v/>
      </c>
      <c r="G33" s="58" t="str">
        <f t="shared" si="3"/>
        <v/>
      </c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</row>
    <row r="34" spans="1:22" ht="15.75" customHeight="1">
      <c r="A34" s="56" t="str">
        <f>SUBSTITUTE( SUBSTITUTE( SUBSTITUTE(price!A35,"5G",""), "()", ""), "+ ","")</f>
        <v/>
      </c>
      <c r="B34" s="56" t="str">
        <f>SUBSTITUTE( SUBSTITUTE( SUBSTITUTE(price!B35,"5G",""), "()", ""), "+ ","")</f>
        <v/>
      </c>
      <c r="C34" s="55" t="str">
        <f t="shared" si="4"/>
        <v/>
      </c>
      <c r="D34" s="55" t="str">
        <f t="shared" si="0"/>
        <v/>
      </c>
      <c r="E34" s="57" t="str">
        <f t="shared" si="1"/>
        <v/>
      </c>
      <c r="F34" s="55" t="str">
        <f t="shared" si="2"/>
        <v/>
      </c>
      <c r="G34" s="58" t="str">
        <f t="shared" si="3"/>
        <v/>
      </c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</row>
    <row r="35" spans="1:22" ht="15.75" customHeight="1">
      <c r="A35" s="56" t="str">
        <f>SUBSTITUTE( SUBSTITUTE( SUBSTITUTE(price!A36,"5G",""), "()", ""), "+ ","")</f>
        <v/>
      </c>
      <c r="B35" s="56" t="str">
        <f>SUBSTITUTE( SUBSTITUTE( SUBSTITUTE(price!B36,"5G",""), "()", ""), "+ ","")</f>
        <v/>
      </c>
      <c r="C35" s="55" t="str">
        <f t="shared" si="4"/>
        <v/>
      </c>
      <c r="D35" s="55" t="str">
        <f t="shared" si="0"/>
        <v/>
      </c>
      <c r="E35" s="57" t="str">
        <f t="shared" si="1"/>
        <v/>
      </c>
      <c r="F35" s="55" t="str">
        <f t="shared" si="2"/>
        <v/>
      </c>
      <c r="G35" s="58" t="str">
        <f t="shared" si="3"/>
        <v/>
      </c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</row>
    <row r="36" spans="1:22" ht="15.75" customHeight="1">
      <c r="A36" s="56" t="str">
        <f>SUBSTITUTE( SUBSTITUTE( SUBSTITUTE(price!A37,"5G",""), "()", ""), "+ ","")</f>
        <v/>
      </c>
      <c r="B36" s="56" t="str">
        <f>SUBSTITUTE( SUBSTITUTE( SUBSTITUTE(price!B37,"5G",""), "()", ""), "+ ","")</f>
        <v/>
      </c>
      <c r="C36" s="55" t="str">
        <f t="shared" si="4"/>
        <v/>
      </c>
      <c r="D36" s="55" t="str">
        <f t="shared" si="0"/>
        <v/>
      </c>
      <c r="E36" s="57" t="str">
        <f t="shared" si="1"/>
        <v/>
      </c>
      <c r="F36" s="55" t="str">
        <f t="shared" si="2"/>
        <v/>
      </c>
      <c r="G36" s="58" t="str">
        <f t="shared" si="3"/>
        <v/>
      </c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</row>
    <row r="37" spans="1:22" ht="15.75" customHeight="1">
      <c r="A37" s="56" t="str">
        <f>SUBSTITUTE( SUBSTITUTE( SUBSTITUTE(price!A38,"5G",""), "()", ""), "+ ","")</f>
        <v/>
      </c>
      <c r="B37" s="56" t="str">
        <f>SUBSTITUTE( SUBSTITUTE( SUBSTITUTE(price!B38,"5G",""), "()", ""), "+ ","")</f>
        <v/>
      </c>
      <c r="C37" s="55" t="str">
        <f t="shared" si="4"/>
        <v/>
      </c>
      <c r="D37" s="55" t="str">
        <f t="shared" si="0"/>
        <v/>
      </c>
      <c r="E37" s="57" t="str">
        <f t="shared" si="1"/>
        <v/>
      </c>
      <c r="F37" s="55" t="str">
        <f t="shared" si="2"/>
        <v/>
      </c>
      <c r="G37" s="58" t="str">
        <f t="shared" si="3"/>
        <v/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</row>
    <row r="38" spans="1:22" ht="15.75" customHeight="1">
      <c r="A38" s="56" t="str">
        <f>SUBSTITUTE( SUBSTITUTE( SUBSTITUTE(price!A39,"5G",""), "()", ""), "+ ","")</f>
        <v/>
      </c>
      <c r="B38" s="56" t="str">
        <f>SUBSTITUTE( SUBSTITUTE( SUBSTITUTE(price!B39,"5G",""), "()", ""), "+ ","")</f>
        <v/>
      </c>
      <c r="C38" s="55" t="str">
        <f t="shared" si="4"/>
        <v/>
      </c>
      <c r="D38" s="55" t="str">
        <f t="shared" si="0"/>
        <v/>
      </c>
      <c r="E38" s="57" t="str">
        <f t="shared" si="1"/>
        <v/>
      </c>
      <c r="F38" s="55" t="str">
        <f t="shared" si="2"/>
        <v/>
      </c>
      <c r="G38" s="58" t="str">
        <f t="shared" si="3"/>
        <v/>
      </c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</row>
    <row r="39" spans="1:22" ht="15.75" customHeight="1">
      <c r="A39" s="56" t="str">
        <f>SUBSTITUTE( SUBSTITUTE( SUBSTITUTE(price!A40,"5G",""), "()", ""), "+ ","")</f>
        <v/>
      </c>
      <c r="B39" s="56" t="str">
        <f>SUBSTITUTE( SUBSTITUTE( SUBSTITUTE(price!B40,"5G",""), "()", ""), "+ ","")</f>
        <v/>
      </c>
      <c r="C39" s="55" t="str">
        <f t="shared" si="4"/>
        <v/>
      </c>
      <c r="D39" s="55" t="str">
        <f t="shared" si="0"/>
        <v/>
      </c>
      <c r="E39" s="57" t="str">
        <f t="shared" si="1"/>
        <v/>
      </c>
      <c r="F39" s="55" t="str">
        <f t="shared" si="2"/>
        <v/>
      </c>
      <c r="G39" s="58" t="str">
        <f t="shared" si="3"/>
        <v/>
      </c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</row>
    <row r="40" spans="1:22" ht="15.75" customHeight="1">
      <c r="A40" s="56" t="str">
        <f>SUBSTITUTE( SUBSTITUTE( SUBSTITUTE(price!A41,"5G",""), "()", ""), "+ ","")</f>
        <v/>
      </c>
      <c r="B40" s="56" t="str">
        <f>SUBSTITUTE( SUBSTITUTE( SUBSTITUTE(price!B41,"5G",""), "()", ""), "+ ","")</f>
        <v/>
      </c>
      <c r="C40" s="55" t="str">
        <f t="shared" si="4"/>
        <v/>
      </c>
      <c r="D40" s="55" t="str">
        <f t="shared" si="0"/>
        <v/>
      </c>
      <c r="E40" s="57" t="str">
        <f t="shared" si="1"/>
        <v/>
      </c>
      <c r="F40" s="55" t="str">
        <f t="shared" si="2"/>
        <v/>
      </c>
      <c r="G40" s="58" t="str">
        <f t="shared" si="3"/>
        <v/>
      </c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</row>
    <row r="41" spans="1:22" ht="15.75" customHeight="1">
      <c r="A41" s="56" t="str">
        <f>SUBSTITUTE( SUBSTITUTE( SUBSTITUTE(price!A42,"5G",""), "()", ""), "+ ","")</f>
        <v/>
      </c>
      <c r="B41" s="56" t="str">
        <f>SUBSTITUTE( SUBSTITUTE( SUBSTITUTE(price!B42,"5G",""), "()", ""), "+ ","")</f>
        <v/>
      </c>
      <c r="C41" s="55" t="str">
        <f t="shared" si="4"/>
        <v/>
      </c>
      <c r="D41" s="55" t="str">
        <f t="shared" si="0"/>
        <v/>
      </c>
      <c r="E41" s="57" t="str">
        <f t="shared" si="1"/>
        <v/>
      </c>
      <c r="F41" s="55" t="str">
        <f t="shared" si="2"/>
        <v/>
      </c>
      <c r="G41" s="58" t="str">
        <f t="shared" si="3"/>
        <v/>
      </c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</row>
    <row r="42" spans="1:22" ht="15.75" customHeight="1">
      <c r="A42" s="56" t="str">
        <f>SUBSTITUTE( SUBSTITUTE( SUBSTITUTE(price!A43,"5G",""), "()", ""), "+ ","")</f>
        <v/>
      </c>
      <c r="B42" s="56" t="str">
        <f>SUBSTITUTE( SUBSTITUTE( SUBSTITUTE(price!B43,"5G",""), "()", ""), "+ ","")</f>
        <v/>
      </c>
      <c r="C42" s="55" t="str">
        <f t="shared" si="4"/>
        <v/>
      </c>
      <c r="D42" s="55" t="str">
        <f t="shared" si="0"/>
        <v/>
      </c>
      <c r="E42" s="57" t="str">
        <f t="shared" si="1"/>
        <v/>
      </c>
      <c r="F42" s="55" t="str">
        <f t="shared" si="2"/>
        <v/>
      </c>
      <c r="G42" s="58" t="str">
        <f t="shared" si="3"/>
        <v/>
      </c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</row>
    <row r="43" spans="1:22" ht="15.75" customHeight="1">
      <c r="A43" s="56" t="str">
        <f>SUBSTITUTE( SUBSTITUTE( SUBSTITUTE(price!C3,"5G",""), "()", ""), "+ ","")</f>
        <v>Xiaomi 11T 8+256G Gray</v>
      </c>
      <c r="B43" s="56" t="str">
        <f>SUBSTITUTE( SUBSTITUTE( SUBSTITUTE(price!D3,"5G",""), "()", ""), "+ ","")</f>
        <v>-</v>
      </c>
      <c r="C43" s="55" t="str">
        <f t="shared" si="4"/>
        <v xml:space="preserve"> Gray</v>
      </c>
      <c r="D43" s="55" t="str">
        <f t="shared" si="0"/>
        <v xml:space="preserve">Xiaomi 11T 8+256G </v>
      </c>
      <c r="E43" s="57" t="str">
        <f t="shared" si="1"/>
        <v xml:space="preserve">Xiaomi 11T </v>
      </c>
      <c r="F43" s="55" t="str">
        <f t="shared" si="2"/>
        <v xml:space="preserve">8+256G </v>
      </c>
      <c r="G43" s="58" t="str">
        <f t="shared" si="3"/>
        <v xml:space="preserve">Xiaomi 11T 8+256G 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</row>
    <row r="44" spans="1:22" ht="15.75" customHeight="1">
      <c r="A44" s="56" t="str">
        <f>SUBSTITUTE( SUBSTITUTE( SUBSTITUTE(price!C4,"5G",""), "()", ""), "+ ","")</f>
        <v>Xiaomi 11T Pro 8+128G Gray+blue</v>
      </c>
      <c r="B44" s="56" t="str">
        <f>SUBSTITUTE( SUBSTITUTE( SUBSTITUTE(price!D4,"5G",""), "()", ""), "+ ","")</f>
        <v>-</v>
      </c>
      <c r="C44" s="55" t="str">
        <f t="shared" si="4"/>
        <v xml:space="preserve"> Gray+blue</v>
      </c>
      <c r="D44" s="55" t="str">
        <f t="shared" si="0"/>
        <v xml:space="preserve">Xiaomi 11T Pro 8+128G </v>
      </c>
      <c r="E44" s="57" t="str">
        <f t="shared" si="1"/>
        <v xml:space="preserve">Xiaomi 11T Pro </v>
      </c>
      <c r="F44" s="55" t="str">
        <f t="shared" si="2"/>
        <v xml:space="preserve">8+128G </v>
      </c>
      <c r="G44" s="58" t="str">
        <f t="shared" si="3"/>
        <v xml:space="preserve">Xiaomi 11T Pro 8+128G 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</row>
    <row r="45" spans="1:22" ht="15.75" customHeight="1">
      <c r="A45" s="56" t="str">
        <f>SUBSTITUTE( SUBSTITUTE( SUBSTITUTE(price!C5,"5G",""), "()", ""), "+ ","")</f>
        <v>Xiaomi 11T Pro 8+256G Meteorite Gray+Celestial Blue</v>
      </c>
      <c r="B45" s="56" t="str">
        <f>SUBSTITUTE( SUBSTITUTE( SUBSTITUTE(price!D5,"5G",""), "()", ""), "+ ","")</f>
        <v>-</v>
      </c>
      <c r="C45" s="55" t="str">
        <f t="shared" si="4"/>
        <v xml:space="preserve"> Meteorite Gray+Celestial Blue</v>
      </c>
      <c r="D45" s="55" t="str">
        <f t="shared" si="0"/>
        <v xml:space="preserve">Xiaomi 11T Pro 8+256G </v>
      </c>
      <c r="E45" s="57" t="str">
        <f t="shared" si="1"/>
        <v xml:space="preserve">Xiaomi 11T Pro </v>
      </c>
      <c r="F45" s="55" t="str">
        <f t="shared" si="2"/>
        <v xml:space="preserve">8+256G </v>
      </c>
      <c r="G45" s="58" t="str">
        <f t="shared" si="3"/>
        <v xml:space="preserve">Xiaomi 11T Pro 8+256G </v>
      </c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</row>
    <row r="46" spans="1:22" ht="15.75" customHeight="1">
      <c r="A46" s="56" t="str">
        <f>SUBSTITUTE( SUBSTITUTE( SUBSTITUTE(price!C6,"5G",""), "()", ""), "+ ","")</f>
        <v>Xiaomi 12 Lite 6+128G black</v>
      </c>
      <c r="B46" s="56" t="str">
        <f>SUBSTITUTE( SUBSTITUTE( SUBSTITUTE(price!D6,"5G",""), "()", ""), "+ ","")</f>
        <v>-</v>
      </c>
      <c r="C46" s="55" t="str">
        <f t="shared" si="4"/>
        <v xml:space="preserve"> black</v>
      </c>
      <c r="D46" s="55" t="str">
        <f t="shared" si="0"/>
        <v xml:space="preserve">Xiaomi 12 Lite 6+128G </v>
      </c>
      <c r="E46" s="57" t="str">
        <f t="shared" si="1"/>
        <v xml:space="preserve">Xiaomi 12 Lite </v>
      </c>
      <c r="F46" s="55" t="str">
        <f t="shared" si="2"/>
        <v xml:space="preserve">6+128G </v>
      </c>
      <c r="G46" s="58" t="str">
        <f t="shared" si="3"/>
        <v xml:space="preserve">Xiaomi 12 Lite 6+128G </v>
      </c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</row>
    <row r="47" spans="1:22" ht="15.75" customHeight="1">
      <c r="A47" s="56" t="str">
        <f>SUBSTITUTE( SUBSTITUTE( SUBSTITUTE(price!C7,"5G",""), "()", ""), "+ ","")</f>
        <v>Xiaomi 11 Lite  NE 8+128G</v>
      </c>
      <c r="B47" s="56" t="str">
        <f>SUBSTITUTE( SUBSTITUTE( SUBSTITUTE(price!D7,"5G",""), "()", ""), "+ ","")</f>
        <v>-</v>
      </c>
      <c r="C47" s="55" t="str">
        <f t="shared" si="4"/>
        <v/>
      </c>
      <c r="D47" s="55" t="str">
        <f t="shared" si="0"/>
        <v>Xiaomi 11 Lite  NE 8+128G</v>
      </c>
      <c r="E47" s="57" t="str">
        <f t="shared" si="1"/>
        <v xml:space="preserve">Xiaomi 11 Lite  NE </v>
      </c>
      <c r="F47" s="55" t="str">
        <f t="shared" si="2"/>
        <v>8+128G</v>
      </c>
      <c r="G47" s="58" t="str">
        <f t="shared" si="3"/>
        <v>Xiaomi 11 Lite  NE 8+128G</v>
      </c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</row>
    <row r="48" spans="1:22" ht="15.75" customHeight="1">
      <c r="A48" s="56" t="str">
        <f>SUBSTITUTE( SUBSTITUTE( SUBSTITUTE(price!C8,"5G",""), "()", ""), "+ ","")</f>
        <v>Xiaomi 11 Lite  NE 8+256G</v>
      </c>
      <c r="B48" s="56" t="str">
        <f>SUBSTITUTE( SUBSTITUTE( SUBSTITUTE(price!D8,"5G",""), "()", ""), "+ ","")</f>
        <v>-</v>
      </c>
      <c r="C48" s="55" t="str">
        <f t="shared" si="4"/>
        <v/>
      </c>
      <c r="D48" s="55" t="str">
        <f t="shared" si="0"/>
        <v>Xiaomi 11 Lite  NE 8+256G</v>
      </c>
      <c r="E48" s="57" t="str">
        <f t="shared" si="1"/>
        <v xml:space="preserve">Xiaomi 11 Lite  NE </v>
      </c>
      <c r="F48" s="55" t="str">
        <f t="shared" si="2"/>
        <v>8+256G</v>
      </c>
      <c r="G48" s="58" t="str">
        <f t="shared" si="3"/>
        <v>Xiaomi 11 Lite  NE 8+256G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</row>
    <row r="49" spans="1:22" ht="15.75" customHeight="1">
      <c r="A49" s="56" t="str">
        <f>SUBSTITUTE( SUBSTITUTE( SUBSTITUTE(price!C9,"5G",""), "()", ""), "+ ","")</f>
        <v>Xiaomi 12 8+128G Blue+Gray</v>
      </c>
      <c r="B49" s="56" t="str">
        <f>SUBSTITUTE( SUBSTITUTE( SUBSTITUTE(price!D9,"5G",""), "()", ""), "+ ","")</f>
        <v>$415</v>
      </c>
      <c r="C49" s="55" t="str">
        <f t="shared" si="4"/>
        <v xml:space="preserve"> Blue+Gray</v>
      </c>
      <c r="D49" s="55" t="str">
        <f t="shared" si="0"/>
        <v xml:space="preserve">Xiaomi 12 8+128G </v>
      </c>
      <c r="E49" s="57" t="str">
        <f t="shared" si="1"/>
        <v xml:space="preserve">Xiaomi 12 </v>
      </c>
      <c r="F49" s="55" t="str">
        <f t="shared" si="2"/>
        <v xml:space="preserve">8+128G </v>
      </c>
      <c r="G49" s="58" t="str">
        <f t="shared" si="3"/>
        <v xml:space="preserve">Xiaomi 12 8+128G 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</row>
    <row r="50" spans="1:22" ht="15.75" customHeight="1">
      <c r="A50" s="56" t="str">
        <f>SUBSTITUTE( SUBSTITUTE( SUBSTITUTE(price!C10,"5G",""), "()", ""), "+ ","")</f>
        <v>Xiaomi 12 8+256G Blue</v>
      </c>
      <c r="B50" s="56" t="str">
        <f>SUBSTITUTE( SUBSTITUTE( SUBSTITUTE(price!D10,"5G",""), "()", ""), "+ ","")</f>
        <v>$435</v>
      </c>
      <c r="C50" s="55" t="str">
        <f t="shared" si="4"/>
        <v xml:space="preserve"> Blue</v>
      </c>
      <c r="D50" s="55" t="str">
        <f t="shared" si="0"/>
        <v xml:space="preserve">Xiaomi 12 8+256G </v>
      </c>
      <c r="E50" s="57" t="str">
        <f t="shared" si="1"/>
        <v xml:space="preserve">Xiaomi 12 </v>
      </c>
      <c r="F50" s="55" t="str">
        <f t="shared" si="2"/>
        <v xml:space="preserve">8+256G </v>
      </c>
      <c r="G50" s="58" t="str">
        <f t="shared" si="3"/>
        <v xml:space="preserve">Xiaomi 12 8+256G 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</row>
    <row r="51" spans="1:22" ht="15.75" customHeight="1">
      <c r="A51" s="56" t="str">
        <f>SUBSTITUTE( SUBSTITUTE( SUBSTITUTE(price!C11,"5G",""), "()", ""), "+ ","")</f>
        <v>Xiaomi 12 12+256G Purple+Blue</v>
      </c>
      <c r="B51" s="56" t="str">
        <f>SUBSTITUTE( SUBSTITUTE( SUBSTITUTE(price!D11,"5G",""), "()", ""), "+ ","")</f>
        <v>$455</v>
      </c>
      <c r="C51" s="55" t="str">
        <f t="shared" si="4"/>
        <v xml:space="preserve"> Purple+Blue</v>
      </c>
      <c r="D51" s="55" t="str">
        <f t="shared" si="0"/>
        <v xml:space="preserve">Xiaomi 12 12+256G </v>
      </c>
      <c r="E51" s="57" t="str">
        <f t="shared" si="1"/>
        <v>Xiaomi 12 1</v>
      </c>
      <c r="F51" s="55" t="str">
        <f t="shared" si="2"/>
        <v xml:space="preserve">2+256G </v>
      </c>
      <c r="G51" s="58" t="str">
        <f t="shared" si="3"/>
        <v xml:space="preserve">Xiaomi 12 12+256G </v>
      </c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</row>
    <row r="52" spans="1:22" ht="15.75" customHeight="1">
      <c r="A52" s="56" t="str">
        <f>SUBSTITUTE( SUBSTITUTE( SUBSTITUTE(price!C12,"5G",""), "()", ""), "+ ","")</f>
        <v>Xiaomi 12 Pro 8+256G</v>
      </c>
      <c r="B52" s="56" t="str">
        <f>SUBSTITUTE( SUBSTITUTE( SUBSTITUTE(price!D12,"5G",""), "()", ""), "+ ","")</f>
        <v>-</v>
      </c>
      <c r="C52" s="55" t="str">
        <f t="shared" si="4"/>
        <v/>
      </c>
      <c r="D52" s="55" t="str">
        <f t="shared" si="0"/>
        <v>Xiaomi 12 Pro 8+256G</v>
      </c>
      <c r="E52" s="57" t="str">
        <f t="shared" si="1"/>
        <v xml:space="preserve">Xiaomi 12 Pro </v>
      </c>
      <c r="F52" s="55" t="str">
        <f t="shared" si="2"/>
        <v>8+256G</v>
      </c>
      <c r="G52" s="58" t="str">
        <f t="shared" si="3"/>
        <v>Xiaomi 12 Pro 8+256G</v>
      </c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</row>
    <row r="53" spans="1:22" ht="15.75" customHeight="1">
      <c r="A53" s="56" t="str">
        <f>SUBSTITUTE( SUBSTITUTE( SUBSTITUTE(price!C13,"5G",""), "()", ""), "+ ","")</f>
        <v>Xiaomi 12 Pro 12+256G Blue+Gray</v>
      </c>
      <c r="B53" s="56" t="str">
        <f>SUBSTITUTE( SUBSTITUTE( SUBSTITUTE(price!D13,"5G",""), "()", ""), "+ ","")</f>
        <v>$575</v>
      </c>
      <c r="C53" s="55" t="str">
        <f t="shared" si="4"/>
        <v xml:space="preserve"> Blue+Gray</v>
      </c>
      <c r="D53" s="55" t="str">
        <f t="shared" si="0"/>
        <v xml:space="preserve">Xiaomi 12 Pro 12+256G </v>
      </c>
      <c r="E53" s="57" t="str">
        <f t="shared" si="1"/>
        <v>Xiaomi 12 Pro 1</v>
      </c>
      <c r="F53" s="55" t="str">
        <f t="shared" si="2"/>
        <v xml:space="preserve">2+256G </v>
      </c>
      <c r="G53" s="58" t="str">
        <f t="shared" si="3"/>
        <v xml:space="preserve">Xiaomi 12 Pro 12+256G </v>
      </c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</row>
    <row r="54" spans="1:22" ht="15.75" customHeight="1">
      <c r="A54" s="56" t="str">
        <f>SUBSTITUTE( SUBSTITUTE( SUBSTITUTE(price!C14,"5G",""), "()", ""), "+ ","")</f>
        <v>Xiaomi 12T Pro 8+256G Black</v>
      </c>
      <c r="B54" s="56" t="str">
        <f>SUBSTITUTE( SUBSTITUTE( SUBSTITUTE(price!D14,"5G",""), "()", ""), "+ ","")</f>
        <v>-</v>
      </c>
      <c r="C54" s="55" t="str">
        <f t="shared" si="4"/>
        <v xml:space="preserve"> Black</v>
      </c>
      <c r="D54" s="55" t="str">
        <f t="shared" si="0"/>
        <v xml:space="preserve">Xiaomi 12T Pro 8+256G </v>
      </c>
      <c r="E54" s="57" t="str">
        <f t="shared" si="1"/>
        <v xml:space="preserve">Xiaomi 12T Pro </v>
      </c>
      <c r="F54" s="55" t="str">
        <f t="shared" si="2"/>
        <v xml:space="preserve">8+256G </v>
      </c>
      <c r="G54" s="58" t="str">
        <f t="shared" si="3"/>
        <v xml:space="preserve">Xiaomi 12T Pro 8+256G </v>
      </c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</row>
    <row r="55" spans="1:22" ht="15.75" customHeight="1">
      <c r="A55" s="56" t="str">
        <f>SUBSTITUTE( SUBSTITUTE( SUBSTITUTE(price!C15,"5G",""), "()", ""), "+ ","")</f>
        <v>POCO Global Version</v>
      </c>
      <c r="B55" s="56" t="str">
        <f>SUBSTITUTE( SUBSTITUTE( SUBSTITUTE(price!D15,"5G",""), "()", ""), "+ ","")</f>
        <v>Price(USD)</v>
      </c>
      <c r="C55" s="55" t="str">
        <f t="shared" si="4"/>
        <v/>
      </c>
      <c r="D55" s="55" t="str">
        <f t="shared" si="0"/>
        <v>POCO Gl</v>
      </c>
      <c r="E55" s="57" t="str">
        <f t="shared" si="1"/>
        <v>POCO Gl</v>
      </c>
      <c r="F55" s="55" t="str">
        <f t="shared" si="2"/>
        <v/>
      </c>
      <c r="G55" s="58" t="str">
        <f t="shared" si="3"/>
        <v>POCO Gl</v>
      </c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</row>
    <row r="56" spans="1:22" ht="15.75" customHeight="1">
      <c r="A56" s="56" t="str">
        <f>SUBSTITUTE( SUBSTITUTE( SUBSTITUTE(price!C16,"5G",""), "()", ""), "+ ","")</f>
        <v>POCO C40 3+32G Black+Coral Green+Yellow</v>
      </c>
      <c r="B56" s="56" t="str">
        <f>SUBSTITUTE( SUBSTITUTE( SUBSTITUTE(price!D16,"5G",""), "()", ""), "+ ","")</f>
        <v>$73</v>
      </c>
      <c r="C56" s="55" t="str">
        <f t="shared" si="4"/>
        <v xml:space="preserve"> Black+Coral Green+Yellow</v>
      </c>
      <c r="D56" s="55" t="str">
        <f t="shared" si="0"/>
        <v xml:space="preserve">POCO C40 3+32G </v>
      </c>
      <c r="E56" s="57" t="str">
        <f t="shared" si="1"/>
        <v xml:space="preserve">POCO C40 </v>
      </c>
      <c r="F56" s="55" t="str">
        <f t="shared" si="2"/>
        <v xml:space="preserve">3+32G </v>
      </c>
      <c r="G56" s="58" t="str">
        <f t="shared" si="3"/>
        <v xml:space="preserve">POCO C40 3+32G </v>
      </c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</row>
    <row r="57" spans="1:22" ht="15.75" customHeight="1">
      <c r="A57" s="56" t="str">
        <f>SUBSTITUTE( SUBSTITUTE( SUBSTITUTE(price!C17,"5G",""), "()", ""), "+ ","")</f>
        <v>POCO C40 4+64G Coral Green+Yellow</v>
      </c>
      <c r="B57" s="56" t="str">
        <f>SUBSTITUTE( SUBSTITUTE( SUBSTITUTE(price!D17,"5G",""), "()", ""), "+ ","")</f>
        <v>$83</v>
      </c>
      <c r="C57" s="55" t="str">
        <f t="shared" si="4"/>
        <v xml:space="preserve"> Coral Green+Yellow</v>
      </c>
      <c r="D57" s="55" t="str">
        <f t="shared" si="0"/>
        <v xml:space="preserve">POCO C40 4+64G </v>
      </c>
      <c r="E57" s="57" t="str">
        <f t="shared" si="1"/>
        <v xml:space="preserve">POCO C40 </v>
      </c>
      <c r="F57" s="55" t="str">
        <f t="shared" si="2"/>
        <v xml:space="preserve">4+64G </v>
      </c>
      <c r="G57" s="58" t="str">
        <f t="shared" si="3"/>
        <v xml:space="preserve">POCO C40 4+64G </v>
      </c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</row>
    <row r="58" spans="1:22" ht="15.75" customHeight="1">
      <c r="A58" s="56" t="str">
        <f>SUBSTITUTE( SUBSTITUTE( SUBSTITUTE(price!C18,"5G",""), "()", ""), "+ ","")</f>
        <v>POCO F4 6+128G Night Black+Moonlight Silver+Nebula Green</v>
      </c>
      <c r="B58" s="56" t="str">
        <f>SUBSTITUTE( SUBSTITUTE( SUBSTITUTE(price!D18,"5G",""), "()", ""), "+ ","")</f>
        <v>$276</v>
      </c>
      <c r="C58" s="55" t="str">
        <f t="shared" si="4"/>
        <v xml:space="preserve"> Night Black+Moonlight Silver+Nebula Green</v>
      </c>
      <c r="D58" s="55" t="str">
        <f t="shared" si="0"/>
        <v xml:space="preserve">POCO F4 6+128G </v>
      </c>
      <c r="E58" s="57" t="str">
        <f t="shared" si="1"/>
        <v xml:space="preserve">POCO F4 </v>
      </c>
      <c r="F58" s="55" t="str">
        <f t="shared" si="2"/>
        <v xml:space="preserve">6+128G </v>
      </c>
      <c r="G58" s="58" t="str">
        <f t="shared" si="3"/>
        <v xml:space="preserve">POCO F4 6+128G </v>
      </c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</row>
    <row r="59" spans="1:22" ht="15.75" customHeight="1">
      <c r="A59" s="56" t="str">
        <f>SUBSTITUTE( SUBSTITUTE( SUBSTITUTE(price!C19,"5G",""), "()", ""), "+ ","")</f>
        <v>POCO F4 8+256G Nebula Green</v>
      </c>
      <c r="B59" s="56" t="str">
        <f>SUBSTITUTE( SUBSTITUTE( SUBSTITUTE(price!D19,"5G",""), "()", ""), "+ ","")</f>
        <v>-</v>
      </c>
      <c r="C59" s="55" t="str">
        <f t="shared" si="4"/>
        <v xml:space="preserve"> Nebula Green</v>
      </c>
      <c r="D59" s="55" t="str">
        <f t="shared" si="0"/>
        <v xml:space="preserve">POCO F4 8+256G </v>
      </c>
      <c r="E59" s="57" t="str">
        <f t="shared" si="1"/>
        <v xml:space="preserve">POCO F4 </v>
      </c>
      <c r="F59" s="55" t="str">
        <f t="shared" si="2"/>
        <v xml:space="preserve">8+256G </v>
      </c>
      <c r="G59" s="58" t="str">
        <f t="shared" si="3"/>
        <v xml:space="preserve">POCO F4 8+256G </v>
      </c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</row>
    <row r="60" spans="1:22" ht="15.75" customHeight="1">
      <c r="A60" s="56" t="str">
        <f>SUBSTITUTE( SUBSTITUTE( SUBSTITUTE(price!C20,"5G",""), "()", ""), "+ ","")</f>
        <v>POCO F4 GT 8+128G Knight Silver</v>
      </c>
      <c r="B60" s="56" t="str">
        <f>SUBSTITUTE( SUBSTITUTE( SUBSTITUTE(price!D20,"5G",""), "()", ""), "+ ","")</f>
        <v>$335</v>
      </c>
      <c r="C60" s="55" t="str">
        <f t="shared" si="4"/>
        <v xml:space="preserve"> Knight Silver</v>
      </c>
      <c r="D60" s="55" t="str">
        <f t="shared" si="0"/>
        <v xml:space="preserve">POCO F4 GT 8+128G </v>
      </c>
      <c r="E60" s="57" t="str">
        <f t="shared" si="1"/>
        <v xml:space="preserve">POCO F4 GT </v>
      </c>
      <c r="F60" s="55" t="str">
        <f t="shared" si="2"/>
        <v xml:space="preserve">8+128G </v>
      </c>
      <c r="G60" s="58" t="str">
        <f t="shared" si="3"/>
        <v xml:space="preserve">POCO F4 GT 8+128G </v>
      </c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</row>
    <row r="61" spans="1:22" ht="15.75" customHeight="1">
      <c r="A61" s="56" t="str">
        <f>SUBSTITUTE( SUBSTITUTE( SUBSTITUTE(price!C21,"5G",""), "()", ""), "+ ","")</f>
        <v>POCO F4 GT 12+256G Knight Silver+Cyber Yellow+Stealth Black</v>
      </c>
      <c r="B61" s="56" t="str">
        <f>SUBSTITUTE( SUBSTITUTE( SUBSTITUTE(price!D21,"5G",""), "()", ""), "+ ","")</f>
        <v>-</v>
      </c>
      <c r="C61" s="55" t="str">
        <f t="shared" si="4"/>
        <v xml:space="preserve"> Knight Silver+Cyber Yellow+Stealth Black</v>
      </c>
      <c r="D61" s="55" t="str">
        <f t="shared" si="0"/>
        <v xml:space="preserve">POCO F4 GT 12+256G </v>
      </c>
      <c r="E61" s="57" t="str">
        <f t="shared" si="1"/>
        <v>POCO F4 GT 1</v>
      </c>
      <c r="F61" s="55" t="str">
        <f t="shared" si="2"/>
        <v xml:space="preserve">2+256G </v>
      </c>
      <c r="G61" s="58" t="str">
        <f t="shared" si="3"/>
        <v xml:space="preserve">POCO F4 GT 12+256G </v>
      </c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</row>
    <row r="62" spans="1:22" ht="15.75" customHeight="1">
      <c r="A62" s="56" t="str">
        <f>SUBSTITUTE( SUBSTITUTE( SUBSTITUTE(price!C22,"5G",""), "()", ""), "+ ","")</f>
        <v>POCO X4 GT 8+256G Silver</v>
      </c>
      <c r="B62" s="56" t="str">
        <f>SUBSTITUTE( SUBSTITUTE( SUBSTITUTE(price!D22,"5G",""), "()", ""), "+ ","")</f>
        <v>$290</v>
      </c>
      <c r="C62" s="55" t="str">
        <f t="shared" si="4"/>
        <v xml:space="preserve"> Silver</v>
      </c>
      <c r="D62" s="55" t="str">
        <f t="shared" si="0"/>
        <v xml:space="preserve">POCO X4 GT 8+256G </v>
      </c>
      <c r="E62" s="57" t="str">
        <f t="shared" si="1"/>
        <v xml:space="preserve">POCO X4 GT </v>
      </c>
      <c r="F62" s="55" t="str">
        <f t="shared" si="2"/>
        <v xml:space="preserve">8+256G </v>
      </c>
      <c r="G62" s="58" t="str">
        <f t="shared" si="3"/>
        <v xml:space="preserve">POCO X4 GT 8+256G </v>
      </c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</row>
    <row r="63" spans="1:22" ht="15.75" customHeight="1">
      <c r="A63" s="56" t="str">
        <f>SUBSTITUTE( SUBSTITUTE( SUBSTITUTE(price!C23,"5G",""), "()", ""), "+ ","")</f>
        <v>POCO X5  6+128G Black+Green+Blue</v>
      </c>
      <c r="B63" s="56" t="str">
        <f>SUBSTITUTE( SUBSTITUTE( SUBSTITUTE(price!D23,"5G",""), "()", ""), "+ ","")</f>
        <v>$192</v>
      </c>
      <c r="C63" s="55" t="str">
        <f t="shared" si="4"/>
        <v xml:space="preserve"> Black+Green+Blue</v>
      </c>
      <c r="D63" s="55" t="str">
        <f t="shared" si="0"/>
        <v xml:space="preserve">POCO X5  6+128G </v>
      </c>
      <c r="E63" s="57" t="str">
        <f t="shared" si="1"/>
        <v xml:space="preserve">POCO X5  </v>
      </c>
      <c r="F63" s="55" t="str">
        <f t="shared" si="2"/>
        <v xml:space="preserve">6+128G </v>
      </c>
      <c r="G63" s="58" t="str">
        <f t="shared" si="3"/>
        <v xml:space="preserve">POCO X5  6+128G </v>
      </c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</row>
    <row r="64" spans="1:22" ht="15.75" customHeight="1">
      <c r="A64" s="56" t="str">
        <f>SUBSTITUTE( SUBSTITUTE( SUBSTITUTE(price!C24,"5G",""), "()", ""), "+ ","")</f>
        <v>POCO X5  8+256G Black+Green+Blue</v>
      </c>
      <c r="B64" s="56" t="str">
        <f>SUBSTITUTE( SUBSTITUTE( SUBSTITUTE(price!D24,"5G",""), "()", ""), "+ ","")</f>
        <v>$212</v>
      </c>
      <c r="C64" s="55" t="str">
        <f t="shared" si="4"/>
        <v xml:space="preserve"> Black+Green+Blue</v>
      </c>
      <c r="D64" s="55" t="str">
        <f t="shared" si="0"/>
        <v xml:space="preserve">POCO X5  8+256G </v>
      </c>
      <c r="E64" s="57" t="str">
        <f t="shared" si="1"/>
        <v xml:space="preserve">POCO X5  </v>
      </c>
      <c r="F64" s="55" t="str">
        <f t="shared" si="2"/>
        <v xml:space="preserve">8+256G </v>
      </c>
      <c r="G64" s="58" t="str">
        <f t="shared" si="3"/>
        <v xml:space="preserve">POCO X5  8+256G </v>
      </c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</row>
    <row r="65" spans="1:22" ht="15.75" customHeight="1">
      <c r="A65" s="56" t="str">
        <f>SUBSTITUTE( SUBSTITUTE( SUBSTITUTE(price!C25,"5G",""), "()", ""), "+ ","")</f>
        <v>POCO X5 Pro  6+128G Black</v>
      </c>
      <c r="B65" s="56" t="str">
        <f>SUBSTITUTE( SUBSTITUTE( SUBSTITUTE(price!D25,"5G",""), "()", ""), "+ ","")</f>
        <v>-</v>
      </c>
      <c r="C65" s="55" t="str">
        <f t="shared" si="4"/>
        <v xml:space="preserve"> Black</v>
      </c>
      <c r="D65" s="55" t="str">
        <f t="shared" si="0"/>
        <v xml:space="preserve">POCO X5 Pro  6+128G </v>
      </c>
      <c r="E65" s="57" t="str">
        <f t="shared" si="1"/>
        <v xml:space="preserve">POCO X5 Pro  </v>
      </c>
      <c r="F65" s="55" t="str">
        <f t="shared" si="2"/>
        <v xml:space="preserve">6+128G </v>
      </c>
      <c r="G65" s="58" t="str">
        <f t="shared" si="3"/>
        <v xml:space="preserve">POCO X5 Pro  6+128G </v>
      </c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</row>
    <row r="66" spans="1:22" ht="15.75" customHeight="1">
      <c r="A66" s="56" t="str">
        <f>SUBSTITUTE( SUBSTITUTE( SUBSTITUTE(price!C26,"5G",""), "()", ""), "+ ","")</f>
        <v>POCO X5 Pro  8+256G Black</v>
      </c>
      <c r="B66" s="56" t="str">
        <f>SUBSTITUTE( SUBSTITUTE( SUBSTITUTE(price!D26,"5G",""), "()", ""), "+ ","")</f>
        <v>$285</v>
      </c>
      <c r="C66" s="55" t="str">
        <f t="shared" si="4"/>
        <v xml:space="preserve"> Black</v>
      </c>
      <c r="D66" s="55" t="str">
        <f t="shared" si="0"/>
        <v xml:space="preserve">POCO X5 Pro  8+256G </v>
      </c>
      <c r="E66" s="57" t="str">
        <f t="shared" si="1"/>
        <v xml:space="preserve">POCO X5 Pro  </v>
      </c>
      <c r="F66" s="55" t="str">
        <f t="shared" si="2"/>
        <v xml:space="preserve">8+256G </v>
      </c>
      <c r="G66" s="58" t="str">
        <f t="shared" si="3"/>
        <v xml:space="preserve">POCO X5 Pro  8+256G </v>
      </c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</row>
    <row r="67" spans="1:22" ht="15.75" customHeight="1">
      <c r="A67" s="56" t="str">
        <f>SUBSTITUTE( SUBSTITUTE( SUBSTITUTE(price!C27,"5G",""), "()", ""), "+ ","")</f>
        <v>POCO M4  4+64G Blue</v>
      </c>
      <c r="B67" s="56" t="str">
        <f>SUBSTITUTE( SUBSTITUTE( SUBSTITUTE(price!D27,"5G",""), "()", ""), "+ ","")</f>
        <v>$117</v>
      </c>
      <c r="C67" s="55" t="str">
        <f t="shared" si="4"/>
        <v xml:space="preserve"> Blue</v>
      </c>
      <c r="D67" s="55" t="str">
        <f t="shared" si="0"/>
        <v xml:space="preserve">POCO M4  4+64G </v>
      </c>
      <c r="E67" s="57" t="str">
        <f t="shared" si="1"/>
        <v xml:space="preserve">POCO M4  </v>
      </c>
      <c r="F67" s="55" t="str">
        <f t="shared" si="2"/>
        <v xml:space="preserve">4+64G </v>
      </c>
      <c r="G67" s="58" t="str">
        <f t="shared" si="3"/>
        <v xml:space="preserve">POCO M4  4+64G </v>
      </c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</row>
    <row r="68" spans="1:22" ht="15.75" customHeight="1">
      <c r="A68" s="56" t="str">
        <f>SUBSTITUTE( SUBSTITUTE( SUBSTITUTE(price!C28,"5G",""), "()", ""), "+ ","")</f>
        <v>POCO M4  6+128G Power Black</v>
      </c>
      <c r="B68" s="56" t="str">
        <f>SUBSTITUTE( SUBSTITUTE( SUBSTITUTE(price!D28,"5G",""), "()", ""), "+ ","")</f>
        <v>$137</v>
      </c>
      <c r="C68" s="55" t="str">
        <f t="shared" si="4"/>
        <v xml:space="preserve"> Power Black</v>
      </c>
      <c r="D68" s="55" t="str">
        <f t="shared" si="0"/>
        <v xml:space="preserve">POCO M4  6+128G </v>
      </c>
      <c r="E68" s="57" t="str">
        <f t="shared" si="1"/>
        <v xml:space="preserve">POCO M4  </v>
      </c>
      <c r="F68" s="55" t="str">
        <f t="shared" si="2"/>
        <v xml:space="preserve">6+128G </v>
      </c>
      <c r="G68" s="58" t="str">
        <f t="shared" si="3"/>
        <v xml:space="preserve">POCO M4  6+128G </v>
      </c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</row>
    <row r="69" spans="1:22" ht="15.75" customHeight="1">
      <c r="A69" s="56" t="str">
        <f>SUBSTITUTE( SUBSTITUTE( SUBSTITUTE(price!C29,"5G",""), "()", ""), "+ ","")</f>
        <v>POCO M5 4+64G Black+Yellow</v>
      </c>
      <c r="B69" s="56" t="str">
        <f>SUBSTITUTE( SUBSTITUTE( SUBSTITUTE(price!D29,"5G",""), "()", ""), "+ ","")</f>
        <v>$109</v>
      </c>
      <c r="C69" s="55" t="str">
        <f t="shared" si="4"/>
        <v xml:space="preserve"> Black+Yellow</v>
      </c>
      <c r="D69" s="55" t="str">
        <f t="shared" si="0"/>
        <v xml:space="preserve">POCO M5 4+64G </v>
      </c>
      <c r="E69" s="57" t="str">
        <f t="shared" si="1"/>
        <v xml:space="preserve">POCO M5 </v>
      </c>
      <c r="F69" s="55" t="str">
        <f t="shared" si="2"/>
        <v xml:space="preserve">4+64G </v>
      </c>
      <c r="G69" s="58" t="str">
        <f t="shared" si="3"/>
        <v xml:space="preserve">POCO M5 4+64G </v>
      </c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</row>
    <row r="70" spans="1:22" ht="15.75" customHeight="1">
      <c r="A70" s="56" t="str">
        <f>SUBSTITUTE( SUBSTITUTE( SUBSTITUTE(price!C30,"5G",""), "()", ""), "+ ","")</f>
        <v>POCO M5 6+128G Yellow</v>
      </c>
      <c r="B70" s="56" t="str">
        <f>SUBSTITUTE( SUBSTITUTE( SUBSTITUTE(price!D30,"5G",""), "()", ""), "+ ","")</f>
        <v>$130</v>
      </c>
      <c r="C70" s="55" t="str">
        <f t="shared" si="4"/>
        <v xml:space="preserve"> Yellow</v>
      </c>
      <c r="D70" s="55" t="str">
        <f t="shared" si="0"/>
        <v xml:space="preserve">POCO M5 6+128G </v>
      </c>
      <c r="E70" s="57" t="str">
        <f t="shared" si="1"/>
        <v xml:space="preserve">POCO M5 </v>
      </c>
      <c r="F70" s="55" t="str">
        <f t="shared" si="2"/>
        <v xml:space="preserve">6+128G </v>
      </c>
      <c r="G70" s="58" t="str">
        <f t="shared" si="3"/>
        <v xml:space="preserve">POCO M5 6+128G 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</row>
    <row r="71" spans="1:22" ht="15.75" customHeight="1">
      <c r="A71" s="56" t="str">
        <f>SUBSTITUTE( SUBSTITUTE( SUBSTITUTE(price!C31,"5G",""), "()", ""), "+ ","")</f>
        <v>POCO M5S 4+64G Graphite Gray+Yellow</v>
      </c>
      <c r="B71" s="56" t="str">
        <f>SUBSTITUTE( SUBSTITUTE( SUBSTITUTE(price!D31,"5G",""), "()", ""), "+ ","")</f>
        <v>$130</v>
      </c>
      <c r="C71" s="55" t="str">
        <f t="shared" si="4"/>
        <v xml:space="preserve"> Graphite Gray+Yellow</v>
      </c>
      <c r="D71" s="55" t="str">
        <f t="shared" si="0"/>
        <v xml:space="preserve">POCO M5S 4+64G </v>
      </c>
      <c r="E71" s="57" t="str">
        <f t="shared" si="1"/>
        <v xml:space="preserve">POCO M5S </v>
      </c>
      <c r="F71" s="55" t="str">
        <f t="shared" si="2"/>
        <v xml:space="preserve">4+64G </v>
      </c>
      <c r="G71" s="58" t="str">
        <f t="shared" si="3"/>
        <v xml:space="preserve">POCO M5S 4+64G 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</row>
    <row r="72" spans="1:22" ht="15.75" customHeight="1">
      <c r="A72" s="56" t="str">
        <f>SUBSTITUTE( SUBSTITUTE( SUBSTITUTE(price!C32,"5G",""), "()", ""), "+ ","")</f>
        <v>POCO M5S 4+128G White+Yellow+Graphite Gray+Blue</v>
      </c>
      <c r="B72" s="56" t="str">
        <f>SUBSTITUTE( SUBSTITUTE( SUBSTITUTE(price!D32,"5G",""), "()", ""), "+ ","")</f>
        <v>$140</v>
      </c>
      <c r="C72" s="55" t="str">
        <f t="shared" si="4"/>
        <v xml:space="preserve"> White+Yellow+Graphite Gray+Blue</v>
      </c>
      <c r="D72" s="55" t="str">
        <f t="shared" si="0"/>
        <v xml:space="preserve">POCO M5S 4+128G </v>
      </c>
      <c r="E72" s="57" t="str">
        <f t="shared" si="1"/>
        <v xml:space="preserve">POCO M5S </v>
      </c>
      <c r="F72" s="55" t="str">
        <f t="shared" si="2"/>
        <v xml:space="preserve">4+128G </v>
      </c>
      <c r="G72" s="58" t="str">
        <f t="shared" si="3"/>
        <v xml:space="preserve">POCO M5S 4+128G </v>
      </c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</row>
    <row r="73" spans="1:22" ht="15.75" customHeight="1">
      <c r="A73" s="56" t="str">
        <f>SUBSTITUTE( SUBSTITUTE( SUBSTITUTE(price!C33,"5G",""), "()", ""), "+ ","")</f>
        <v>POCO M5S 6+128G Graphite Gray+Blue+Yellow</v>
      </c>
      <c r="B73" s="56" t="str">
        <f>SUBSTITUTE( SUBSTITUTE( SUBSTITUTE(price!D33,"5G",""), "()", ""), "+ ","")</f>
        <v>$150</v>
      </c>
      <c r="C73" s="55" t="str">
        <f t="shared" si="4"/>
        <v xml:space="preserve"> Graphite Gray+Blue+Yellow</v>
      </c>
      <c r="D73" s="55" t="str">
        <f t="shared" si="0"/>
        <v xml:space="preserve">POCO M5S 6+128G </v>
      </c>
      <c r="E73" s="57" t="str">
        <f t="shared" si="1"/>
        <v xml:space="preserve">POCO M5S </v>
      </c>
      <c r="F73" s="55" t="str">
        <f t="shared" si="2"/>
        <v xml:space="preserve">6+128G </v>
      </c>
      <c r="G73" s="58" t="str">
        <f t="shared" si="3"/>
        <v xml:space="preserve">POCO M5S 6+128G </v>
      </c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</row>
    <row r="74" spans="1:22" ht="15.75" customHeight="1">
      <c r="A74" s="56" t="str">
        <f>SUBSTITUTE( SUBSTITUTE( SUBSTITUTE(price!C34,"5G",""), "()", ""), "+ ","")</f>
        <v>POCO M5S 4+64G (No charger)</v>
      </c>
      <c r="B74" s="56" t="str">
        <f>SUBSTITUTE( SUBSTITUTE( SUBSTITUTE(price!D34,"5G",""), "()", ""), "+ ","")</f>
        <v>$126</v>
      </c>
      <c r="C74" s="55" t="str">
        <f t="shared" si="4"/>
        <v xml:space="preserve"> (No charger)</v>
      </c>
      <c r="D74" s="55" t="str">
        <f t="shared" si="0"/>
        <v xml:space="preserve">POCO M5S 4+64G </v>
      </c>
      <c r="E74" s="57" t="str">
        <f t="shared" si="1"/>
        <v xml:space="preserve">POCO M5S </v>
      </c>
      <c r="F74" s="55" t="str">
        <f t="shared" si="2"/>
        <v xml:space="preserve">4+64G </v>
      </c>
      <c r="G74" s="58" t="str">
        <f t="shared" si="3"/>
        <v xml:space="preserve">POCO M5S 4+64G </v>
      </c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</row>
    <row r="75" spans="1:22" ht="15.75" customHeight="1">
      <c r="A75" s="56" t="str">
        <f>SUBSTITUTE( SUBSTITUTE( SUBSTITUTE(price!C35,"5G",""), "()", ""), "+ ","")</f>
        <v>POCO M5S 4+128G (No charger)</v>
      </c>
      <c r="B75" s="56" t="str">
        <f>SUBSTITUTE( SUBSTITUTE( SUBSTITUTE(price!D35,"5G",""), "()", ""), "+ ","")</f>
        <v>$136</v>
      </c>
      <c r="C75" s="55" t="str">
        <f t="shared" si="4"/>
        <v xml:space="preserve"> (No charger)</v>
      </c>
      <c r="D75" s="55" t="str">
        <f t="shared" si="0"/>
        <v xml:space="preserve">POCO M5S 4+128G </v>
      </c>
      <c r="E75" s="57" t="str">
        <f t="shared" si="1"/>
        <v xml:space="preserve">POCO M5S </v>
      </c>
      <c r="F75" s="55" t="str">
        <f t="shared" si="2"/>
        <v xml:space="preserve">4+128G </v>
      </c>
      <c r="G75" s="58" t="str">
        <f t="shared" si="3"/>
        <v xml:space="preserve">POCO M5S 4+128G </v>
      </c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</row>
    <row r="76" spans="1:22" ht="15.75" customHeight="1">
      <c r="A76" s="56" t="str">
        <f>SUBSTITUTE( SUBSTITUTE( SUBSTITUTE(price!C36,"5G",""), "()", ""), "+ ","")</f>
        <v>POCO M5S 6+128G (No charger)</v>
      </c>
      <c r="B76" s="56" t="str">
        <f>SUBSTITUTE( SUBSTITUTE( SUBSTITUTE(price!D36,"5G",""), "()", ""), "+ ","")</f>
        <v>$146</v>
      </c>
      <c r="C76" s="55" t="str">
        <f t="shared" si="4"/>
        <v xml:space="preserve"> (No charger)</v>
      </c>
      <c r="D76" s="55" t="str">
        <f t="shared" si="0"/>
        <v xml:space="preserve">POCO M5S 6+128G </v>
      </c>
      <c r="E76" s="57" t="str">
        <f t="shared" si="1"/>
        <v xml:space="preserve">POCO M5S </v>
      </c>
      <c r="F76" s="55" t="str">
        <f t="shared" si="2"/>
        <v xml:space="preserve">6+128G </v>
      </c>
      <c r="G76" s="58" t="str">
        <f t="shared" si="3"/>
        <v xml:space="preserve">POCO M5S 6+128G </v>
      </c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</row>
    <row r="77" spans="1:22" ht="15.75" customHeight="1">
      <c r="A77" s="56" t="str">
        <f>SUBSTITUTE( SUBSTITUTE( SUBSTITUTE(price!C37,"5G",""), "()", ""), "+ ","")</f>
        <v/>
      </c>
      <c r="B77" s="56" t="str">
        <f>SUBSTITUTE( SUBSTITUTE( SUBSTITUTE(price!D37,"5G",""), "()", ""), "+ ","")</f>
        <v/>
      </c>
      <c r="C77" s="55" t="str">
        <f t="shared" si="4"/>
        <v/>
      </c>
      <c r="D77" s="55" t="str">
        <f t="shared" si="0"/>
        <v/>
      </c>
      <c r="E77" s="57" t="str">
        <f t="shared" si="1"/>
        <v/>
      </c>
      <c r="F77" s="55" t="str">
        <f t="shared" si="2"/>
        <v/>
      </c>
      <c r="G77" s="58" t="str">
        <f t="shared" si="3"/>
        <v/>
      </c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</row>
    <row r="78" spans="1:22" ht="15.75" customHeight="1">
      <c r="A78" s="56" t="str">
        <f>SUBSTITUTE( SUBSTITUTE( SUBSTITUTE(price!C38,"5G",""), "()", ""), "+ ","")</f>
        <v/>
      </c>
      <c r="B78" s="56" t="str">
        <f>SUBSTITUTE( SUBSTITUTE( SUBSTITUTE(price!D38,"5G",""), "()", ""), "+ ","")</f>
        <v/>
      </c>
      <c r="C78" s="55" t="str">
        <f t="shared" si="4"/>
        <v/>
      </c>
      <c r="D78" s="55" t="str">
        <f t="shared" si="0"/>
        <v/>
      </c>
      <c r="E78" s="57" t="str">
        <f t="shared" si="1"/>
        <v/>
      </c>
      <c r="F78" s="55" t="str">
        <f t="shared" si="2"/>
        <v/>
      </c>
      <c r="G78" s="58" t="str">
        <f t="shared" si="3"/>
        <v/>
      </c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</row>
    <row r="79" spans="1:22" ht="15.75" customHeight="1">
      <c r="A79" s="56" t="str">
        <f>SUBSTITUTE( SUBSTITUTE( SUBSTITUTE(price!C39,"5G",""), "()", ""), "+ ","")</f>
        <v/>
      </c>
      <c r="B79" s="56" t="str">
        <f>SUBSTITUTE( SUBSTITUTE( SUBSTITUTE(price!D39,"5G",""), "()", ""), "+ ","")</f>
        <v/>
      </c>
      <c r="C79" s="55" t="str">
        <f t="shared" si="4"/>
        <v/>
      </c>
      <c r="D79" s="55" t="str">
        <f t="shared" si="0"/>
        <v/>
      </c>
      <c r="E79" s="57" t="str">
        <f t="shared" si="1"/>
        <v/>
      </c>
      <c r="F79" s="55" t="str">
        <f t="shared" si="2"/>
        <v/>
      </c>
      <c r="G79" s="58" t="str">
        <f t="shared" si="3"/>
        <v/>
      </c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</row>
    <row r="80" spans="1:22" ht="15.75" customHeight="1">
      <c r="A80" s="56" t="str">
        <f>SUBSTITUTE( SUBSTITUTE( SUBSTITUTE(price!C40,"5G",""), "()", ""), "+ ","")</f>
        <v/>
      </c>
      <c r="B80" s="56" t="str">
        <f>SUBSTITUTE( SUBSTITUTE( SUBSTITUTE(price!D40,"5G",""), "()", ""), "+ ","")</f>
        <v/>
      </c>
      <c r="C80" s="55" t="str">
        <f t="shared" si="4"/>
        <v/>
      </c>
      <c r="D80" s="55" t="str">
        <f t="shared" si="0"/>
        <v/>
      </c>
      <c r="E80" s="57" t="str">
        <f t="shared" si="1"/>
        <v/>
      </c>
      <c r="F80" s="55" t="str">
        <f t="shared" si="2"/>
        <v/>
      </c>
      <c r="G80" s="58" t="str">
        <f t="shared" si="3"/>
        <v/>
      </c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</row>
    <row r="81" spans="1:22" ht="15.75" customHeight="1">
      <c r="A81" s="56" t="str">
        <f>SUBSTITUTE( SUBSTITUTE( SUBSTITUTE(price!C41,"5G",""), "()", ""), "+ ","")</f>
        <v/>
      </c>
      <c r="B81" s="56" t="str">
        <f>SUBSTITUTE( SUBSTITUTE( SUBSTITUTE(price!D41,"5G",""), "()", ""), "+ ","")</f>
        <v/>
      </c>
      <c r="C81" s="55" t="str">
        <f t="shared" si="4"/>
        <v/>
      </c>
      <c r="D81" s="55" t="str">
        <f t="shared" si="0"/>
        <v/>
      </c>
      <c r="E81" s="57" t="str">
        <f t="shared" si="1"/>
        <v/>
      </c>
      <c r="F81" s="55" t="str">
        <f t="shared" si="2"/>
        <v/>
      </c>
      <c r="G81" s="58" t="str">
        <f t="shared" si="3"/>
        <v/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</row>
    <row r="82" spans="1:22" ht="15.75" customHeight="1">
      <c r="A82" s="56" t="str">
        <f>SUBSTITUTE( SUBSTITUTE( SUBSTITUTE(price!C42,"5G",""), "()", ""), "+ ","")</f>
        <v/>
      </c>
      <c r="B82" s="56" t="str">
        <f>SUBSTITUTE( SUBSTITUTE( SUBSTITUTE(price!D42,"5G",""), "()", ""), "+ ","")</f>
        <v/>
      </c>
      <c r="C82" s="55" t="str">
        <f t="shared" si="4"/>
        <v/>
      </c>
      <c r="D82" s="55" t="str">
        <f t="shared" si="0"/>
        <v/>
      </c>
      <c r="E82" s="57" t="str">
        <f t="shared" si="1"/>
        <v/>
      </c>
      <c r="F82" s="55" t="str">
        <f t="shared" si="2"/>
        <v/>
      </c>
      <c r="G82" s="58" t="str">
        <f t="shared" si="3"/>
        <v/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</row>
    <row r="83" spans="1:22" ht="15.75" customHeight="1">
      <c r="A83" s="56" t="str">
        <f>SUBSTITUTE( SUBSTITUTE( SUBSTITUTE(price!C43,"5G",""), "()", ""), "+ ","")</f>
        <v/>
      </c>
      <c r="B83" s="56" t="str">
        <f>SUBSTITUTE( SUBSTITUTE( SUBSTITUTE(price!D43,"5G",""), "()", ""), "+ ","")</f>
        <v/>
      </c>
      <c r="C83" s="55" t="str">
        <f t="shared" si="4"/>
        <v/>
      </c>
      <c r="D83" s="55" t="str">
        <f t="shared" si="0"/>
        <v/>
      </c>
      <c r="E83" s="57" t="str">
        <f t="shared" si="1"/>
        <v/>
      </c>
      <c r="F83" s="55" t="str">
        <f t="shared" si="2"/>
        <v/>
      </c>
      <c r="G83" s="58" t="str">
        <f t="shared" si="3"/>
        <v/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</row>
    <row r="84" spans="1:22" ht="15.75" customHeight="1">
      <c r="A84" s="56" t="str">
        <f>SUBSTITUTE( SUBSTITUTE( SUBSTITUTE(price!C44,"5G",""), "()", ""), "+ ","")</f>
        <v/>
      </c>
      <c r="B84" s="56" t="str">
        <f>SUBSTITUTE( SUBSTITUTE( SUBSTITUTE(price!D44,"5G",""), "()", ""), "+ ","")</f>
        <v/>
      </c>
      <c r="C84" s="55" t="str">
        <f t="shared" si="4"/>
        <v/>
      </c>
      <c r="D84" s="55" t="str">
        <f t="shared" si="0"/>
        <v/>
      </c>
      <c r="E84" s="57" t="str">
        <f t="shared" si="1"/>
        <v/>
      </c>
      <c r="F84" s="55" t="str">
        <f t="shared" si="2"/>
        <v/>
      </c>
      <c r="G84" s="58" t="str">
        <f t="shared" si="3"/>
        <v/>
      </c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</row>
    <row r="85" spans="1:22" ht="15.75" customHeight="1">
      <c r="A85" s="56" t="str">
        <f>SUBSTITUTE( SUBSTITUTE( SUBSTITUTE(price!C45,"5G",""), "()", ""), "+ ","")</f>
        <v/>
      </c>
      <c r="B85" s="56" t="str">
        <f>SUBSTITUTE( SUBSTITUTE( SUBSTITUTE(price!D45,"5G",""), "()", ""), "+ ","")</f>
        <v/>
      </c>
      <c r="C85" s="55" t="str">
        <f t="shared" si="4"/>
        <v/>
      </c>
      <c r="D85" s="55" t="str">
        <f t="shared" si="0"/>
        <v/>
      </c>
      <c r="E85" s="57" t="str">
        <f t="shared" si="1"/>
        <v/>
      </c>
      <c r="F85" s="55" t="str">
        <f t="shared" si="2"/>
        <v/>
      </c>
      <c r="G85" s="58" t="str">
        <f t="shared" si="3"/>
        <v/>
      </c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</row>
    <row r="86" spans="1:22" ht="15.75" customHeight="1">
      <c r="A86" s="56" t="str">
        <f>SUBSTITUTE( SUBSTITUTE( SUBSTITUTE(price!C46,"5G",""), "()", ""), "+ ","")</f>
        <v/>
      </c>
      <c r="B86" s="56" t="str">
        <f>SUBSTITUTE( SUBSTITUTE( SUBSTITUTE(price!D46,"5G",""), "()", ""), "+ ","")</f>
        <v/>
      </c>
      <c r="C86" s="55" t="str">
        <f t="shared" si="4"/>
        <v/>
      </c>
      <c r="D86" s="55" t="str">
        <f t="shared" si="0"/>
        <v/>
      </c>
      <c r="E86" s="57" t="str">
        <f t="shared" si="1"/>
        <v/>
      </c>
      <c r="F86" s="55" t="str">
        <f t="shared" si="2"/>
        <v/>
      </c>
      <c r="G86" s="58" t="str">
        <f t="shared" si="3"/>
        <v/>
      </c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</row>
    <row r="87" spans="1:22" ht="15.75" customHeight="1">
      <c r="A87" s="56" t="str">
        <f>SUBSTITUTE( SUBSTITUTE( SUBSTITUTE(price!C47,"5G",""), "()", ""), "+ ","")</f>
        <v/>
      </c>
      <c r="B87" s="56" t="str">
        <f>SUBSTITUTE( SUBSTITUTE( SUBSTITUTE(price!D47,"5G",""), "()", ""), "+ ","")</f>
        <v/>
      </c>
      <c r="C87" s="55" t="str">
        <f t="shared" si="4"/>
        <v/>
      </c>
      <c r="D87" s="55" t="str">
        <f t="shared" si="0"/>
        <v/>
      </c>
      <c r="E87" s="57" t="str">
        <f t="shared" si="1"/>
        <v/>
      </c>
      <c r="F87" s="55" t="str">
        <f t="shared" si="2"/>
        <v/>
      </c>
      <c r="G87" s="58" t="str">
        <f t="shared" si="3"/>
        <v/>
      </c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</row>
    <row r="88" spans="1:22" ht="15.75" customHeight="1">
      <c r="A88" s="56" t="str">
        <f>SUBSTITUTE( SUBSTITUTE( SUBSTITUTE(price!C48,"5G",""), "()", ""), "+ ","")</f>
        <v/>
      </c>
      <c r="B88" s="56" t="str">
        <f>SUBSTITUTE( SUBSTITUTE( SUBSTITUTE(price!D48,"5G",""), "()", ""), "+ ","")</f>
        <v/>
      </c>
      <c r="C88" s="55" t="str">
        <f t="shared" si="4"/>
        <v/>
      </c>
      <c r="D88" s="55" t="str">
        <f t="shared" si="0"/>
        <v/>
      </c>
      <c r="E88" s="57" t="str">
        <f t="shared" si="1"/>
        <v/>
      </c>
      <c r="F88" s="55" t="str">
        <f t="shared" si="2"/>
        <v/>
      </c>
      <c r="G88" s="58" t="str">
        <f t="shared" si="3"/>
        <v/>
      </c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</row>
    <row r="89" spans="1:22" ht="15.75" customHeight="1">
      <c r="A89" s="56" t="str">
        <f>SUBSTITUTE( SUBSTITUTE( SUBSTITUTE(price!C49,"5G",""), "()", ""), "+ ","")</f>
        <v/>
      </c>
      <c r="B89" s="56" t="str">
        <f>SUBSTITUTE( SUBSTITUTE( SUBSTITUTE(price!D49,"5G",""), "()", ""), "+ ","")</f>
        <v/>
      </c>
      <c r="C89" s="55" t="str">
        <f t="shared" si="4"/>
        <v/>
      </c>
      <c r="D89" s="55" t="str">
        <f t="shared" si="0"/>
        <v/>
      </c>
      <c r="E89" s="57" t="str">
        <f t="shared" si="1"/>
        <v/>
      </c>
      <c r="F89" s="55" t="str">
        <f t="shared" si="2"/>
        <v/>
      </c>
      <c r="G89" s="58" t="str">
        <f t="shared" si="3"/>
        <v/>
      </c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</row>
    <row r="90" spans="1:22" ht="15.75" customHeight="1">
      <c r="A90" s="56" t="str">
        <f>SUBSTITUTE( SUBSTITUTE( SUBSTITUTE(price!C50,"5G",""), "()", ""), "+ ","")</f>
        <v/>
      </c>
      <c r="B90" s="56" t="str">
        <f>SUBSTITUTE( SUBSTITUTE( SUBSTITUTE(price!D50,"5G",""), "()", ""), "+ ","")</f>
        <v/>
      </c>
      <c r="C90" s="55" t="str">
        <f t="shared" si="4"/>
        <v/>
      </c>
      <c r="D90" s="55" t="str">
        <f t="shared" si="0"/>
        <v/>
      </c>
      <c r="E90" s="57" t="str">
        <f t="shared" si="1"/>
        <v/>
      </c>
      <c r="F90" s="55" t="str">
        <f t="shared" si="2"/>
        <v/>
      </c>
      <c r="G90" s="58" t="str">
        <f t="shared" si="3"/>
        <v/>
      </c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</row>
    <row r="91" spans="1:22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</row>
    <row r="92" spans="1:22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</row>
    <row r="93" spans="1:22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</row>
    <row r="94" spans="1:22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</row>
    <row r="95" spans="1:22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</row>
    <row r="96" spans="1:22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</row>
    <row r="97" spans="1:22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</row>
    <row r="98" spans="1:22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</row>
    <row r="99" spans="1:22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</row>
    <row r="100" spans="1:22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</row>
    <row r="101" spans="1:22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</row>
    <row r="102" spans="1:22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</row>
    <row r="103" spans="1:22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22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</row>
    <row r="105" spans="1:22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</row>
    <row r="106" spans="1:22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</row>
    <row r="107" spans="1:22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</row>
    <row r="108" spans="1:22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</row>
    <row r="109" spans="1:22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</row>
    <row r="110" spans="1:22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</row>
    <row r="111" spans="1:22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</row>
    <row r="112" spans="1:22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</row>
    <row r="113" spans="1:22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2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</row>
    <row r="115" spans="1:22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</row>
    <row r="116" spans="1:22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</row>
    <row r="117" spans="1:22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</row>
    <row r="118" spans="1:22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</row>
    <row r="119" spans="1:22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</row>
    <row r="120" spans="1:22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</row>
    <row r="121" spans="1:22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</row>
    <row r="122" spans="1:22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</row>
    <row r="123" spans="1:22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</row>
    <row r="124" spans="1:22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</row>
    <row r="125" spans="1:22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</row>
    <row r="126" spans="1:22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</row>
    <row r="127" spans="1:22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</row>
    <row r="128" spans="1:22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</row>
    <row r="129" spans="1:22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</row>
    <row r="130" spans="1:22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</row>
    <row r="131" spans="1:22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</row>
    <row r="132" spans="1:22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</row>
    <row r="133" spans="1:22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</row>
    <row r="134" spans="1:22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</row>
    <row r="135" spans="1:22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</row>
    <row r="136" spans="1:22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</row>
    <row r="137" spans="1:22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</row>
    <row r="138" spans="1:22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</row>
    <row r="139" spans="1:22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</row>
    <row r="140" spans="1:22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</row>
    <row r="141" spans="1:22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</row>
    <row r="142" spans="1:22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</row>
    <row r="143" spans="1:22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</row>
    <row r="144" spans="1:22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</row>
    <row r="145" spans="1:22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</row>
    <row r="146" spans="1:22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</row>
    <row r="147" spans="1:22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</row>
    <row r="148" spans="1:22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</row>
    <row r="149" spans="1:22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</row>
    <row r="150" spans="1:22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</row>
    <row r="151" spans="1:22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</row>
    <row r="152" spans="1:22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</row>
    <row r="153" spans="1:22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</row>
    <row r="154" spans="1:22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</row>
    <row r="155" spans="1:22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</row>
    <row r="156" spans="1:22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</row>
    <row r="157" spans="1:22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</row>
    <row r="158" spans="1:22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</row>
    <row r="159" spans="1:22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</row>
    <row r="160" spans="1:22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</row>
    <row r="161" spans="1:22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</row>
    <row r="162" spans="1:22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</row>
    <row r="163" spans="1:22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</row>
    <row r="164" spans="1:22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</row>
    <row r="165" spans="1:22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</row>
    <row r="166" spans="1:22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</row>
    <row r="167" spans="1:22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</row>
    <row r="168" spans="1:22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</row>
    <row r="169" spans="1:22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</row>
    <row r="170" spans="1:22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</row>
    <row r="171" spans="1:22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</row>
    <row r="172" spans="1:22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</row>
    <row r="173" spans="1:22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</row>
    <row r="174" spans="1:22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</row>
    <row r="175" spans="1:22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</row>
    <row r="176" spans="1:22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</row>
    <row r="177" spans="1:22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</row>
    <row r="178" spans="1:22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</row>
    <row r="179" spans="1:22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</row>
    <row r="180" spans="1:22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</row>
    <row r="181" spans="1:22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</row>
    <row r="182" spans="1:22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</row>
    <row r="183" spans="1:22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</row>
    <row r="184" spans="1:22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</row>
    <row r="185" spans="1:22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</row>
    <row r="186" spans="1:22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</row>
    <row r="187" spans="1:22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</row>
    <row r="188" spans="1:22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</row>
    <row r="189" spans="1:22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</row>
    <row r="190" spans="1:22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</row>
    <row r="191" spans="1:22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</row>
    <row r="192" spans="1:22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</row>
    <row r="193" spans="1:22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</row>
    <row r="194" spans="1:22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</row>
    <row r="195" spans="1:22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</row>
    <row r="196" spans="1:22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</row>
    <row r="197" spans="1:22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</row>
    <row r="198" spans="1:22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</row>
    <row r="199" spans="1:22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</row>
    <row r="200" spans="1:22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</row>
    <row r="201" spans="1:22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</row>
    <row r="202" spans="1:22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</row>
    <row r="203" spans="1:22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</row>
    <row r="204" spans="1:22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</row>
    <row r="205" spans="1:22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</row>
    <row r="206" spans="1:22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</row>
    <row r="207" spans="1:22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</row>
    <row r="208" spans="1:22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</row>
    <row r="209" spans="1:22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</row>
    <row r="210" spans="1:22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</row>
    <row r="211" spans="1:22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</row>
    <row r="212" spans="1:22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</row>
    <row r="213" spans="1:22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</row>
    <row r="214" spans="1:22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</row>
    <row r="215" spans="1:22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</row>
    <row r="216" spans="1:22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</row>
    <row r="217" spans="1:22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</row>
    <row r="218" spans="1:22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</row>
    <row r="219" spans="1:22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</row>
    <row r="220" spans="1:22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</row>
    <row r="221" spans="1:22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</row>
    <row r="222" spans="1:22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</row>
    <row r="223" spans="1:22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</row>
    <row r="224" spans="1:22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</row>
    <row r="225" spans="1:22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</row>
    <row r="226" spans="1:22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</row>
    <row r="227" spans="1:22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</row>
    <row r="228" spans="1:22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</row>
    <row r="229" spans="1:22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</row>
    <row r="230" spans="1:22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</row>
    <row r="231" spans="1:22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</row>
    <row r="232" spans="1:22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</row>
    <row r="233" spans="1:22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</row>
    <row r="234" spans="1:22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</row>
    <row r="235" spans="1:22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</row>
    <row r="236" spans="1:22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</row>
    <row r="237" spans="1:22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</row>
    <row r="238" spans="1:22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</row>
    <row r="239" spans="1:22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</row>
    <row r="240" spans="1:22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</row>
    <row r="241" spans="1:22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</row>
    <row r="242" spans="1:2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</row>
    <row r="243" spans="1:22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</row>
    <row r="244" spans="1:22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</row>
    <row r="245" spans="1:22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</row>
    <row r="246" spans="1:22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</row>
    <row r="247" spans="1:22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</row>
    <row r="248" spans="1:22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</row>
    <row r="249" spans="1:22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</row>
    <row r="250" spans="1:22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</row>
    <row r="251" spans="1:22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</row>
    <row r="252" spans="1:2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</row>
    <row r="253" spans="1:22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</row>
    <row r="254" spans="1:22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</row>
    <row r="255" spans="1:22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</row>
    <row r="256" spans="1:22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</row>
    <row r="257" spans="1:22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</row>
    <row r="258" spans="1:22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</row>
    <row r="259" spans="1:22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</row>
    <row r="260" spans="1:22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</row>
    <row r="261" spans="1:22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</row>
    <row r="262" spans="1:2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</row>
    <row r="263" spans="1:22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</row>
    <row r="264" spans="1:22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</row>
    <row r="265" spans="1:22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</row>
    <row r="266" spans="1:22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</row>
    <row r="267" spans="1:22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</row>
    <row r="268" spans="1:22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</row>
    <row r="269" spans="1:22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</row>
    <row r="270" spans="1:22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</row>
    <row r="271" spans="1:22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</row>
    <row r="272" spans="1:2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</row>
    <row r="273" spans="1:22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</row>
    <row r="274" spans="1:22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</row>
    <row r="275" spans="1:22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</row>
    <row r="276" spans="1:22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</row>
    <row r="277" spans="1:22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</row>
    <row r="278" spans="1:22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</row>
    <row r="279" spans="1:22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</row>
    <row r="280" spans="1:22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</row>
    <row r="281" spans="1:22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</row>
    <row r="282" spans="1:2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</row>
    <row r="283" spans="1:22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</row>
    <row r="284" spans="1:22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</row>
    <row r="285" spans="1:22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</row>
    <row r="286" spans="1:22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</row>
    <row r="287" spans="1:22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</row>
    <row r="288" spans="1:22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</row>
    <row r="289" spans="1:22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</row>
    <row r="290" spans="1:22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</row>
    <row r="291" spans="1:22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</row>
    <row r="292" spans="1:2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</row>
    <row r="293" spans="1:22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</row>
    <row r="294" spans="1:22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</row>
    <row r="295" spans="1:22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</row>
    <row r="296" spans="1:22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</row>
    <row r="297" spans="1:22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</row>
    <row r="298" spans="1:22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</row>
    <row r="299" spans="1:22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</row>
    <row r="300" spans="1:22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</row>
    <row r="301" spans="1:22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</row>
    <row r="302" spans="1:2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</row>
    <row r="303" spans="1:22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</row>
    <row r="304" spans="1:22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</row>
    <row r="305" spans="1:22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</row>
    <row r="306" spans="1:22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</row>
    <row r="307" spans="1:22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</row>
    <row r="308" spans="1:22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</row>
    <row r="309" spans="1:22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</row>
    <row r="310" spans="1:22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</row>
    <row r="311" spans="1:22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</row>
    <row r="312" spans="1:2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</row>
    <row r="313" spans="1:22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</row>
    <row r="314" spans="1:22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</row>
    <row r="315" spans="1:22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</row>
    <row r="316" spans="1:22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</row>
    <row r="317" spans="1:22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</row>
    <row r="318" spans="1:22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</row>
    <row r="319" spans="1:22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</row>
    <row r="320" spans="1:22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</row>
    <row r="321" spans="1:22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</row>
    <row r="322" spans="1: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</row>
    <row r="323" spans="1:22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</row>
    <row r="324" spans="1:22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</row>
    <row r="325" spans="1:22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</row>
    <row r="326" spans="1:22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</row>
    <row r="327" spans="1:22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</row>
    <row r="328" spans="1:22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</row>
    <row r="329" spans="1:22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</row>
    <row r="330" spans="1:22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</row>
    <row r="331" spans="1:22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</row>
    <row r="332" spans="1:2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</row>
    <row r="333" spans="1:22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</row>
    <row r="334" spans="1:22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</row>
    <row r="335" spans="1:22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</row>
    <row r="336" spans="1:22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</row>
    <row r="337" spans="1:22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</row>
    <row r="338" spans="1:22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</row>
    <row r="339" spans="1:22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</row>
    <row r="340" spans="1:22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</row>
    <row r="341" spans="1:22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</row>
    <row r="342" spans="1:2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</row>
    <row r="343" spans="1:22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</row>
    <row r="344" spans="1:22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</row>
    <row r="345" spans="1:22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</row>
    <row r="346" spans="1:22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</row>
    <row r="347" spans="1:22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</row>
    <row r="348" spans="1:22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</row>
    <row r="349" spans="1:22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</row>
    <row r="350" spans="1:22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</row>
    <row r="351" spans="1:22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</row>
    <row r="352" spans="1:2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</row>
    <row r="353" spans="1:22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</row>
    <row r="354" spans="1:22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</row>
    <row r="355" spans="1:22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</row>
    <row r="356" spans="1:22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</row>
    <row r="357" spans="1:22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</row>
    <row r="358" spans="1:22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</row>
    <row r="359" spans="1:22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</row>
    <row r="360" spans="1:22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</row>
    <row r="361" spans="1:22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</row>
    <row r="362" spans="1:2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</row>
    <row r="363" spans="1:22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</row>
    <row r="364" spans="1:22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</row>
    <row r="365" spans="1:22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</row>
    <row r="366" spans="1:22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</row>
    <row r="367" spans="1:22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</row>
    <row r="368" spans="1:22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</row>
    <row r="369" spans="1:22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</row>
    <row r="370" spans="1:22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</row>
    <row r="371" spans="1:22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</row>
    <row r="372" spans="1:2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</row>
    <row r="373" spans="1:22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</row>
    <row r="374" spans="1:22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</row>
    <row r="375" spans="1:22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</row>
    <row r="376" spans="1:22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</row>
    <row r="377" spans="1:22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</row>
    <row r="378" spans="1:22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</row>
    <row r="379" spans="1:22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</row>
    <row r="380" spans="1:22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</row>
    <row r="381" spans="1:22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</row>
    <row r="382" spans="1:2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</row>
    <row r="383" spans="1:22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</row>
    <row r="384" spans="1:22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</row>
    <row r="385" spans="1:22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</row>
    <row r="386" spans="1:22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</row>
    <row r="387" spans="1:22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</row>
    <row r="388" spans="1:22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</row>
    <row r="389" spans="1:22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</row>
    <row r="390" spans="1:22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</row>
    <row r="391" spans="1:22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</row>
    <row r="392" spans="1:2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</row>
    <row r="393" spans="1:22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</row>
    <row r="394" spans="1:22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</row>
    <row r="395" spans="1:22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</row>
    <row r="396" spans="1:22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</row>
    <row r="397" spans="1:22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</row>
    <row r="398" spans="1:22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</row>
    <row r="399" spans="1:22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</row>
    <row r="400" spans="1:22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</row>
    <row r="401" spans="1:22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</row>
    <row r="402" spans="1:2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</row>
    <row r="403" spans="1:22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</row>
    <row r="404" spans="1:22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</row>
    <row r="405" spans="1:22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</row>
    <row r="406" spans="1:22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</row>
    <row r="407" spans="1:22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</row>
    <row r="408" spans="1:22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</row>
    <row r="409" spans="1:22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</row>
    <row r="410" spans="1:22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</row>
    <row r="411" spans="1:22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</row>
    <row r="412" spans="1:2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</row>
    <row r="413" spans="1:22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</row>
    <row r="414" spans="1:22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</row>
    <row r="415" spans="1:22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</row>
    <row r="416" spans="1:22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</row>
    <row r="417" spans="1:22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</row>
    <row r="418" spans="1:22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</row>
    <row r="419" spans="1:22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</row>
    <row r="420" spans="1:22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</row>
    <row r="421" spans="1:22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</row>
    <row r="422" spans="1: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</row>
    <row r="423" spans="1:22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</row>
    <row r="424" spans="1:22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</row>
    <row r="425" spans="1:22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</row>
    <row r="426" spans="1:22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</row>
    <row r="427" spans="1:22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</row>
    <row r="428" spans="1:22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</row>
    <row r="429" spans="1:22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</row>
    <row r="430" spans="1:22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</row>
    <row r="431" spans="1:22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</row>
    <row r="432" spans="1:2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</row>
    <row r="433" spans="1:22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</row>
    <row r="434" spans="1:22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</row>
    <row r="435" spans="1:22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</row>
    <row r="436" spans="1:22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</row>
    <row r="437" spans="1:22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</row>
    <row r="438" spans="1:22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</row>
    <row r="439" spans="1:22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</row>
    <row r="440" spans="1:22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</row>
    <row r="441" spans="1:22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</row>
    <row r="442" spans="1:2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</row>
    <row r="443" spans="1:22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</row>
    <row r="444" spans="1:22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</row>
    <row r="445" spans="1:22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</row>
    <row r="446" spans="1:22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</row>
    <row r="447" spans="1:22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</row>
    <row r="448" spans="1:22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</row>
    <row r="449" spans="1:22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</row>
    <row r="450" spans="1:22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</row>
    <row r="451" spans="1:22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</row>
    <row r="452" spans="1:2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</row>
    <row r="453" spans="1:22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</row>
    <row r="454" spans="1:22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</row>
    <row r="455" spans="1:22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</row>
    <row r="456" spans="1:22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</row>
    <row r="457" spans="1:22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</row>
    <row r="458" spans="1:22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</row>
    <row r="459" spans="1:22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</row>
    <row r="460" spans="1:22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</row>
    <row r="461" spans="1:22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</row>
    <row r="462" spans="1:2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</row>
    <row r="463" spans="1:22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</row>
    <row r="464" spans="1:22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</row>
    <row r="465" spans="1:22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</row>
    <row r="466" spans="1:22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</row>
    <row r="467" spans="1:22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</row>
    <row r="468" spans="1:22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</row>
    <row r="469" spans="1:22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</row>
    <row r="470" spans="1:22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</row>
    <row r="471" spans="1:22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</row>
    <row r="472" spans="1:2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</row>
    <row r="473" spans="1:22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</row>
    <row r="474" spans="1:22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</row>
    <row r="475" spans="1:22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</row>
    <row r="476" spans="1:22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</row>
    <row r="477" spans="1:22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</row>
    <row r="478" spans="1:22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</row>
    <row r="479" spans="1:22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</row>
    <row r="480" spans="1:22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</row>
    <row r="481" spans="1:22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</row>
    <row r="482" spans="1:2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</row>
    <row r="483" spans="1:22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</row>
    <row r="484" spans="1:22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</row>
    <row r="485" spans="1:22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</row>
    <row r="486" spans="1:22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</row>
    <row r="487" spans="1:22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</row>
    <row r="488" spans="1:22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</row>
    <row r="489" spans="1:22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</row>
    <row r="490" spans="1:22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</row>
    <row r="491" spans="1:22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</row>
    <row r="492" spans="1:2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</row>
    <row r="493" spans="1:22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</row>
    <row r="494" spans="1:22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</row>
    <row r="495" spans="1:22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</row>
    <row r="496" spans="1:22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</row>
    <row r="497" spans="1:22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</row>
    <row r="498" spans="1:22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</row>
    <row r="499" spans="1:22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</row>
    <row r="500" spans="1:22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</row>
    <row r="501" spans="1:22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</row>
    <row r="502" spans="1:2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</row>
    <row r="503" spans="1:22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</row>
    <row r="504" spans="1:22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</row>
    <row r="505" spans="1:22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</row>
    <row r="506" spans="1:22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</row>
    <row r="507" spans="1:22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</row>
    <row r="508" spans="1:22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</row>
    <row r="509" spans="1:22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</row>
    <row r="510" spans="1:22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</row>
    <row r="511" spans="1:22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</row>
    <row r="512" spans="1:2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</row>
    <row r="513" spans="1:22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</row>
    <row r="514" spans="1:22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</row>
    <row r="515" spans="1:22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</row>
    <row r="516" spans="1:22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</row>
    <row r="517" spans="1:22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</row>
    <row r="518" spans="1:22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</row>
    <row r="519" spans="1:22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</row>
    <row r="520" spans="1:22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</row>
    <row r="521" spans="1:22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</row>
    <row r="522" spans="1: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</row>
    <row r="523" spans="1:22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</row>
    <row r="524" spans="1:22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</row>
    <row r="525" spans="1:22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</row>
    <row r="526" spans="1:22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</row>
    <row r="527" spans="1:22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</row>
    <row r="528" spans="1:22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</row>
    <row r="529" spans="1:22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</row>
    <row r="530" spans="1:22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</row>
    <row r="531" spans="1:22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</row>
    <row r="532" spans="1:2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</row>
    <row r="533" spans="1:22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</row>
    <row r="534" spans="1:22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</row>
    <row r="535" spans="1:22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</row>
    <row r="536" spans="1:22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</row>
    <row r="537" spans="1:22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</row>
    <row r="538" spans="1:22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</row>
    <row r="539" spans="1:22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</row>
    <row r="540" spans="1:22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</row>
    <row r="541" spans="1:22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</row>
    <row r="542" spans="1:2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</row>
    <row r="543" spans="1:22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</row>
    <row r="544" spans="1:22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</row>
    <row r="545" spans="1:22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</row>
    <row r="546" spans="1:22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</row>
    <row r="547" spans="1:22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</row>
    <row r="548" spans="1:22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</row>
    <row r="549" spans="1:22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</row>
    <row r="550" spans="1:22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</row>
    <row r="551" spans="1:22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</row>
    <row r="552" spans="1:2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</row>
    <row r="553" spans="1:22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</row>
    <row r="554" spans="1:22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</row>
    <row r="555" spans="1:22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</row>
    <row r="556" spans="1:22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</row>
    <row r="557" spans="1:22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</row>
    <row r="558" spans="1:22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</row>
    <row r="559" spans="1:22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</row>
    <row r="560" spans="1:22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</row>
    <row r="561" spans="1:22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</row>
    <row r="562" spans="1:2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</row>
    <row r="563" spans="1:22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</row>
    <row r="564" spans="1:22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</row>
    <row r="565" spans="1:22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</row>
    <row r="566" spans="1:22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</row>
    <row r="567" spans="1:22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</row>
    <row r="568" spans="1:22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</row>
    <row r="569" spans="1:22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</row>
    <row r="570" spans="1:22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</row>
    <row r="571" spans="1:22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</row>
    <row r="572" spans="1:2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</row>
    <row r="573" spans="1:22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</row>
    <row r="574" spans="1:22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</row>
    <row r="575" spans="1:22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</row>
    <row r="576" spans="1:22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</row>
    <row r="577" spans="1:22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</row>
    <row r="578" spans="1:22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</row>
    <row r="579" spans="1:22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</row>
    <row r="580" spans="1:22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</row>
    <row r="581" spans="1:22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</row>
    <row r="582" spans="1:2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</row>
    <row r="583" spans="1:22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</row>
    <row r="584" spans="1:22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</row>
    <row r="585" spans="1:22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</row>
    <row r="586" spans="1:22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</row>
    <row r="587" spans="1:22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</row>
    <row r="588" spans="1:22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</row>
    <row r="589" spans="1:22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</row>
    <row r="590" spans="1:22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</row>
    <row r="591" spans="1:22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</row>
    <row r="592" spans="1:2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</row>
    <row r="593" spans="1:22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</row>
    <row r="594" spans="1:22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</row>
    <row r="595" spans="1:22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</row>
    <row r="596" spans="1:22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</row>
    <row r="597" spans="1:22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</row>
    <row r="598" spans="1:22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</row>
    <row r="599" spans="1:22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</row>
    <row r="600" spans="1:22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</row>
    <row r="601" spans="1:22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</row>
    <row r="602" spans="1:2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</row>
    <row r="603" spans="1:22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</row>
    <row r="604" spans="1:22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</row>
    <row r="605" spans="1:22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</row>
    <row r="606" spans="1:22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</row>
    <row r="607" spans="1:22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</row>
    <row r="608" spans="1:22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</row>
    <row r="609" spans="1:22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</row>
    <row r="610" spans="1:22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</row>
    <row r="611" spans="1:22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</row>
    <row r="612" spans="1:2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</row>
    <row r="613" spans="1:22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</row>
    <row r="614" spans="1:22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</row>
    <row r="615" spans="1:22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</row>
    <row r="616" spans="1:22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</row>
    <row r="617" spans="1:22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</row>
    <row r="618" spans="1:22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</row>
    <row r="619" spans="1:22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</row>
    <row r="620" spans="1:22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</row>
    <row r="621" spans="1:22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</row>
    <row r="622" spans="1: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</row>
    <row r="623" spans="1:22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</row>
    <row r="624" spans="1:22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</row>
    <row r="625" spans="1:22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</row>
    <row r="626" spans="1:22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</row>
    <row r="627" spans="1:22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</row>
    <row r="628" spans="1:22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</row>
    <row r="629" spans="1:22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</row>
    <row r="630" spans="1:22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</row>
    <row r="631" spans="1:22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</row>
    <row r="632" spans="1:2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</row>
    <row r="633" spans="1:22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</row>
    <row r="634" spans="1:22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</row>
    <row r="635" spans="1:22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</row>
    <row r="636" spans="1:22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</row>
    <row r="637" spans="1:22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</row>
    <row r="638" spans="1:22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</row>
    <row r="639" spans="1:22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</row>
    <row r="640" spans="1:22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</row>
    <row r="641" spans="1:22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</row>
    <row r="642" spans="1:2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</row>
    <row r="643" spans="1:22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</row>
    <row r="644" spans="1:22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</row>
    <row r="645" spans="1:22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</row>
    <row r="646" spans="1:22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</row>
    <row r="647" spans="1:22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</row>
    <row r="648" spans="1:22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</row>
    <row r="649" spans="1:22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</row>
    <row r="650" spans="1:22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</row>
    <row r="651" spans="1:22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</row>
    <row r="652" spans="1:2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</row>
    <row r="653" spans="1:22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</row>
    <row r="654" spans="1:22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</row>
    <row r="655" spans="1:22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</row>
    <row r="656" spans="1:22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</row>
    <row r="657" spans="1:22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</row>
    <row r="658" spans="1:22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</row>
    <row r="659" spans="1:22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</row>
    <row r="660" spans="1:22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</row>
    <row r="661" spans="1:22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</row>
    <row r="662" spans="1:2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</row>
    <row r="663" spans="1:22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</row>
    <row r="664" spans="1:22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</row>
    <row r="665" spans="1:22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</row>
    <row r="666" spans="1:22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</row>
    <row r="667" spans="1:22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</row>
    <row r="668" spans="1:22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</row>
    <row r="669" spans="1:22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</row>
    <row r="670" spans="1:22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</row>
    <row r="671" spans="1:22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</row>
    <row r="672" spans="1:2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</row>
    <row r="673" spans="1:22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</row>
    <row r="674" spans="1:22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</row>
    <row r="675" spans="1:22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</row>
    <row r="676" spans="1:22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</row>
    <row r="677" spans="1:22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</row>
    <row r="678" spans="1:22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</row>
    <row r="679" spans="1:22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</row>
    <row r="680" spans="1:22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</row>
    <row r="681" spans="1:22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</row>
    <row r="682" spans="1:2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</row>
    <row r="683" spans="1:22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</row>
    <row r="684" spans="1:22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</row>
    <row r="685" spans="1:22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</row>
    <row r="686" spans="1:22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</row>
    <row r="687" spans="1:22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</row>
    <row r="688" spans="1:22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</row>
    <row r="689" spans="1:22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</row>
    <row r="690" spans="1:22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</row>
    <row r="691" spans="1:22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</row>
    <row r="692" spans="1:2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</row>
    <row r="693" spans="1:22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</row>
    <row r="694" spans="1:22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</row>
    <row r="695" spans="1:22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</row>
    <row r="696" spans="1:22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</row>
    <row r="697" spans="1:22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</row>
    <row r="698" spans="1:22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</row>
    <row r="699" spans="1:22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</row>
    <row r="700" spans="1:22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</row>
    <row r="701" spans="1:22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</row>
    <row r="702" spans="1:2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</row>
    <row r="703" spans="1:22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</row>
    <row r="704" spans="1:22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</row>
    <row r="705" spans="1:22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</row>
    <row r="706" spans="1:22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</row>
    <row r="707" spans="1:22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</row>
    <row r="708" spans="1:22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</row>
    <row r="709" spans="1:22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</row>
    <row r="710" spans="1:22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</row>
    <row r="711" spans="1:22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</row>
    <row r="712" spans="1:2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</row>
    <row r="713" spans="1:22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</row>
    <row r="714" spans="1:22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</row>
    <row r="715" spans="1:22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</row>
    <row r="716" spans="1:22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</row>
    <row r="717" spans="1:22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</row>
    <row r="718" spans="1:22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</row>
    <row r="719" spans="1:22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</row>
    <row r="720" spans="1:22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</row>
    <row r="721" spans="1:22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</row>
    <row r="722" spans="1: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</row>
    <row r="723" spans="1:22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</row>
    <row r="724" spans="1:22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</row>
    <row r="725" spans="1:22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</row>
    <row r="726" spans="1:22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</row>
    <row r="727" spans="1:22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</row>
    <row r="728" spans="1:22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</row>
    <row r="729" spans="1:22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</row>
    <row r="730" spans="1:22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</row>
    <row r="731" spans="1:22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</row>
    <row r="732" spans="1:2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</row>
    <row r="733" spans="1:22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</row>
    <row r="734" spans="1:22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</row>
    <row r="735" spans="1:22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</row>
    <row r="736" spans="1:22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</row>
    <row r="737" spans="1:22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</row>
    <row r="738" spans="1:22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</row>
    <row r="739" spans="1:22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</row>
    <row r="740" spans="1:22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</row>
    <row r="741" spans="1:22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</row>
    <row r="742" spans="1:2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</row>
    <row r="743" spans="1:22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</row>
    <row r="744" spans="1:22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</row>
    <row r="745" spans="1:22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</row>
    <row r="746" spans="1:22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</row>
    <row r="747" spans="1:22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</row>
    <row r="748" spans="1:22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</row>
    <row r="749" spans="1:22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</row>
    <row r="750" spans="1:22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</row>
    <row r="751" spans="1:22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</row>
    <row r="752" spans="1:2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</row>
    <row r="753" spans="1:22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</row>
    <row r="754" spans="1:22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</row>
    <row r="755" spans="1:22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</row>
    <row r="756" spans="1:22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</row>
    <row r="757" spans="1:22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</row>
    <row r="758" spans="1:22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</row>
    <row r="759" spans="1:22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</row>
    <row r="760" spans="1:22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</row>
    <row r="761" spans="1:22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</row>
    <row r="762" spans="1:2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</row>
    <row r="763" spans="1:22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</row>
    <row r="764" spans="1:22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</row>
    <row r="765" spans="1:22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</row>
    <row r="766" spans="1:22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</row>
    <row r="767" spans="1:22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</row>
    <row r="768" spans="1:22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</row>
    <row r="769" spans="1:22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</row>
    <row r="770" spans="1:22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</row>
    <row r="771" spans="1:22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</row>
    <row r="772" spans="1:2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</row>
    <row r="773" spans="1:22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</row>
    <row r="774" spans="1:22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</row>
    <row r="775" spans="1:22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</row>
    <row r="776" spans="1:22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</row>
    <row r="777" spans="1:22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</row>
    <row r="778" spans="1:22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</row>
    <row r="779" spans="1:22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</row>
    <row r="780" spans="1:22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</row>
    <row r="781" spans="1:22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</row>
    <row r="782" spans="1:2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</row>
    <row r="783" spans="1:22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</row>
    <row r="784" spans="1:22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</row>
    <row r="785" spans="1:22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</row>
    <row r="786" spans="1:22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</row>
    <row r="787" spans="1:22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</row>
    <row r="788" spans="1:22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</row>
    <row r="789" spans="1:22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</row>
    <row r="790" spans="1:22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</row>
    <row r="791" spans="1:22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</row>
    <row r="792" spans="1:2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</row>
    <row r="793" spans="1:22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</row>
    <row r="794" spans="1:22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</row>
    <row r="795" spans="1:22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</row>
    <row r="796" spans="1:22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</row>
    <row r="797" spans="1:22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</row>
    <row r="798" spans="1:22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</row>
    <row r="799" spans="1:22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</row>
    <row r="800" spans="1:22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</row>
    <row r="801" spans="1:22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</row>
    <row r="802" spans="1:2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</row>
    <row r="803" spans="1:22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</row>
    <row r="804" spans="1:22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</row>
    <row r="805" spans="1:22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</row>
    <row r="806" spans="1:22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</row>
    <row r="807" spans="1:22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</row>
    <row r="808" spans="1:22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</row>
    <row r="809" spans="1:22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</row>
    <row r="810" spans="1:22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</row>
    <row r="811" spans="1:22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</row>
    <row r="812" spans="1:2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</row>
    <row r="813" spans="1:22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</row>
    <row r="814" spans="1:22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</row>
    <row r="815" spans="1:22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</row>
    <row r="816" spans="1:22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</row>
    <row r="817" spans="1:22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</row>
    <row r="818" spans="1:22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</row>
    <row r="819" spans="1:22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</row>
    <row r="820" spans="1:22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</row>
    <row r="821" spans="1:22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</row>
    <row r="822" spans="1: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</row>
    <row r="823" spans="1:22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</row>
    <row r="824" spans="1:22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</row>
    <row r="825" spans="1:22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</row>
    <row r="826" spans="1:22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</row>
    <row r="827" spans="1:22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</row>
    <row r="828" spans="1:22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</row>
    <row r="829" spans="1:22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</row>
    <row r="830" spans="1:22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</row>
    <row r="831" spans="1:22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</row>
    <row r="832" spans="1:2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</row>
    <row r="833" spans="1:22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</row>
    <row r="834" spans="1:22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</row>
    <row r="835" spans="1:22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</row>
    <row r="836" spans="1:22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</row>
    <row r="837" spans="1:22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</row>
    <row r="838" spans="1:22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</row>
    <row r="839" spans="1:22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</row>
    <row r="840" spans="1:22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</row>
    <row r="841" spans="1:22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</row>
    <row r="842" spans="1:2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</row>
    <row r="843" spans="1:22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</row>
    <row r="844" spans="1:22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</row>
    <row r="845" spans="1:22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</row>
    <row r="846" spans="1:22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</row>
    <row r="847" spans="1:22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</row>
    <row r="848" spans="1:22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</row>
    <row r="849" spans="1:22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</row>
    <row r="850" spans="1:22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</row>
    <row r="851" spans="1:22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</row>
    <row r="852" spans="1:2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</row>
    <row r="853" spans="1:22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</row>
    <row r="854" spans="1:22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</row>
    <row r="855" spans="1:22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</row>
    <row r="856" spans="1:22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</row>
    <row r="857" spans="1:22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</row>
    <row r="858" spans="1:22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</row>
    <row r="859" spans="1:22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</row>
    <row r="860" spans="1:22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</row>
    <row r="861" spans="1:22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</row>
    <row r="862" spans="1:2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</row>
    <row r="863" spans="1:22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</row>
    <row r="864" spans="1:22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</row>
    <row r="865" spans="1:22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</row>
    <row r="866" spans="1:22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</row>
    <row r="867" spans="1:22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</row>
    <row r="868" spans="1:22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</row>
    <row r="869" spans="1:22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</row>
    <row r="870" spans="1:22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</row>
    <row r="871" spans="1:22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</row>
    <row r="872" spans="1:2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</row>
    <row r="873" spans="1:22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</row>
    <row r="874" spans="1:22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</row>
    <row r="875" spans="1:22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</row>
    <row r="876" spans="1:22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</row>
    <row r="877" spans="1:22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</row>
    <row r="878" spans="1:22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</row>
    <row r="879" spans="1:22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</row>
    <row r="880" spans="1:22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</row>
    <row r="881" spans="1:22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</row>
    <row r="882" spans="1:2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</row>
    <row r="883" spans="1:22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</row>
    <row r="884" spans="1:22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</row>
    <row r="885" spans="1:22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</row>
    <row r="886" spans="1:22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</row>
    <row r="887" spans="1:22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</row>
    <row r="888" spans="1:22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</row>
    <row r="889" spans="1:22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</row>
    <row r="890" spans="1:22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</row>
    <row r="891" spans="1:22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</row>
    <row r="892" spans="1:2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</row>
    <row r="893" spans="1:22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</row>
    <row r="894" spans="1:22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</row>
    <row r="895" spans="1:22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</row>
    <row r="896" spans="1:22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</row>
    <row r="897" spans="1:22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</row>
    <row r="898" spans="1:22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</row>
    <row r="899" spans="1:22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</row>
    <row r="900" spans="1:22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</row>
    <row r="901" spans="1:22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</row>
    <row r="902" spans="1:2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</row>
    <row r="903" spans="1:22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</row>
    <row r="904" spans="1:22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</row>
    <row r="905" spans="1:22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</row>
    <row r="906" spans="1:22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</row>
    <row r="907" spans="1:22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</row>
    <row r="908" spans="1:22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</row>
    <row r="909" spans="1:22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</row>
    <row r="910" spans="1:22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</row>
    <row r="911" spans="1:22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</row>
    <row r="912" spans="1:2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</row>
    <row r="913" spans="1:22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</row>
    <row r="914" spans="1:22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</row>
    <row r="915" spans="1:22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</row>
    <row r="916" spans="1:22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</row>
    <row r="917" spans="1:22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</row>
    <row r="918" spans="1:22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</row>
    <row r="919" spans="1:22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</row>
    <row r="920" spans="1:22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</row>
    <row r="921" spans="1:22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</row>
    <row r="922" spans="1: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</row>
    <row r="923" spans="1:22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</row>
    <row r="924" spans="1:22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</row>
    <row r="925" spans="1:22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</row>
    <row r="926" spans="1:22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</row>
    <row r="927" spans="1:22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</row>
    <row r="928" spans="1:22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</row>
    <row r="929" spans="1:22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</row>
    <row r="930" spans="1:22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</row>
    <row r="931" spans="1:22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</row>
    <row r="932" spans="1:2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</row>
    <row r="933" spans="1:22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</row>
    <row r="934" spans="1:22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</row>
    <row r="935" spans="1:22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</row>
    <row r="936" spans="1:22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</row>
    <row r="937" spans="1:22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</row>
    <row r="938" spans="1:22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</row>
    <row r="939" spans="1:22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</row>
    <row r="940" spans="1:22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</row>
    <row r="941" spans="1:22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</row>
    <row r="942" spans="1:2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</row>
    <row r="943" spans="1:22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</row>
    <row r="944" spans="1:22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</row>
    <row r="945" spans="1:22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</row>
    <row r="946" spans="1:22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</row>
    <row r="947" spans="1:22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</row>
    <row r="948" spans="1:22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</row>
    <row r="949" spans="1:22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</row>
    <row r="950" spans="1:22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</row>
    <row r="951" spans="1:22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</row>
    <row r="952" spans="1:2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</row>
    <row r="953" spans="1:22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</row>
    <row r="954" spans="1:22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</row>
    <row r="955" spans="1:22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</row>
    <row r="956" spans="1:22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</row>
    <row r="957" spans="1:22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</row>
    <row r="958" spans="1:22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</row>
    <row r="959" spans="1:22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</row>
    <row r="960" spans="1:22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</row>
    <row r="961" spans="1:22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</row>
    <row r="962" spans="1:2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</row>
    <row r="963" spans="1:22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</row>
    <row r="964" spans="1:22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</row>
    <row r="965" spans="1:22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</row>
    <row r="966" spans="1:22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</row>
    <row r="967" spans="1:22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</row>
    <row r="968" spans="1:22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</row>
    <row r="969" spans="1:22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</row>
    <row r="970" spans="1:22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</row>
    <row r="971" spans="1:22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</row>
    <row r="972" spans="1:2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</row>
    <row r="973" spans="1:22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</row>
    <row r="974" spans="1:22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</row>
    <row r="975" spans="1:22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</row>
    <row r="976" spans="1:22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</row>
    <row r="977" spans="1:22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</row>
    <row r="978" spans="1:22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</row>
    <row r="979" spans="1:22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</row>
    <row r="980" spans="1:22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</row>
    <row r="981" spans="1:22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</row>
    <row r="982" spans="1:2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</row>
    <row r="983" spans="1:22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</row>
    <row r="984" spans="1:22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</row>
    <row r="985" spans="1:22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</row>
    <row r="986" spans="1:22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</row>
    <row r="987" spans="1:22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</row>
    <row r="988" spans="1:22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</row>
    <row r="989" spans="1:22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</row>
    <row r="990" spans="1:22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</row>
    <row r="991" spans="1:22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</row>
    <row r="992" spans="1:22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</row>
    <row r="993" spans="1:22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</row>
    <row r="994" spans="1:22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</row>
    <row r="995" spans="1:22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</row>
    <row r="996" spans="1:22" ht="15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</row>
    <row r="997" spans="1:22" ht="15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</row>
    <row r="998" spans="1:22" ht="15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</row>
    <row r="999" spans="1:22" ht="15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</row>
    <row r="1000" spans="1:22" ht="15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</row>
    <row r="1001" spans="1:22" ht="15.75" customHeight="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</row>
    <row r="1002" spans="1:22" ht="15.75" customHeight="1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45.85546875" customWidth="1"/>
    <col min="2" max="3" width="17.140625" customWidth="1"/>
    <col min="4" max="5" width="12.5703125" customWidth="1"/>
    <col min="6" max="6" width="17.42578125" customWidth="1"/>
    <col min="7" max="8" width="21.28515625" customWidth="1"/>
    <col min="9" max="9" width="13.42578125" customWidth="1"/>
    <col min="10" max="10" width="11.42578125" customWidth="1"/>
    <col min="11" max="11" width="8.85546875" customWidth="1"/>
  </cols>
  <sheetData>
    <row r="1" spans="1:11" ht="15.75" customHeight="1">
      <c r="A1" s="59"/>
      <c r="B1" s="2"/>
      <c r="C1" s="2"/>
      <c r="D1" s="2"/>
      <c r="E1" s="2"/>
      <c r="I1" s="3"/>
      <c r="J1" s="3"/>
      <c r="K1" s="3"/>
    </row>
    <row r="2" spans="1:11" ht="15.75" customHeight="1">
      <c r="A2" s="60" t="str">
        <f>Зведена!A2</f>
        <v>Redmi 8 4+64GB Black Cn</v>
      </c>
      <c r="B2" s="61" t="str">
        <f t="shared" ref="B2:B637" si="0">IFERROR( IF(SEARCH("int",A2 ), C2), "undefined")</f>
        <v>undefined</v>
      </c>
      <c r="C2" s="61" t="str">
        <f t="shared" ref="C2:C637" ca="1" si="1">IFERROR( IF(SEARCH("Nocharger", F2)&gt;0, "No charger"),D2)</f>
        <v>undefined</v>
      </c>
      <c r="D2" s="2" t="str">
        <f t="shared" ref="D2:D637" ca="1" si="2">IFERROR( IF(G2,E2,"undefined"), "undefined")</f>
        <v>undefined</v>
      </c>
      <c r="E2" s="2" t="str">
        <f t="array" ref="E2">IFERROR(INDEX(hidden_1!$A$2:$F$79,MATCH("*"&amp;LEFT(A2, SEARCH("GB",A2))&amp;"*",hidden_1!G:G,0)-1,2), "undefined")</f>
        <v>undefined</v>
      </c>
      <c r="F2" s="62" t="str">
        <f t="array" ref="F2">LOWER( SUBSTITUTE( SUBSTITUTE(IFERROR(INDEX(hidden_1!$A$2:$F$79,MATCH("*"&amp;LEFT(A2, SEARCH("GB",A2))&amp;"*",hidden_1!G:G,0)-1,3), "not fоund"), " ", ""), "Gray","Grey"))</f>
        <v>notfоund</v>
      </c>
      <c r="G2" s="54" t="b">
        <f ca="1">IFERROR(__xludf.DUMMYFUNCTION("ISNUMBER( MATCH(K2,XLOOKUP(K2,split(F2,""+""),split(F2,""+"")),0))"),FALSE)</f>
        <v>0</v>
      </c>
      <c r="H2" s="54" t="str">
        <f t="shared" ref="H2:H637" si="3">LEFT(A2, SEARCH("GB",A2))</f>
        <v>Redmi 8 4+64G</v>
      </c>
      <c r="I2" s="3" t="str">
        <f t="shared" ref="I2:I637" si="4">LOWER( MID(SUBSTITUTE(A2,H2,""),3,LEN(SUBSTITUTE(A2,H2,""))))</f>
        <v>black cn</v>
      </c>
      <c r="J2" s="3" t="str">
        <f t="shared" ref="J2:J637" si="5">SUBSTITUTE( SUBSTITUTE( SUBSTITUTE( SUBSTITUTE( SUBSTITUTE( SUBSTITUTE(I2,"nfc ",""), "no ",""), "cn", ""), "int", ""), "",""), "+ota","")</f>
        <v xml:space="preserve">black </v>
      </c>
      <c r="K2" s="54" t="str">
        <f t="shared" ref="K2:K637" si="6">SUBSTITUTE(J2," ","")</f>
        <v>black</v>
      </c>
    </row>
    <row r="3" spans="1:11" ht="15.75" customHeight="1">
      <c r="A3" s="60" t="str">
        <f>Зведена!A3</f>
        <v>Redmi 8 4+64GB Blue CN</v>
      </c>
      <c r="B3" s="61" t="str">
        <f t="shared" si="0"/>
        <v>undefined</v>
      </c>
      <c r="C3" s="61" t="str">
        <f t="shared" ca="1" si="1"/>
        <v>undefined</v>
      </c>
      <c r="D3" s="2" t="str">
        <f t="shared" ca="1" si="2"/>
        <v>undefined</v>
      </c>
      <c r="E3" s="2" t="str">
        <f t="array" ref="E3">IFERROR(INDEX(hidden_1!$A$2:$F$79,MATCH("*"&amp;LEFT(A3, SEARCH("GB",A3))&amp;"*",hidden_1!G:G,0)-1,2), "undefined")</f>
        <v>undefined</v>
      </c>
      <c r="F3" s="62" t="str">
        <f t="array" ref="F3">LOWER( SUBSTITUTE( SUBSTITUTE(IFERROR(INDEX(hidden_1!$A$2:$F$79,MATCH("*"&amp;LEFT(A3, SEARCH("GB",A3))&amp;"*",hidden_1!G:G,0)-1,3), "not fоund"), " ", ""), "Gray","Grey"))</f>
        <v>notfоund</v>
      </c>
      <c r="G3" s="54" t="b">
        <f ca="1">IFERROR(__xludf.DUMMYFUNCTION("ISNUMBER( MATCH(K3,XLOOKUP(K3,split(F3,""+""),split(F3,""+"")),0))"),FALSE)</f>
        <v>0</v>
      </c>
      <c r="H3" s="54" t="str">
        <f t="shared" si="3"/>
        <v>Redmi 8 4+64G</v>
      </c>
      <c r="I3" s="3" t="str">
        <f t="shared" si="4"/>
        <v>blue cn</v>
      </c>
      <c r="J3" s="3" t="str">
        <f t="shared" si="5"/>
        <v xml:space="preserve">blue </v>
      </c>
      <c r="K3" s="54" t="str">
        <f t="shared" si="6"/>
        <v>blue</v>
      </c>
    </row>
    <row r="4" spans="1:11" ht="15.75" customHeight="1">
      <c r="A4" s="60" t="str">
        <f>Зведена!A4</f>
        <v>Redmi 8 4+64GB Green CN</v>
      </c>
      <c r="B4" s="61" t="str">
        <f t="shared" si="0"/>
        <v>undefined</v>
      </c>
      <c r="C4" s="61" t="str">
        <f t="shared" ca="1" si="1"/>
        <v>undefined</v>
      </c>
      <c r="D4" s="2" t="str">
        <f t="shared" ca="1" si="2"/>
        <v>undefined</v>
      </c>
      <c r="E4" s="2" t="str">
        <f t="array" ref="E4">IFERROR(INDEX(hidden_1!$A$2:$F$79,MATCH("*"&amp;LEFT(A4, SEARCH("GB",A4))&amp;"*",hidden_1!G:G,0)-1,2), "undefined")</f>
        <v>undefined</v>
      </c>
      <c r="F4" s="62" t="str">
        <f t="array" ref="F4">LOWER( SUBSTITUTE( SUBSTITUTE(IFERROR(INDEX(hidden_1!$A$2:$F$79,MATCH("*"&amp;LEFT(A4, SEARCH("GB",A4))&amp;"*",hidden_1!G:G,0)-1,3), "not fоund"), " ", ""), "Gray","Grey"))</f>
        <v>notfоund</v>
      </c>
      <c r="G4" s="54" t="b">
        <f ca="1">IFERROR(__xludf.DUMMYFUNCTION("ISNUMBER( MATCH(K4,XLOOKUP(K4,split(F4,""+""),split(F4,""+"")),0))"),FALSE)</f>
        <v>0</v>
      </c>
      <c r="H4" s="54" t="str">
        <f t="shared" si="3"/>
        <v>Redmi 8 4+64G</v>
      </c>
      <c r="I4" s="3" t="str">
        <f t="shared" si="4"/>
        <v>green cn</v>
      </c>
      <c r="J4" s="3" t="str">
        <f t="shared" si="5"/>
        <v xml:space="preserve">green </v>
      </c>
      <c r="K4" s="54" t="str">
        <f t="shared" si="6"/>
        <v>green</v>
      </c>
    </row>
    <row r="5" spans="1:11" ht="15.75" customHeight="1">
      <c r="A5" s="60" t="str">
        <f>Зведена!A5</f>
        <v>Redmi 8 4+64GB Red CN</v>
      </c>
      <c r="B5" s="61" t="str">
        <f t="shared" si="0"/>
        <v>undefined</v>
      </c>
      <c r="C5" s="61" t="str">
        <f t="shared" ca="1" si="1"/>
        <v>undefined</v>
      </c>
      <c r="D5" s="2" t="str">
        <f t="shared" ca="1" si="2"/>
        <v>undefined</v>
      </c>
      <c r="E5" s="2" t="str">
        <f t="array" ref="E5">IFERROR(INDEX(hidden_1!$A$2:$F$79,MATCH("*"&amp;LEFT(A5, SEARCH("GB",A5))&amp;"*",hidden_1!G:G,0)-1,2), "undefined")</f>
        <v>undefined</v>
      </c>
      <c r="F5" s="62" t="str">
        <f t="array" ref="F5">LOWER( SUBSTITUTE( SUBSTITUTE(IFERROR(INDEX(hidden_1!$A$2:$F$79,MATCH("*"&amp;LEFT(A5, SEARCH("GB",A5))&amp;"*",hidden_1!G:G,0)-1,3), "not fоund"), " ", ""), "Gray","Grey"))</f>
        <v>notfоund</v>
      </c>
      <c r="G5" s="54" t="b">
        <f ca="1">IFERROR(__xludf.DUMMYFUNCTION("ISNUMBER( MATCH(K5,XLOOKUP(K5,split(F5,""+""),split(F5,""+"")),0))"),FALSE)</f>
        <v>0</v>
      </c>
      <c r="H5" s="54" t="str">
        <f t="shared" si="3"/>
        <v>Redmi 8 4+64G</v>
      </c>
      <c r="I5" s="3" t="str">
        <f t="shared" si="4"/>
        <v>red cn</v>
      </c>
      <c r="J5" s="3" t="str">
        <f t="shared" si="5"/>
        <v xml:space="preserve">red </v>
      </c>
      <c r="K5" s="54" t="str">
        <f t="shared" si="6"/>
        <v>red</v>
      </c>
    </row>
    <row r="6" spans="1:11" ht="15.75" customHeight="1">
      <c r="A6" s="60" t="str">
        <f>Зведена!A6</f>
        <v>Redmi 9A 4+64GB Black CN</v>
      </c>
      <c r="B6" s="61" t="str">
        <f t="shared" si="0"/>
        <v>undefined</v>
      </c>
      <c r="C6" s="61" t="str">
        <f t="shared" ca="1" si="1"/>
        <v>undefined</v>
      </c>
      <c r="D6" s="2" t="str">
        <f t="shared" ca="1" si="2"/>
        <v>undefined</v>
      </c>
      <c r="E6" s="2" t="str">
        <f t="array" ref="E6">IFERROR(INDEX(hidden_1!$A$2:$F$79,MATCH("*"&amp;LEFT(A6, SEARCH("GB",A6))&amp;"*",hidden_1!G:G,0)-1,2), "undefined")</f>
        <v>undefined</v>
      </c>
      <c r="F6" s="62" t="str">
        <f t="array" ref="F6">LOWER( SUBSTITUTE( SUBSTITUTE(IFERROR(INDEX(hidden_1!$A$2:$F$79,MATCH("*"&amp;LEFT(A6, SEARCH("GB",A6))&amp;"*",hidden_1!G:G,0)-1,3), "not fоund"), " ", ""), "Gray","Grey"))</f>
        <v>notfоund</v>
      </c>
      <c r="G6" s="54" t="b">
        <f ca="1">IFERROR(__xludf.DUMMYFUNCTION("ISNUMBER( MATCH(K6,XLOOKUP(K6,split(F6,""+""),split(F6,""+"")),0))"),FALSE)</f>
        <v>0</v>
      </c>
      <c r="H6" s="54" t="str">
        <f t="shared" si="3"/>
        <v>Redmi 9A 4+64G</v>
      </c>
      <c r="I6" s="3" t="str">
        <f t="shared" si="4"/>
        <v>black cn</v>
      </c>
      <c r="J6" s="3" t="str">
        <f t="shared" si="5"/>
        <v xml:space="preserve">black </v>
      </c>
      <c r="K6" s="54" t="str">
        <f t="shared" si="6"/>
        <v>black</v>
      </c>
    </row>
    <row r="7" spans="1:11" ht="18" customHeight="1">
      <c r="A7" s="60" t="str">
        <f>Зведена!A7</f>
        <v>Redmi 9A 4+64GB Blue CN</v>
      </c>
      <c r="B7" s="61" t="str">
        <f t="shared" si="0"/>
        <v>undefined</v>
      </c>
      <c r="C7" s="61" t="str">
        <f t="shared" ca="1" si="1"/>
        <v>undefined</v>
      </c>
      <c r="D7" s="2" t="str">
        <f t="shared" ca="1" si="2"/>
        <v>undefined</v>
      </c>
      <c r="E7" s="2" t="str">
        <f t="array" ref="E7">IFERROR(INDEX(hidden_1!$A$2:$F$79,MATCH("*"&amp;LEFT(A7, SEARCH("GB",A7))&amp;"*",hidden_1!G:G,0)-1,2), "undefined")</f>
        <v>undefined</v>
      </c>
      <c r="F7" s="62" t="str">
        <f t="array" ref="F7">LOWER( SUBSTITUTE( SUBSTITUTE(IFERROR(INDEX(hidden_1!$A$2:$F$79,MATCH("*"&amp;LEFT(A7, SEARCH("GB",A7))&amp;"*",hidden_1!G:G,0)-1,3), "not fоund"), " ", ""), "Gray","Grey"))</f>
        <v>notfоund</v>
      </c>
      <c r="G7" s="54" t="b">
        <f ca="1">IFERROR(__xludf.DUMMYFUNCTION("ISNUMBER( MATCH(K7,XLOOKUP(K7,split(F7,""+""),split(F7,""+"")),0))"),FALSE)</f>
        <v>0</v>
      </c>
      <c r="H7" s="54" t="str">
        <f t="shared" si="3"/>
        <v>Redmi 9A 4+64G</v>
      </c>
      <c r="I7" s="3" t="str">
        <f t="shared" si="4"/>
        <v>blue cn</v>
      </c>
      <c r="J7" s="3" t="str">
        <f t="shared" si="5"/>
        <v xml:space="preserve">blue </v>
      </c>
      <c r="K7" s="54" t="str">
        <f t="shared" si="6"/>
        <v>blue</v>
      </c>
    </row>
    <row r="8" spans="1:11" ht="15.75" customHeight="1">
      <c r="A8" s="60" t="str">
        <f>Зведена!A8</f>
        <v>Redmi 9A 4+64GB Green CN</v>
      </c>
      <c r="B8" s="61" t="str">
        <f t="shared" si="0"/>
        <v>undefined</v>
      </c>
      <c r="C8" s="61" t="str">
        <f t="shared" ca="1" si="1"/>
        <v>undefined</v>
      </c>
      <c r="D8" s="2" t="str">
        <f t="shared" ca="1" si="2"/>
        <v>undefined</v>
      </c>
      <c r="E8" s="2" t="str">
        <f t="array" ref="E8">IFERROR(INDEX(hidden_1!$A$2:$F$79,MATCH("*"&amp;LEFT(A8, SEARCH("GB",A8))&amp;"*",hidden_1!G:G,0)-1,2), "undefined")</f>
        <v>undefined</v>
      </c>
      <c r="F8" s="62" t="str">
        <f t="array" ref="F8">LOWER( SUBSTITUTE( SUBSTITUTE(IFERROR(INDEX(hidden_1!$A$2:$F$79,MATCH("*"&amp;LEFT(A8, SEARCH("GB",A8))&amp;"*",hidden_1!G:G,0)-1,3), "not fоund"), " ", ""), "Gray","Grey"))</f>
        <v>notfоund</v>
      </c>
      <c r="G8" s="54" t="b">
        <f ca="1">IFERROR(__xludf.DUMMYFUNCTION("ISNUMBER( MATCH(K8,XLOOKUP(K8,split(F8,""+""),split(F8,""+"")),0))"),FALSE)</f>
        <v>0</v>
      </c>
      <c r="H8" s="54" t="str">
        <f t="shared" si="3"/>
        <v>Redmi 9A 4+64G</v>
      </c>
      <c r="I8" s="3" t="str">
        <f t="shared" si="4"/>
        <v>green cn</v>
      </c>
      <c r="J8" s="3" t="str">
        <f t="shared" si="5"/>
        <v xml:space="preserve">green </v>
      </c>
      <c r="K8" s="54" t="str">
        <f t="shared" si="6"/>
        <v>green</v>
      </c>
    </row>
    <row r="9" spans="1:11" ht="15.75" customHeight="1">
      <c r="A9" s="60" t="str">
        <f>Зведена!A9</f>
        <v>Redmi 9A 4+128GB Black CN</v>
      </c>
      <c r="B9" s="61" t="str">
        <f t="shared" si="0"/>
        <v>undefined</v>
      </c>
      <c r="C9" s="61" t="str">
        <f t="shared" ca="1" si="1"/>
        <v>undefined</v>
      </c>
      <c r="D9" s="2" t="str">
        <f t="shared" ca="1" si="2"/>
        <v>undefined</v>
      </c>
      <c r="E9" s="2" t="str">
        <f t="array" ref="E9">IFERROR(INDEX(hidden_1!$A$2:$F$79,MATCH("*"&amp;LEFT(A9, SEARCH("GB",A9))&amp;"*",hidden_1!G:G,0)-1,2), "undefined")</f>
        <v>undefined</v>
      </c>
      <c r="F9" s="62" t="str">
        <f t="array" ref="F9">LOWER( SUBSTITUTE( SUBSTITUTE(IFERROR(INDEX(hidden_1!$A$2:$F$79,MATCH("*"&amp;LEFT(A9, SEARCH("GB",A9))&amp;"*",hidden_1!G:G,0)-1,3), "not fоund"), " ", ""), "Gray","Grey"))</f>
        <v>notfоund</v>
      </c>
      <c r="G9" s="54" t="b">
        <f ca="1">IFERROR(__xludf.DUMMYFUNCTION("ISNUMBER( MATCH(K9,XLOOKUP(K9,split(F9,""+""),split(F9,""+"")),0))"),FALSE)</f>
        <v>0</v>
      </c>
      <c r="H9" s="54" t="str">
        <f t="shared" si="3"/>
        <v>Redmi 9A 4+128G</v>
      </c>
      <c r="I9" s="3" t="str">
        <f t="shared" si="4"/>
        <v>black cn</v>
      </c>
      <c r="J9" s="3" t="str">
        <f t="shared" si="5"/>
        <v xml:space="preserve">black </v>
      </c>
      <c r="K9" s="54" t="str">
        <f t="shared" si="6"/>
        <v>black</v>
      </c>
    </row>
    <row r="10" spans="1:11" ht="15.75" customHeight="1">
      <c r="A10" s="60" t="str">
        <f>Зведена!A10</f>
        <v>Redmi 9A 4+128GB Blue CN</v>
      </c>
      <c r="B10" s="61" t="str">
        <f t="shared" si="0"/>
        <v>undefined</v>
      </c>
      <c r="C10" s="61" t="str">
        <f t="shared" ca="1" si="1"/>
        <v>undefined</v>
      </c>
      <c r="D10" s="2" t="str">
        <f t="shared" ca="1" si="2"/>
        <v>undefined</v>
      </c>
      <c r="E10" s="2" t="str">
        <f t="array" ref="E10">IFERROR(INDEX(hidden_1!$A$2:$F$79,MATCH("*"&amp;LEFT(A10, SEARCH("GB",A10))&amp;"*",hidden_1!G:G,0)-1,2), "undefined")</f>
        <v>undefined</v>
      </c>
      <c r="F10" s="62" t="str">
        <f t="array" ref="F10">LOWER( SUBSTITUTE( SUBSTITUTE(IFERROR(INDEX(hidden_1!$A$2:$F$79,MATCH("*"&amp;LEFT(A10, SEARCH("GB",A10))&amp;"*",hidden_1!G:G,0)-1,3), "not fоund"), " ", ""), "Gray","Grey"))</f>
        <v>notfоund</v>
      </c>
      <c r="G10" s="54" t="b">
        <f ca="1">IFERROR(__xludf.DUMMYFUNCTION("ISNUMBER( MATCH(K10,XLOOKUP(K10,split(F10,""+""),split(F10,""+"")),0))"),FALSE)</f>
        <v>0</v>
      </c>
      <c r="H10" s="54" t="str">
        <f t="shared" si="3"/>
        <v>Redmi 9A 4+128G</v>
      </c>
      <c r="I10" s="3" t="str">
        <f t="shared" si="4"/>
        <v>blue cn</v>
      </c>
      <c r="J10" s="3" t="str">
        <f t="shared" si="5"/>
        <v xml:space="preserve">blue </v>
      </c>
      <c r="K10" s="54" t="str">
        <f t="shared" si="6"/>
        <v>blue</v>
      </c>
    </row>
    <row r="11" spans="1:11" ht="15.75" customHeight="1">
      <c r="A11" s="60" t="str">
        <f>Зведена!A11</f>
        <v>Redmi 9A 4+128GB Green CN</v>
      </c>
      <c r="B11" s="61" t="str">
        <f t="shared" si="0"/>
        <v>undefined</v>
      </c>
      <c r="C11" s="61" t="str">
        <f t="shared" ca="1" si="1"/>
        <v>undefined</v>
      </c>
      <c r="D11" s="2" t="str">
        <f t="shared" ca="1" si="2"/>
        <v>undefined</v>
      </c>
      <c r="E11" s="2" t="str">
        <f t="array" ref="E11">IFERROR(INDEX(hidden_1!$A$2:$F$79,MATCH("*"&amp;LEFT(A11, SEARCH("GB",A11))&amp;"*",hidden_1!G:G,0)-1,2), "undefined")</f>
        <v>undefined</v>
      </c>
      <c r="F11" s="62" t="str">
        <f t="array" ref="F11">LOWER( SUBSTITUTE( SUBSTITUTE(IFERROR(INDEX(hidden_1!$A$2:$F$79,MATCH("*"&amp;LEFT(A11, SEARCH("GB",A11))&amp;"*",hidden_1!G:G,0)-1,3), "not fоund"), " ", ""), "Gray","Grey"))</f>
        <v>notfоund</v>
      </c>
      <c r="G11" s="54" t="b">
        <f ca="1">IFERROR(__xludf.DUMMYFUNCTION("ISNUMBER( MATCH(K11,XLOOKUP(K11,split(F11,""+""),split(F11,""+"")),0))"),FALSE)</f>
        <v>0</v>
      </c>
      <c r="H11" s="54" t="str">
        <f t="shared" si="3"/>
        <v>Redmi 9A 4+128G</v>
      </c>
      <c r="I11" s="3" t="str">
        <f t="shared" si="4"/>
        <v>green cn</v>
      </c>
      <c r="J11" s="3" t="str">
        <f t="shared" si="5"/>
        <v xml:space="preserve">green </v>
      </c>
      <c r="K11" s="54" t="str">
        <f t="shared" si="6"/>
        <v>green</v>
      </c>
    </row>
    <row r="12" spans="1:11" ht="15.75" customHeight="1">
      <c r="A12" s="60" t="str">
        <f>Зведена!A12</f>
        <v>Redmi 9 4+64GB Grey CN</v>
      </c>
      <c r="B12" s="61" t="str">
        <f t="shared" si="0"/>
        <v>undefined</v>
      </c>
      <c r="C12" s="61" t="str">
        <f t="shared" ca="1" si="1"/>
        <v>undefined</v>
      </c>
      <c r="D12" s="2" t="str">
        <f t="shared" ca="1" si="2"/>
        <v>undefined</v>
      </c>
      <c r="E12" s="2" t="str">
        <f t="array" ref="E12">IFERROR(INDEX(hidden_1!$A$2:$F$79,MATCH("*"&amp;LEFT(A12, SEARCH("GB",A12))&amp;"*",hidden_1!G:G,0)-1,2), "undefined")</f>
        <v>undefined</v>
      </c>
      <c r="F12" s="62" t="str">
        <f t="array" ref="F12">LOWER( SUBSTITUTE( SUBSTITUTE(IFERROR(INDEX(hidden_1!$A$2:$F$79,MATCH("*"&amp;LEFT(A12, SEARCH("GB",A12))&amp;"*",hidden_1!G:G,0)-1,3), "not fоund"), " ", ""), "Gray","Grey"))</f>
        <v>notfоund</v>
      </c>
      <c r="G12" s="54" t="b">
        <f ca="1">IFERROR(__xludf.DUMMYFUNCTION("ISNUMBER( MATCH(K12,XLOOKUP(K12,split(F12,""+""),split(F12,""+"")),0))"),FALSE)</f>
        <v>0</v>
      </c>
      <c r="H12" s="54" t="str">
        <f t="shared" si="3"/>
        <v>Redmi 9 4+64G</v>
      </c>
      <c r="I12" s="3" t="str">
        <f t="shared" si="4"/>
        <v>grey cn</v>
      </c>
      <c r="J12" s="3" t="str">
        <f t="shared" si="5"/>
        <v xml:space="preserve">grey </v>
      </c>
      <c r="K12" s="54" t="str">
        <f t="shared" si="6"/>
        <v>grey</v>
      </c>
    </row>
    <row r="13" spans="1:11" ht="15.75" customHeight="1">
      <c r="A13" s="60" t="str">
        <f>Зведена!A13</f>
        <v>Redmi 9 4+64GB Blue CN</v>
      </c>
      <c r="B13" s="61" t="str">
        <f t="shared" si="0"/>
        <v>undefined</v>
      </c>
      <c r="C13" s="61" t="str">
        <f t="shared" ca="1" si="1"/>
        <v>undefined</v>
      </c>
      <c r="D13" s="2" t="str">
        <f t="shared" ca="1" si="2"/>
        <v>undefined</v>
      </c>
      <c r="E13" s="2" t="str">
        <f t="array" ref="E13">IFERROR(INDEX(hidden_1!$A$2:$F$79,MATCH("*"&amp;LEFT(A13, SEARCH("GB",A13))&amp;"*",hidden_1!G:G,0)-1,2), "undefined")</f>
        <v>undefined</v>
      </c>
      <c r="F13" s="62" t="str">
        <f t="array" ref="F13">LOWER( SUBSTITUTE( SUBSTITUTE(IFERROR(INDEX(hidden_1!$A$2:$F$79,MATCH("*"&amp;LEFT(A13, SEARCH("GB",A13))&amp;"*",hidden_1!G:G,0)-1,3), "not fоund"), " ", ""), "Gray","Grey"))</f>
        <v>notfоund</v>
      </c>
      <c r="G13" s="54" t="b">
        <f ca="1">IFERROR(__xludf.DUMMYFUNCTION("ISNUMBER( MATCH(K13,XLOOKUP(K13,split(F13,""+""),split(F13,""+"")),0))"),FALSE)</f>
        <v>0</v>
      </c>
      <c r="H13" s="54" t="str">
        <f t="shared" si="3"/>
        <v>Redmi 9 4+64G</v>
      </c>
      <c r="I13" s="3" t="str">
        <f t="shared" si="4"/>
        <v>blue cn</v>
      </c>
      <c r="J13" s="3" t="str">
        <f t="shared" si="5"/>
        <v xml:space="preserve">blue </v>
      </c>
      <c r="K13" s="54" t="str">
        <f t="shared" si="6"/>
        <v>blue</v>
      </c>
    </row>
    <row r="14" spans="1:11" ht="15.75" customHeight="1">
      <c r="A14" s="60" t="str">
        <f>Зведена!A14</f>
        <v>Redmi 9 4+64GB Green CN</v>
      </c>
      <c r="B14" s="61" t="str">
        <f t="shared" si="0"/>
        <v>undefined</v>
      </c>
      <c r="C14" s="61" t="str">
        <f t="shared" ca="1" si="1"/>
        <v>undefined</v>
      </c>
      <c r="D14" s="2" t="str">
        <f t="shared" ca="1" si="2"/>
        <v>undefined</v>
      </c>
      <c r="E14" s="2" t="str">
        <f t="array" ref="E14">IFERROR(INDEX(hidden_1!$A$2:$F$79,MATCH("*"&amp;LEFT(A14, SEARCH("GB",A14))&amp;"*",hidden_1!G:G,0)-1,2), "undefined")</f>
        <v>undefined</v>
      </c>
      <c r="F14" s="62" t="str">
        <f t="array" ref="F14">LOWER( SUBSTITUTE( SUBSTITUTE(IFERROR(INDEX(hidden_1!$A$2:$F$79,MATCH("*"&amp;LEFT(A14, SEARCH("GB",A14))&amp;"*",hidden_1!G:G,0)-1,3), "not fоund"), " ", ""), "Gray","Grey"))</f>
        <v>notfоund</v>
      </c>
      <c r="G14" s="54" t="b">
        <f ca="1">IFERROR(__xludf.DUMMYFUNCTION("ISNUMBER( MATCH(K14,XLOOKUP(K14,split(F14,""+""),split(F14,""+"")),0))"),FALSE)</f>
        <v>0</v>
      </c>
      <c r="H14" s="54" t="str">
        <f t="shared" si="3"/>
        <v>Redmi 9 4+64G</v>
      </c>
      <c r="I14" s="3" t="str">
        <f t="shared" si="4"/>
        <v>green cn</v>
      </c>
      <c r="J14" s="3" t="str">
        <f t="shared" si="5"/>
        <v xml:space="preserve">green </v>
      </c>
      <c r="K14" s="54" t="str">
        <f t="shared" si="6"/>
        <v>green</v>
      </c>
    </row>
    <row r="15" spans="1:11" ht="15.75" customHeight="1">
      <c r="A15" s="60" t="str">
        <f>Зведена!A15</f>
        <v>Redmi 9 4+64GB Purple CN</v>
      </c>
      <c r="B15" s="61" t="str">
        <f t="shared" si="0"/>
        <v>undefined</v>
      </c>
      <c r="C15" s="61" t="str">
        <f t="shared" ca="1" si="1"/>
        <v>undefined</v>
      </c>
      <c r="D15" s="2" t="str">
        <f t="shared" ca="1" si="2"/>
        <v>undefined</v>
      </c>
      <c r="E15" s="2" t="str">
        <f t="array" ref="E15">IFERROR(INDEX(hidden_1!$A$2:$F$79,MATCH("*"&amp;LEFT(A15, SEARCH("GB",A15))&amp;"*",hidden_1!G:G,0)-1,2), "undefined")</f>
        <v>undefined</v>
      </c>
      <c r="F15" s="62" t="str">
        <f t="array" ref="F15">LOWER( SUBSTITUTE( SUBSTITUTE(IFERROR(INDEX(hidden_1!$A$2:$F$79,MATCH("*"&amp;LEFT(A15, SEARCH("GB",A15))&amp;"*",hidden_1!G:G,0)-1,3), "not fоund"), " ", ""), "Gray","Grey"))</f>
        <v>notfоund</v>
      </c>
      <c r="G15" s="54" t="b">
        <f ca="1">IFERROR(__xludf.DUMMYFUNCTION("ISNUMBER( MATCH(K15,XLOOKUP(K15,split(F15,""+""),split(F15,""+"")),0))"),FALSE)</f>
        <v>0</v>
      </c>
      <c r="H15" s="54" t="str">
        <f t="shared" si="3"/>
        <v>Redmi 9 4+64G</v>
      </c>
      <c r="I15" s="3" t="str">
        <f t="shared" si="4"/>
        <v>purple cn</v>
      </c>
      <c r="J15" s="3" t="str">
        <f t="shared" si="5"/>
        <v xml:space="preserve">purple </v>
      </c>
      <c r="K15" s="54" t="str">
        <f t="shared" si="6"/>
        <v>purple</v>
      </c>
    </row>
    <row r="16" spans="1:11" ht="15.75" customHeight="1">
      <c r="A16" s="60" t="str">
        <f>Зведена!A16</f>
        <v>Redmi 9 4+64GB Pink CN</v>
      </c>
      <c r="B16" s="61" t="str">
        <f t="shared" si="0"/>
        <v>undefined</v>
      </c>
      <c r="C16" s="61" t="str">
        <f t="shared" ca="1" si="1"/>
        <v>undefined</v>
      </c>
      <c r="D16" s="2" t="str">
        <f t="shared" ca="1" si="2"/>
        <v>undefined</v>
      </c>
      <c r="E16" s="2" t="str">
        <f t="array" ref="E16">IFERROR(INDEX(hidden_1!$A$2:$F$79,MATCH("*"&amp;LEFT(A16, SEARCH("GB",A16))&amp;"*",hidden_1!G:G,0)-1,2), "undefined")</f>
        <v>undefined</v>
      </c>
      <c r="F16" s="62" t="str">
        <f t="array" ref="F16">LOWER( SUBSTITUTE( SUBSTITUTE(IFERROR(INDEX(hidden_1!$A$2:$F$79,MATCH("*"&amp;LEFT(A16, SEARCH("GB",A16))&amp;"*",hidden_1!G:G,0)-1,3), "not fоund"), " ", ""), "Gray","Grey"))</f>
        <v>notfоund</v>
      </c>
      <c r="G16" s="54" t="b">
        <f ca="1">IFERROR(__xludf.DUMMYFUNCTION("ISNUMBER( MATCH(K16,XLOOKUP(K16,split(F16,""+""),split(F16,""+"")),0))"),FALSE)</f>
        <v>0</v>
      </c>
      <c r="H16" s="54" t="str">
        <f t="shared" si="3"/>
        <v>Redmi 9 4+64G</v>
      </c>
      <c r="I16" s="3" t="str">
        <f t="shared" si="4"/>
        <v>pink cn</v>
      </c>
      <c r="J16" s="3" t="str">
        <f t="shared" si="5"/>
        <v xml:space="preserve">pink </v>
      </c>
      <c r="K16" s="54" t="str">
        <f t="shared" si="6"/>
        <v>pink</v>
      </c>
    </row>
    <row r="17" spans="1:11" ht="15.75" customHeight="1">
      <c r="A17" s="60" t="str">
        <f>Зведена!A17</f>
        <v>Redmi 9 4+128GB Grey CN</v>
      </c>
      <c r="B17" s="61" t="str">
        <f t="shared" si="0"/>
        <v>undefined</v>
      </c>
      <c r="C17" s="61" t="str">
        <f t="shared" ca="1" si="1"/>
        <v>undefined</v>
      </c>
      <c r="D17" s="2" t="str">
        <f t="shared" ca="1" si="2"/>
        <v>undefined</v>
      </c>
      <c r="E17" s="2" t="str">
        <f t="array" ref="E17">IFERROR(INDEX(hidden_1!$A$2:$F$79,MATCH("*"&amp;LEFT(A17, SEARCH("GB",A17))&amp;"*",hidden_1!G:G,0)-1,2), "undefined")</f>
        <v>undefined</v>
      </c>
      <c r="F17" s="62" t="str">
        <f t="array" ref="F17">LOWER( SUBSTITUTE( SUBSTITUTE(IFERROR(INDEX(hidden_1!$A$2:$F$79,MATCH("*"&amp;LEFT(A17, SEARCH("GB",A17))&amp;"*",hidden_1!G:G,0)-1,3), "not fоund"), " ", ""), "Gray","Grey"))</f>
        <v>notfоund</v>
      </c>
      <c r="G17" s="54" t="b">
        <f ca="1">IFERROR(__xludf.DUMMYFUNCTION("ISNUMBER( MATCH(K17,XLOOKUP(K17,split(F17,""+""),split(F17,""+"")),0))"),FALSE)</f>
        <v>0</v>
      </c>
      <c r="H17" s="54" t="str">
        <f t="shared" si="3"/>
        <v>Redmi 9 4+128G</v>
      </c>
      <c r="I17" s="3" t="str">
        <f t="shared" si="4"/>
        <v>grey cn</v>
      </c>
      <c r="J17" s="3" t="str">
        <f t="shared" si="5"/>
        <v xml:space="preserve">grey </v>
      </c>
      <c r="K17" s="54" t="str">
        <f t="shared" si="6"/>
        <v>grey</v>
      </c>
    </row>
    <row r="18" spans="1:11" ht="15.75" customHeight="1">
      <c r="A18" s="60" t="str">
        <f>Зведена!A18</f>
        <v>Redmi 9 4+128GB Green CN</v>
      </c>
      <c r="B18" s="61" t="str">
        <f t="shared" si="0"/>
        <v>undefined</v>
      </c>
      <c r="C18" s="61" t="str">
        <f t="shared" ca="1" si="1"/>
        <v>undefined</v>
      </c>
      <c r="D18" s="2" t="str">
        <f t="shared" ca="1" si="2"/>
        <v>undefined</v>
      </c>
      <c r="E18" s="2" t="str">
        <f t="array" ref="E18">IFERROR(INDEX(hidden_1!$A$2:$F$79,MATCH("*"&amp;LEFT(A18, SEARCH("GB",A18))&amp;"*",hidden_1!G:G,0)-1,2), "undefined")</f>
        <v>undefined</v>
      </c>
      <c r="F18" s="62" t="str">
        <f t="array" ref="F18">LOWER( SUBSTITUTE( SUBSTITUTE(IFERROR(INDEX(hidden_1!$A$2:$F$79,MATCH("*"&amp;LEFT(A18, SEARCH("GB",A18))&amp;"*",hidden_1!G:G,0)-1,3), "not fоund"), " ", ""), "Gray","Grey"))</f>
        <v>notfоund</v>
      </c>
      <c r="G18" s="54" t="b">
        <f ca="1">IFERROR(__xludf.DUMMYFUNCTION("ISNUMBER( MATCH(K18,XLOOKUP(K18,split(F18,""+""),split(F18,""+"")),0))"),FALSE)</f>
        <v>0</v>
      </c>
      <c r="H18" s="54" t="str">
        <f t="shared" si="3"/>
        <v>Redmi 9 4+128G</v>
      </c>
      <c r="I18" s="3" t="str">
        <f t="shared" si="4"/>
        <v>green cn</v>
      </c>
      <c r="J18" s="3" t="str">
        <f t="shared" si="5"/>
        <v xml:space="preserve">green </v>
      </c>
      <c r="K18" s="54" t="str">
        <f t="shared" si="6"/>
        <v>green</v>
      </c>
    </row>
    <row r="19" spans="1:11" ht="15.75" customHeight="1">
      <c r="A19" s="60" t="str">
        <f>Зведена!A19</f>
        <v>Redmi 9 4+128GB Purple CN</v>
      </c>
      <c r="B19" s="61" t="str">
        <f t="shared" si="0"/>
        <v>undefined</v>
      </c>
      <c r="C19" s="61" t="str">
        <f t="shared" ca="1" si="1"/>
        <v>undefined</v>
      </c>
      <c r="D19" s="2" t="str">
        <f t="shared" ca="1" si="2"/>
        <v>undefined</v>
      </c>
      <c r="E19" s="2" t="str">
        <f t="array" ref="E19">IFERROR(INDEX(hidden_1!$A$2:$F$79,MATCH("*"&amp;LEFT(A19, SEARCH("GB",A19))&amp;"*",hidden_1!G:G,0)-1,2), "undefined")</f>
        <v>undefined</v>
      </c>
      <c r="F19" s="62" t="str">
        <f t="array" ref="F19">LOWER( SUBSTITUTE( SUBSTITUTE(IFERROR(INDEX(hidden_1!$A$2:$F$79,MATCH("*"&amp;LEFT(A19, SEARCH("GB",A19))&amp;"*",hidden_1!G:G,0)-1,3), "not fоund"), " ", ""), "Gray","Grey"))</f>
        <v>notfоund</v>
      </c>
      <c r="G19" s="54" t="b">
        <f ca="1">IFERROR(__xludf.DUMMYFUNCTION("ISNUMBER( MATCH(K19,XLOOKUP(K19,split(F19,""+""),split(F19,""+"")),0))"),FALSE)</f>
        <v>0</v>
      </c>
      <c r="H19" s="54" t="str">
        <f t="shared" si="3"/>
        <v>Redmi 9 4+128G</v>
      </c>
      <c r="I19" s="3" t="str">
        <f t="shared" si="4"/>
        <v>purple cn</v>
      </c>
      <c r="J19" s="3" t="str">
        <f t="shared" si="5"/>
        <v xml:space="preserve">purple </v>
      </c>
      <c r="K19" s="54" t="str">
        <f t="shared" si="6"/>
        <v>purple</v>
      </c>
    </row>
    <row r="20" spans="1:11" ht="15.75" customHeight="1">
      <c r="A20" s="60" t="str">
        <f>Зведена!A20</f>
        <v>Redmi A1 2+32GB Black int</v>
      </c>
      <c r="B20" s="61" t="str">
        <f t="shared" ca="1" si="0"/>
        <v>undefined</v>
      </c>
      <c r="C20" s="61" t="str">
        <f t="shared" ca="1" si="1"/>
        <v>undefined</v>
      </c>
      <c r="D20" s="2" t="str">
        <f t="shared" ca="1" si="2"/>
        <v>undefined</v>
      </c>
      <c r="E20" s="2" t="str">
        <f t="array" ref="E20">IFERROR(INDEX(hidden_1!$A$2:$F$79,MATCH("*"&amp;LEFT(A20, SEARCH("GB",A20))&amp;"*",hidden_1!G:G,0)-1,2), "undefined")</f>
        <v>-</v>
      </c>
      <c r="F20" s="62" t="str">
        <f t="array" ref="F20">LOWER( SUBSTITUTE( SUBSTITUTE(IFERROR(INDEX(hidden_1!$A$2:$F$79,MATCH("*"&amp;LEFT(A20, SEARCH("GB",A20))&amp;"*",hidden_1!G:G,0)-1,3), "not fоund"), " ", ""), "Gray","Grey"))</f>
        <v>(c3s)graphitegrey</v>
      </c>
      <c r="G20" s="54" t="b">
        <f ca="1">IFERROR(__xludf.DUMMYFUNCTION("ISNUMBER( MATCH(K20,XLOOKUP(K20,split(F20,""+""),split(F20,""+"")),0))"),FALSE)</f>
        <v>0</v>
      </c>
      <c r="H20" s="54" t="str">
        <f t="shared" si="3"/>
        <v>Redmi A1 2+32G</v>
      </c>
      <c r="I20" s="3" t="str">
        <f t="shared" si="4"/>
        <v>black int</v>
      </c>
      <c r="J20" s="3" t="str">
        <f t="shared" si="5"/>
        <v xml:space="preserve">black </v>
      </c>
      <c r="K20" s="54" t="str">
        <f t="shared" si="6"/>
        <v>black</v>
      </c>
    </row>
    <row r="21" spans="1:11" ht="15.75" customHeight="1">
      <c r="A21" s="60" t="str">
        <f>Зведена!A21</f>
        <v>Redmi A1 2+32GB Blue int</v>
      </c>
      <c r="B21" s="61" t="str">
        <f t="shared" ca="1" si="0"/>
        <v>undefined</v>
      </c>
      <c r="C21" s="61" t="str">
        <f t="shared" ca="1" si="1"/>
        <v>undefined</v>
      </c>
      <c r="D21" s="2" t="str">
        <f t="shared" ca="1" si="2"/>
        <v>undefined</v>
      </c>
      <c r="E21" s="2" t="str">
        <f t="array" ref="E21">IFERROR(INDEX(hidden_1!$A$2:$F$79,MATCH("*"&amp;LEFT(A21, SEARCH("GB",A21))&amp;"*",hidden_1!G:G,0)-1,2), "undefined")</f>
        <v>-</v>
      </c>
      <c r="F21" s="62" t="str">
        <f t="array" ref="F21">LOWER( SUBSTITUTE( SUBSTITUTE(IFERROR(INDEX(hidden_1!$A$2:$F$79,MATCH("*"&amp;LEFT(A21, SEARCH("GB",A21))&amp;"*",hidden_1!G:G,0)-1,3), "not fоund"), " ", ""), "Gray","Grey"))</f>
        <v>(c3s)graphitegrey</v>
      </c>
      <c r="G21" s="54" t="b">
        <f ca="1">IFERROR(__xludf.DUMMYFUNCTION("ISNUMBER( MATCH(K21,XLOOKUP(K21,split(F21,""+""),split(F21,""+"")),0))"),FALSE)</f>
        <v>0</v>
      </c>
      <c r="H21" s="54" t="str">
        <f t="shared" si="3"/>
        <v>Redmi A1 2+32G</v>
      </c>
      <c r="I21" s="3" t="str">
        <f t="shared" si="4"/>
        <v>blue int</v>
      </c>
      <c r="J21" s="3" t="str">
        <f t="shared" si="5"/>
        <v xml:space="preserve">blue </v>
      </c>
      <c r="K21" s="54" t="str">
        <f t="shared" si="6"/>
        <v>blue</v>
      </c>
    </row>
    <row r="22" spans="1:11" ht="15.75" customHeight="1">
      <c r="A22" s="60" t="str">
        <f>Зведена!A22</f>
        <v>Redmi A1 2+32GB Green int</v>
      </c>
      <c r="B22" s="61" t="str">
        <f t="shared" ca="1" si="0"/>
        <v>undefined</v>
      </c>
      <c r="C22" s="61" t="str">
        <f t="shared" ca="1" si="1"/>
        <v>undefined</v>
      </c>
      <c r="D22" s="2" t="str">
        <f t="shared" ca="1" si="2"/>
        <v>undefined</v>
      </c>
      <c r="E22" s="2" t="str">
        <f t="array" ref="E22">IFERROR(INDEX(hidden_1!$A$2:$F$79,MATCH("*"&amp;LEFT(A22, SEARCH("GB",A22))&amp;"*",hidden_1!G:G,0)-1,2), "undefined")</f>
        <v>-</v>
      </c>
      <c r="F22" s="62" t="str">
        <f t="array" ref="F22">LOWER( SUBSTITUTE( SUBSTITUTE(IFERROR(INDEX(hidden_1!$A$2:$F$79,MATCH("*"&amp;LEFT(A22, SEARCH("GB",A22))&amp;"*",hidden_1!G:G,0)-1,3), "not fоund"), " ", ""), "Gray","Grey"))</f>
        <v>(c3s)graphitegrey</v>
      </c>
      <c r="G22" s="54" t="b">
        <f ca="1">IFERROR(__xludf.DUMMYFUNCTION("ISNUMBER( MATCH(K22,XLOOKUP(K22,split(F22,""+""),split(F22,""+"")),0))"),FALSE)</f>
        <v>0</v>
      </c>
      <c r="H22" s="54" t="str">
        <f t="shared" si="3"/>
        <v>Redmi A1 2+32G</v>
      </c>
      <c r="I22" s="3" t="str">
        <f t="shared" si="4"/>
        <v>green int</v>
      </c>
      <c r="J22" s="3" t="str">
        <f t="shared" si="5"/>
        <v xml:space="preserve">green </v>
      </c>
      <c r="K22" s="54" t="str">
        <f t="shared" si="6"/>
        <v>green</v>
      </c>
    </row>
    <row r="23" spans="1:11" ht="15.75" customHeight="1">
      <c r="A23" s="60" t="str">
        <f>Зведена!A23</f>
        <v>Redmi A1+ 2+32GB Black int</v>
      </c>
      <c r="B23" s="61" t="str">
        <f t="shared" ca="1" si="0"/>
        <v>undefined</v>
      </c>
      <c r="C23" s="61" t="str">
        <f t="shared" ca="1" si="1"/>
        <v>undefined</v>
      </c>
      <c r="D23" s="2" t="str">
        <f t="shared" ca="1" si="2"/>
        <v>undefined</v>
      </c>
      <c r="E23" s="2" t="str">
        <f t="array" ref="E23">IFERROR(INDEX(hidden_1!$A$2:$F$79,MATCH("*"&amp;LEFT(A23, SEARCH("GB",A23))&amp;"*",hidden_1!G:G,0)-1,2), "undefined")</f>
        <v>undefined</v>
      </c>
      <c r="F23" s="62" t="str">
        <f t="array" ref="F23">LOWER( SUBSTITUTE( SUBSTITUTE(IFERROR(INDEX(hidden_1!$A$2:$F$79,MATCH("*"&amp;LEFT(A23, SEARCH("GB",A23))&amp;"*",hidden_1!G:G,0)-1,3), "not fоund"), " ", ""), "Gray","Grey"))</f>
        <v>notfоund</v>
      </c>
      <c r="G23" s="54" t="b">
        <f ca="1">IFERROR(__xludf.DUMMYFUNCTION("ISNUMBER( MATCH(K23,XLOOKUP(K23,split(F23,""+""),split(F23,""+"")),0))"),FALSE)</f>
        <v>0</v>
      </c>
      <c r="H23" s="54" t="str">
        <f t="shared" si="3"/>
        <v>Redmi A1+ 2+32G</v>
      </c>
      <c r="I23" s="3" t="str">
        <f t="shared" si="4"/>
        <v>black int</v>
      </c>
      <c r="J23" s="3" t="str">
        <f t="shared" si="5"/>
        <v xml:space="preserve">black </v>
      </c>
      <c r="K23" s="54" t="str">
        <f t="shared" si="6"/>
        <v>black</v>
      </c>
    </row>
    <row r="24" spans="1:11" ht="15.75" customHeight="1">
      <c r="A24" s="60" t="str">
        <f>Зведена!A24</f>
        <v>Redmi A1+ 2+32GB Blue int</v>
      </c>
      <c r="B24" s="61" t="str">
        <f t="shared" ca="1" si="0"/>
        <v>undefined</v>
      </c>
      <c r="C24" s="61" t="str">
        <f t="shared" ca="1" si="1"/>
        <v>undefined</v>
      </c>
      <c r="D24" s="2" t="str">
        <f t="shared" ca="1" si="2"/>
        <v>undefined</v>
      </c>
      <c r="E24" s="2" t="str">
        <f t="array" ref="E24">IFERROR(INDEX(hidden_1!$A$2:$F$79,MATCH("*"&amp;LEFT(A24, SEARCH("GB",A24))&amp;"*",hidden_1!G:G,0)-1,2), "undefined")</f>
        <v>undefined</v>
      </c>
      <c r="F24" s="62" t="str">
        <f t="array" ref="F24">LOWER( SUBSTITUTE( SUBSTITUTE(IFERROR(INDEX(hidden_1!$A$2:$F$79,MATCH("*"&amp;LEFT(A24, SEARCH("GB",A24))&amp;"*",hidden_1!G:G,0)-1,3), "not fоund"), " ", ""), "Gray","Grey"))</f>
        <v>notfоund</v>
      </c>
      <c r="G24" s="54" t="b">
        <f ca="1">IFERROR(__xludf.DUMMYFUNCTION("ISNUMBER( MATCH(K24,XLOOKUP(K24,split(F24,""+""),split(F24,""+"")),0))"),FALSE)</f>
        <v>0</v>
      </c>
      <c r="H24" s="54" t="str">
        <f t="shared" si="3"/>
        <v>Redmi A1+ 2+32G</v>
      </c>
      <c r="I24" s="3" t="str">
        <f t="shared" si="4"/>
        <v>blue int</v>
      </c>
      <c r="J24" s="3" t="str">
        <f t="shared" si="5"/>
        <v xml:space="preserve">blue </v>
      </c>
      <c r="K24" s="54" t="str">
        <f t="shared" si="6"/>
        <v>blue</v>
      </c>
    </row>
    <row r="25" spans="1:11" ht="15.75" customHeight="1">
      <c r="A25" s="60" t="str">
        <f>Зведена!A25</f>
        <v>Redmi A1+ 2+32GB Green int</v>
      </c>
      <c r="B25" s="61" t="str">
        <f t="shared" ca="1" si="0"/>
        <v>undefined</v>
      </c>
      <c r="C25" s="61" t="str">
        <f t="shared" ca="1" si="1"/>
        <v>undefined</v>
      </c>
      <c r="D25" s="2" t="str">
        <f t="shared" ca="1" si="2"/>
        <v>undefined</v>
      </c>
      <c r="E25" s="2" t="str">
        <f t="array" ref="E25">IFERROR(INDEX(hidden_1!$A$2:$F$79,MATCH("*"&amp;LEFT(A25, SEARCH("GB",A25))&amp;"*",hidden_1!G:G,0)-1,2), "undefined")</f>
        <v>undefined</v>
      </c>
      <c r="F25" s="62" t="str">
        <f t="array" ref="F25">LOWER( SUBSTITUTE( SUBSTITUTE(IFERROR(INDEX(hidden_1!$A$2:$F$79,MATCH("*"&amp;LEFT(A25, SEARCH("GB",A25))&amp;"*",hidden_1!G:G,0)-1,3), "not fоund"), " ", ""), "Gray","Grey"))</f>
        <v>notfоund</v>
      </c>
      <c r="G25" s="54" t="b">
        <f ca="1">IFERROR(__xludf.DUMMYFUNCTION("ISNUMBER( MATCH(K25,XLOOKUP(K25,split(F25,""+""),split(F25,""+"")),0))"),FALSE)</f>
        <v>0</v>
      </c>
      <c r="H25" s="54" t="str">
        <f t="shared" si="3"/>
        <v>Redmi A1+ 2+32G</v>
      </c>
      <c r="I25" s="3" t="str">
        <f t="shared" si="4"/>
        <v>green int</v>
      </c>
      <c r="J25" s="3" t="str">
        <f t="shared" si="5"/>
        <v xml:space="preserve">green </v>
      </c>
      <c r="K25" s="54" t="str">
        <f t="shared" si="6"/>
        <v>green</v>
      </c>
    </row>
    <row r="26" spans="1:11" ht="15.75" customHeight="1">
      <c r="A26" s="60" t="str">
        <f>Зведена!A26</f>
        <v>Redmi 10 2022 4+64GB NFC Blue Int</v>
      </c>
      <c r="B26" s="61" t="str">
        <f t="shared" ca="1" si="0"/>
        <v>undefined</v>
      </c>
      <c r="C26" s="61" t="str">
        <f t="shared" ca="1" si="1"/>
        <v>undefined</v>
      </c>
      <c r="D26" s="2" t="str">
        <f t="shared" ca="1" si="2"/>
        <v>undefined</v>
      </c>
      <c r="E26" s="2" t="str">
        <f t="array" ref="E26">IFERROR(INDEX(hidden_1!$A$2:$F$79,MATCH("*"&amp;LEFT(A26, SEARCH("GB",A26))&amp;"*",hidden_1!G:G,0)-1,2), "undefined")</f>
        <v>undefined</v>
      </c>
      <c r="F26" s="62" t="str">
        <f t="array" ref="F26">LOWER( SUBSTITUTE( SUBSTITUTE(IFERROR(INDEX(hidden_1!$A$2:$F$79,MATCH("*"&amp;LEFT(A26, SEARCH("GB",A26))&amp;"*",hidden_1!G:G,0)-1,3), "not fоund"), " ", ""), "Gray","Grey"))</f>
        <v>notfоund</v>
      </c>
      <c r="G26" s="54" t="b">
        <f ca="1">IFERROR(__xludf.DUMMYFUNCTION("ISNUMBER( MATCH(K26,XLOOKUP(K26,split(F26,""+""),split(F26,""+"")),0))"),FALSE)</f>
        <v>0</v>
      </c>
      <c r="H26" s="54" t="str">
        <f t="shared" si="3"/>
        <v>Redmi 10 2022 4+64G</v>
      </c>
      <c r="I26" s="3" t="str">
        <f t="shared" si="4"/>
        <v>nfc blue int</v>
      </c>
      <c r="J26" s="3" t="str">
        <f t="shared" si="5"/>
        <v xml:space="preserve">blue </v>
      </c>
      <c r="K26" s="54" t="str">
        <f t="shared" si="6"/>
        <v>blue</v>
      </c>
    </row>
    <row r="27" spans="1:11" ht="15.75" customHeight="1">
      <c r="A27" s="60" t="str">
        <f>Зведена!A27</f>
        <v>Redmi 10 2022 4+64GB NFC Grey Int</v>
      </c>
      <c r="B27" s="61" t="str">
        <f t="shared" ca="1" si="0"/>
        <v>undefined</v>
      </c>
      <c r="C27" s="61" t="str">
        <f t="shared" ca="1" si="1"/>
        <v>undefined</v>
      </c>
      <c r="D27" s="2" t="str">
        <f t="shared" ca="1" si="2"/>
        <v>undefined</v>
      </c>
      <c r="E27" s="2" t="str">
        <f t="array" ref="E27">IFERROR(INDEX(hidden_1!$A$2:$F$79,MATCH("*"&amp;LEFT(A27, SEARCH("GB",A27))&amp;"*",hidden_1!G:G,0)-1,2), "undefined")</f>
        <v>undefined</v>
      </c>
      <c r="F27" s="62" t="str">
        <f t="array" ref="F27">LOWER( SUBSTITUTE( SUBSTITUTE(IFERROR(INDEX(hidden_1!$A$2:$F$79,MATCH("*"&amp;LEFT(A27, SEARCH("GB",A27))&amp;"*",hidden_1!G:G,0)-1,3), "not fоund"), " ", ""), "Gray","Grey"))</f>
        <v>notfоund</v>
      </c>
      <c r="G27" s="54" t="b">
        <f ca="1">IFERROR(__xludf.DUMMYFUNCTION("ISNUMBER( MATCH(K27,XLOOKUP(K27,split(F27,""+""),split(F27,""+"")),0))"),FALSE)</f>
        <v>0</v>
      </c>
      <c r="H27" s="54" t="str">
        <f t="shared" si="3"/>
        <v>Redmi 10 2022 4+64G</v>
      </c>
      <c r="I27" s="3" t="str">
        <f t="shared" si="4"/>
        <v>nfc grey int</v>
      </c>
      <c r="J27" s="3" t="str">
        <f t="shared" si="5"/>
        <v xml:space="preserve">grey </v>
      </c>
      <c r="K27" s="54" t="str">
        <f t="shared" si="6"/>
        <v>grey</v>
      </c>
    </row>
    <row r="28" spans="1:11" ht="15.75" customHeight="1">
      <c r="A28" s="60" t="str">
        <f>Зведена!A28</f>
        <v>Redmi 10 2022 4+64GB NFC White Int</v>
      </c>
      <c r="B28" s="61" t="str">
        <f t="shared" ca="1" si="0"/>
        <v>undefined</v>
      </c>
      <c r="C28" s="61" t="str">
        <f t="shared" ca="1" si="1"/>
        <v>undefined</v>
      </c>
      <c r="D28" s="2" t="str">
        <f t="shared" ca="1" si="2"/>
        <v>undefined</v>
      </c>
      <c r="E28" s="2" t="str">
        <f t="array" ref="E28">IFERROR(INDEX(hidden_1!$A$2:$F$79,MATCH("*"&amp;LEFT(A28, SEARCH("GB",A28))&amp;"*",hidden_1!G:G,0)-1,2), "undefined")</f>
        <v>undefined</v>
      </c>
      <c r="F28" s="62" t="str">
        <f t="array" ref="F28">LOWER( SUBSTITUTE( SUBSTITUTE(IFERROR(INDEX(hidden_1!$A$2:$F$79,MATCH("*"&amp;LEFT(A28, SEARCH("GB",A28))&amp;"*",hidden_1!G:G,0)-1,3), "not fоund"), " ", ""), "Gray","Grey"))</f>
        <v>notfоund</v>
      </c>
      <c r="G28" s="54" t="b">
        <f ca="1">IFERROR(__xludf.DUMMYFUNCTION("ISNUMBER( MATCH(K28,XLOOKUP(K28,split(F28,""+""),split(F28,""+"")),0))"),FALSE)</f>
        <v>0</v>
      </c>
      <c r="H28" s="54" t="str">
        <f t="shared" si="3"/>
        <v>Redmi 10 2022 4+64G</v>
      </c>
      <c r="I28" s="3" t="str">
        <f t="shared" si="4"/>
        <v>nfc white int</v>
      </c>
      <c r="J28" s="3" t="str">
        <f t="shared" si="5"/>
        <v xml:space="preserve">white </v>
      </c>
      <c r="K28" s="54" t="str">
        <f t="shared" si="6"/>
        <v>white</v>
      </c>
    </row>
    <row r="29" spans="1:11" ht="15.75" customHeight="1">
      <c r="A29" s="60" t="str">
        <f>Зведена!A29</f>
        <v>Redmi 10 2022 4+128GB NFC Blue Int</v>
      </c>
      <c r="B29" s="61" t="str">
        <f t="shared" ca="1" si="0"/>
        <v>undefined</v>
      </c>
      <c r="C29" s="61" t="str">
        <f t="shared" ca="1" si="1"/>
        <v>undefined</v>
      </c>
      <c r="D29" s="2" t="str">
        <f t="shared" ca="1" si="2"/>
        <v>undefined</v>
      </c>
      <c r="E29" s="2" t="str">
        <f t="array" ref="E29">IFERROR(INDEX(hidden_1!$A$2:$F$79,MATCH("*"&amp;LEFT(A29, SEARCH("GB",A29))&amp;"*",hidden_1!G:G,0)-1,2), "undefined")</f>
        <v>undefined</v>
      </c>
      <c r="F29" s="62" t="str">
        <f t="array" ref="F29">LOWER( SUBSTITUTE( SUBSTITUTE(IFERROR(INDEX(hidden_1!$A$2:$F$79,MATCH("*"&amp;LEFT(A29, SEARCH("GB",A29))&amp;"*",hidden_1!G:G,0)-1,3), "not fоund"), " ", ""), "Gray","Grey"))</f>
        <v>notfоund</v>
      </c>
      <c r="G29" s="54" t="b">
        <f ca="1">IFERROR(__xludf.DUMMYFUNCTION("ISNUMBER( MATCH(K29,XLOOKUP(K29,split(F29,""+""),split(F29,""+"")),0))"),FALSE)</f>
        <v>0</v>
      </c>
      <c r="H29" s="54" t="str">
        <f t="shared" si="3"/>
        <v>Redmi 10 2022 4+128G</v>
      </c>
      <c r="I29" s="3" t="str">
        <f t="shared" si="4"/>
        <v>nfc blue int</v>
      </c>
      <c r="J29" s="3" t="str">
        <f t="shared" si="5"/>
        <v xml:space="preserve">blue </v>
      </c>
      <c r="K29" s="54" t="str">
        <f t="shared" si="6"/>
        <v>blue</v>
      </c>
    </row>
    <row r="30" spans="1:11" ht="15.75" customHeight="1">
      <c r="A30" s="60" t="str">
        <f>Зведена!A30</f>
        <v>Redmi 10 2022 4+128GB NFC Grey Int</v>
      </c>
      <c r="B30" s="61" t="str">
        <f t="shared" ca="1" si="0"/>
        <v>undefined</v>
      </c>
      <c r="C30" s="61" t="str">
        <f t="shared" ca="1" si="1"/>
        <v>undefined</v>
      </c>
      <c r="D30" s="2" t="str">
        <f t="shared" ca="1" si="2"/>
        <v>undefined</v>
      </c>
      <c r="E30" s="2" t="str">
        <f t="array" ref="E30">IFERROR(INDEX(hidden_1!$A$2:$F$79,MATCH("*"&amp;LEFT(A30, SEARCH("GB",A30))&amp;"*",hidden_1!G:G,0)-1,2), "undefined")</f>
        <v>undefined</v>
      </c>
      <c r="F30" s="62" t="str">
        <f t="array" ref="F30">LOWER( SUBSTITUTE( SUBSTITUTE(IFERROR(INDEX(hidden_1!$A$2:$F$79,MATCH("*"&amp;LEFT(A30, SEARCH("GB",A30))&amp;"*",hidden_1!G:G,0)-1,3), "not fоund"), " ", ""), "Gray","Grey"))</f>
        <v>notfоund</v>
      </c>
      <c r="G30" s="54" t="b">
        <f ca="1">IFERROR(__xludf.DUMMYFUNCTION("ISNUMBER( MATCH(K30,XLOOKUP(K30,split(F30,""+""),split(F30,""+"")),0))"),FALSE)</f>
        <v>0</v>
      </c>
      <c r="H30" s="54" t="str">
        <f t="shared" si="3"/>
        <v>Redmi 10 2022 4+128G</v>
      </c>
      <c r="I30" s="3" t="str">
        <f t="shared" si="4"/>
        <v>nfc grey int</v>
      </c>
      <c r="J30" s="3" t="str">
        <f t="shared" si="5"/>
        <v xml:space="preserve">grey </v>
      </c>
      <c r="K30" s="54" t="str">
        <f t="shared" si="6"/>
        <v>grey</v>
      </c>
    </row>
    <row r="31" spans="1:11" ht="15.75" customHeight="1">
      <c r="A31" s="60" t="str">
        <f>Зведена!A31</f>
        <v>Redmi 10 2022 4+128GB NFC White Int</v>
      </c>
      <c r="B31" s="61" t="str">
        <f t="shared" ca="1" si="0"/>
        <v>undefined</v>
      </c>
      <c r="C31" s="61" t="str">
        <f t="shared" ca="1" si="1"/>
        <v>undefined</v>
      </c>
      <c r="D31" s="2" t="str">
        <f t="shared" ca="1" si="2"/>
        <v>undefined</v>
      </c>
      <c r="E31" s="2" t="str">
        <f t="array" ref="E31">IFERROR(INDEX(hidden_1!$A$2:$F$79,MATCH("*"&amp;LEFT(A31, SEARCH("GB",A31))&amp;"*",hidden_1!G:G,0)-1,2), "undefined")</f>
        <v>undefined</v>
      </c>
      <c r="F31" s="62" t="str">
        <f t="array" ref="F31">LOWER( SUBSTITUTE( SUBSTITUTE(IFERROR(INDEX(hidden_1!$A$2:$F$79,MATCH("*"&amp;LEFT(A31, SEARCH("GB",A31))&amp;"*",hidden_1!G:G,0)-1,3), "not fоund"), " ", ""), "Gray","Grey"))</f>
        <v>notfоund</v>
      </c>
      <c r="G31" s="54" t="b">
        <f ca="1">IFERROR(__xludf.DUMMYFUNCTION("ISNUMBER( MATCH(K31,XLOOKUP(K31,split(F31,""+""),split(F31,""+"")),0))"),FALSE)</f>
        <v>0</v>
      </c>
      <c r="H31" s="54" t="str">
        <f t="shared" si="3"/>
        <v>Redmi 10 2022 4+128G</v>
      </c>
      <c r="I31" s="3" t="str">
        <f t="shared" si="4"/>
        <v>nfc white int</v>
      </c>
      <c r="J31" s="3" t="str">
        <f t="shared" si="5"/>
        <v xml:space="preserve">white </v>
      </c>
      <c r="K31" s="54" t="str">
        <f t="shared" si="6"/>
        <v>white</v>
      </c>
    </row>
    <row r="32" spans="1:11" ht="15.75" customHeight="1">
      <c r="A32" s="60" t="str">
        <f>Зведена!A32</f>
        <v>Redmi 10A 4+64GB Black CN+OTA</v>
      </c>
      <c r="B32" s="61" t="str">
        <f t="shared" si="0"/>
        <v>undefined</v>
      </c>
      <c r="C32" s="61" t="str">
        <f t="shared" ca="1" si="1"/>
        <v>undefined</v>
      </c>
      <c r="D32" s="2" t="str">
        <f t="shared" ca="1" si="2"/>
        <v>undefined</v>
      </c>
      <c r="E32" s="2" t="str">
        <f t="array" ref="E32">IFERROR(INDEX(hidden_1!$A$2:$F$79,MATCH("*"&amp;LEFT(A32, SEARCH("GB",A32))&amp;"*",hidden_1!G:G,0)-1,2), "undefined")</f>
        <v>undefined</v>
      </c>
      <c r="F32" s="62" t="str">
        <f t="array" ref="F32">LOWER( SUBSTITUTE( SUBSTITUTE(IFERROR(INDEX(hidden_1!$A$2:$F$79,MATCH("*"&amp;LEFT(A32, SEARCH("GB",A32))&amp;"*",hidden_1!G:G,0)-1,3), "not fоund"), " ", ""), "Gray","Grey"))</f>
        <v>notfоund</v>
      </c>
      <c r="G32" s="54" t="b">
        <f ca="1">IFERROR(__xludf.DUMMYFUNCTION("ISNUMBER( MATCH(K32,XLOOKUP(K32,split(F32,""+""),split(F32,""+"")),0))"),FALSE)</f>
        <v>0</v>
      </c>
      <c r="H32" s="54" t="str">
        <f t="shared" si="3"/>
        <v>Redmi 10A 4+64G</v>
      </c>
      <c r="I32" s="3" t="str">
        <f t="shared" si="4"/>
        <v>black cn+ota</v>
      </c>
      <c r="J32" s="3" t="str">
        <f t="shared" si="5"/>
        <v xml:space="preserve">black </v>
      </c>
      <c r="K32" s="54" t="str">
        <f t="shared" si="6"/>
        <v>black</v>
      </c>
    </row>
    <row r="33" spans="1:11" ht="15.75" customHeight="1">
      <c r="A33" s="60" t="str">
        <f>Зведена!A33</f>
        <v>Redmi 10A 4+64GB Blue CN+OTA</v>
      </c>
      <c r="B33" s="61" t="str">
        <f t="shared" si="0"/>
        <v>undefined</v>
      </c>
      <c r="C33" s="61" t="str">
        <f t="shared" ca="1" si="1"/>
        <v>undefined</v>
      </c>
      <c r="D33" s="2" t="str">
        <f t="shared" ca="1" si="2"/>
        <v>undefined</v>
      </c>
      <c r="E33" s="2" t="str">
        <f t="array" ref="E33">IFERROR(INDEX(hidden_1!$A$2:$F$79,MATCH("*"&amp;LEFT(A33, SEARCH("GB",A33))&amp;"*",hidden_1!G:G,0)-1,2), "undefined")</f>
        <v>undefined</v>
      </c>
      <c r="F33" s="62" t="str">
        <f t="array" ref="F33">LOWER( SUBSTITUTE( SUBSTITUTE(IFERROR(INDEX(hidden_1!$A$2:$F$79,MATCH("*"&amp;LEFT(A33, SEARCH("GB",A33))&amp;"*",hidden_1!G:G,0)-1,3), "not fоund"), " ", ""), "Gray","Grey"))</f>
        <v>notfоund</v>
      </c>
      <c r="G33" s="54" t="b">
        <f ca="1">IFERROR(__xludf.DUMMYFUNCTION("ISNUMBER( MATCH(K33,XLOOKUP(K33,split(F33,""+""),split(F33,""+"")),0))"),FALSE)</f>
        <v>0</v>
      </c>
      <c r="H33" s="54" t="str">
        <f t="shared" si="3"/>
        <v>Redmi 10A 4+64G</v>
      </c>
      <c r="I33" s="3" t="str">
        <f t="shared" si="4"/>
        <v>blue cn+ota</v>
      </c>
      <c r="J33" s="3" t="str">
        <f t="shared" si="5"/>
        <v xml:space="preserve">blue </v>
      </c>
      <c r="K33" s="54" t="str">
        <f t="shared" si="6"/>
        <v>blue</v>
      </c>
    </row>
    <row r="34" spans="1:11" ht="15.75" customHeight="1">
      <c r="A34" s="60" t="str">
        <f>Зведена!A34</f>
        <v>Redmi 10A 4+64GB Silver CN+OTA</v>
      </c>
      <c r="B34" s="61" t="str">
        <f t="shared" si="0"/>
        <v>undefined</v>
      </c>
      <c r="C34" s="61" t="str">
        <f t="shared" ca="1" si="1"/>
        <v>undefined</v>
      </c>
      <c r="D34" s="2" t="str">
        <f t="shared" ca="1" si="2"/>
        <v>undefined</v>
      </c>
      <c r="E34" s="2" t="str">
        <f t="array" ref="E34">IFERROR(INDEX(hidden_1!$A$2:$F$79,MATCH("*"&amp;LEFT(A34, SEARCH("GB",A34))&amp;"*",hidden_1!G:G,0)-1,2), "undefined")</f>
        <v>undefined</v>
      </c>
      <c r="F34" s="62" t="str">
        <f t="array" ref="F34">LOWER( SUBSTITUTE( SUBSTITUTE(IFERROR(INDEX(hidden_1!$A$2:$F$79,MATCH("*"&amp;LEFT(A34, SEARCH("GB",A34))&amp;"*",hidden_1!G:G,0)-1,3), "not fоund"), " ", ""), "Gray","Grey"))</f>
        <v>notfоund</v>
      </c>
      <c r="G34" s="54" t="b">
        <f ca="1">IFERROR(__xludf.DUMMYFUNCTION("ISNUMBER( MATCH(K34,XLOOKUP(K34,split(F34,""+""),split(F34,""+"")),0))"),FALSE)</f>
        <v>0</v>
      </c>
      <c r="H34" s="54" t="str">
        <f t="shared" si="3"/>
        <v>Redmi 10A 4+64G</v>
      </c>
      <c r="I34" s="3" t="str">
        <f t="shared" si="4"/>
        <v>silver cn+ota</v>
      </c>
      <c r="J34" s="3" t="str">
        <f t="shared" si="5"/>
        <v xml:space="preserve">silver </v>
      </c>
      <c r="K34" s="54" t="str">
        <f t="shared" si="6"/>
        <v>silver</v>
      </c>
    </row>
    <row r="35" spans="1:11" ht="15.75" customHeight="1">
      <c r="A35" s="60" t="str">
        <f>Зведена!A35</f>
        <v>Redmi 10A 4+128GB Blue CN+OTA</v>
      </c>
      <c r="B35" s="61" t="str">
        <f t="shared" si="0"/>
        <v>undefined</v>
      </c>
      <c r="C35" s="61" t="str">
        <f t="shared" ca="1" si="1"/>
        <v>undefined</v>
      </c>
      <c r="D35" s="2" t="str">
        <f t="shared" ca="1" si="2"/>
        <v>undefined</v>
      </c>
      <c r="E35" s="2" t="str">
        <f t="array" ref="E35">IFERROR(INDEX(hidden_1!$A$2:$F$79,MATCH("*"&amp;LEFT(A35, SEARCH("GB",A35))&amp;"*",hidden_1!G:G,0)-1,2), "undefined")</f>
        <v>$93</v>
      </c>
      <c r="F35" s="62" t="str">
        <f t="array" ref="F35">LOWER( SUBSTITUTE( SUBSTITUTE(IFERROR(INDEX(hidden_1!$A$2:$F$79,MATCH("*"&amp;LEFT(A35, SEARCH("GB",A35))&amp;"*",hidden_1!G:G,0)-1,3), "not fоund"), " ", ""), "Gray","Grey"))</f>
        <v>graphitegrey+skyblue</v>
      </c>
      <c r="G35" s="54" t="b">
        <f ca="1">IFERROR(__xludf.DUMMYFUNCTION("ISNUMBER( MATCH(K35,XLOOKUP(K35,split(F35,""+""),split(F35,""+"")),0))"),FALSE)</f>
        <v>0</v>
      </c>
      <c r="H35" s="54" t="str">
        <f t="shared" si="3"/>
        <v>Redmi 10A 4+128G</v>
      </c>
      <c r="I35" s="3" t="str">
        <f t="shared" si="4"/>
        <v>blue cn+ota</v>
      </c>
      <c r="J35" s="3" t="str">
        <f t="shared" si="5"/>
        <v xml:space="preserve">blue </v>
      </c>
      <c r="K35" s="54" t="str">
        <f t="shared" si="6"/>
        <v>blue</v>
      </c>
    </row>
    <row r="36" spans="1:11" ht="15.75" customHeight="1">
      <c r="A36" s="60" t="str">
        <f>Зведена!A36</f>
        <v>Redmi 10A 4+128GB Black CN+OTA</v>
      </c>
      <c r="B36" s="61" t="str">
        <f t="shared" si="0"/>
        <v>undefined</v>
      </c>
      <c r="C36" s="61" t="str">
        <f t="shared" ca="1" si="1"/>
        <v>undefined</v>
      </c>
      <c r="D36" s="2" t="str">
        <f t="shared" ca="1" si="2"/>
        <v>undefined</v>
      </c>
      <c r="E36" s="2" t="str">
        <f t="array" ref="E36">IFERROR(INDEX(hidden_1!$A$2:$F$79,MATCH("*"&amp;LEFT(A36, SEARCH("GB",A36))&amp;"*",hidden_1!G:G,0)-1,2), "undefined")</f>
        <v>$93</v>
      </c>
      <c r="F36" s="62" t="str">
        <f t="array" ref="F36">LOWER( SUBSTITUTE( SUBSTITUTE(IFERROR(INDEX(hidden_1!$A$2:$F$79,MATCH("*"&amp;LEFT(A36, SEARCH("GB",A36))&amp;"*",hidden_1!G:G,0)-1,3), "not fоund"), " ", ""), "Gray","Grey"))</f>
        <v>graphitegrey+skyblue</v>
      </c>
      <c r="G36" s="54" t="b">
        <f ca="1">IFERROR(__xludf.DUMMYFUNCTION("ISNUMBER( MATCH(K36,XLOOKUP(K36,split(F36,""+""),split(F36,""+"")),0))"),FALSE)</f>
        <v>0</v>
      </c>
      <c r="H36" s="54" t="str">
        <f t="shared" si="3"/>
        <v>Redmi 10A 4+128G</v>
      </c>
      <c r="I36" s="3" t="str">
        <f t="shared" si="4"/>
        <v>black cn+ota</v>
      </c>
      <c r="J36" s="3" t="str">
        <f t="shared" si="5"/>
        <v xml:space="preserve">black </v>
      </c>
      <c r="K36" s="54" t="str">
        <f t="shared" si="6"/>
        <v>black</v>
      </c>
    </row>
    <row r="37" spans="1:11" ht="15.75" customHeight="1">
      <c r="A37" s="60" t="str">
        <f>Зведена!A37</f>
        <v>Redmi 10A 4+128GB Graphite Grey Int</v>
      </c>
      <c r="B37" s="61" t="str">
        <f t="shared" ca="1" si="0"/>
        <v>$93</v>
      </c>
      <c r="C37" s="61" t="str">
        <f t="shared" ca="1" si="1"/>
        <v>$93</v>
      </c>
      <c r="D37" s="2" t="str">
        <f t="shared" ca="1" si="2"/>
        <v>$93</v>
      </c>
      <c r="E37" s="2" t="str">
        <f t="array" ref="E37">IFERROR(INDEX(hidden_1!$A$2:$F$79,MATCH("*"&amp;LEFT(A37, SEARCH("GB",A37))&amp;"*",hidden_1!G:G,0)-1,2), "undefined")</f>
        <v>$93</v>
      </c>
      <c r="F37" s="62" t="str">
        <f t="array" ref="F37">LOWER( SUBSTITUTE( SUBSTITUTE(IFERROR(INDEX(hidden_1!$A$2:$F$79,MATCH("*"&amp;LEFT(A37, SEARCH("GB",A37))&amp;"*",hidden_1!G:G,0)-1,3), "not fоund"), " ", ""), "Gray","Grey"))</f>
        <v>graphitegrey+skyblue</v>
      </c>
      <c r="G37" s="54" t="b">
        <f ca="1">IFERROR(__xludf.DUMMYFUNCTION("ISNUMBER( MATCH(K37,XLOOKUP(K37,split(F37,""+""),split(F37,""+"")),0))"),TRUE)</f>
        <v>1</v>
      </c>
      <c r="H37" s="54" t="str">
        <f t="shared" si="3"/>
        <v>Redmi 10A 4+128G</v>
      </c>
      <c r="I37" s="3" t="str">
        <f t="shared" si="4"/>
        <v>graphite grey int</v>
      </c>
      <c r="J37" s="3" t="str">
        <f t="shared" si="5"/>
        <v xml:space="preserve">graphite grey </v>
      </c>
      <c r="K37" s="54" t="str">
        <f t="shared" si="6"/>
        <v>graphitegrey</v>
      </c>
    </row>
    <row r="38" spans="1:11" ht="15.75" customHeight="1">
      <c r="A38" s="60" t="str">
        <f>Зведена!A38</f>
        <v>Redmi 10A 4+128GB Chrome Silver Int</v>
      </c>
      <c r="B38" s="61" t="str">
        <f t="shared" ca="1" si="0"/>
        <v>undefined</v>
      </c>
      <c r="C38" s="61" t="str">
        <f t="shared" ca="1" si="1"/>
        <v>undefined</v>
      </c>
      <c r="D38" s="2" t="str">
        <f t="shared" ca="1" si="2"/>
        <v>undefined</v>
      </c>
      <c r="E38" s="2" t="str">
        <f t="array" ref="E38">IFERROR(INDEX(hidden_1!$A$2:$F$79,MATCH("*"&amp;LEFT(A38, SEARCH("GB",A38))&amp;"*",hidden_1!G:G,0)-1,2), "undefined")</f>
        <v>$93</v>
      </c>
      <c r="F38" s="62" t="str">
        <f t="array" ref="F38">LOWER( SUBSTITUTE( SUBSTITUTE(IFERROR(INDEX(hidden_1!$A$2:$F$79,MATCH("*"&amp;LEFT(A38, SEARCH("GB",A38))&amp;"*",hidden_1!G:G,0)-1,3), "not fоund"), " ", ""), "Gray","Grey"))</f>
        <v>graphitegrey+skyblue</v>
      </c>
      <c r="G38" s="54" t="b">
        <f ca="1">IFERROR(__xludf.DUMMYFUNCTION("ISNUMBER( MATCH(K38,XLOOKUP(K38,split(F38,""+""),split(F38,""+"")),0))"),FALSE)</f>
        <v>0</v>
      </c>
      <c r="H38" s="54" t="str">
        <f t="shared" si="3"/>
        <v>Redmi 10A 4+128G</v>
      </c>
      <c r="I38" s="3" t="str">
        <f t="shared" si="4"/>
        <v>chrome silver int</v>
      </c>
      <c r="J38" s="3" t="str">
        <f t="shared" si="5"/>
        <v xml:space="preserve">chrome silver </v>
      </c>
      <c r="K38" s="54" t="str">
        <f t="shared" si="6"/>
        <v>chromesilver</v>
      </c>
    </row>
    <row r="39" spans="1:11" ht="15.75" customHeight="1">
      <c r="A39" s="60" t="str">
        <f>Зведена!A39</f>
        <v>Redmi 10A 4+128GB Sky Blue Int</v>
      </c>
      <c r="B39" s="61" t="str">
        <f t="shared" ca="1" si="0"/>
        <v>$93</v>
      </c>
      <c r="C39" s="61" t="str">
        <f t="shared" ca="1" si="1"/>
        <v>$93</v>
      </c>
      <c r="D39" s="2" t="str">
        <f t="shared" ca="1" si="2"/>
        <v>$93</v>
      </c>
      <c r="E39" s="2" t="str">
        <f t="array" ref="E39">IFERROR(INDEX(hidden_1!$A$2:$F$79,MATCH("*"&amp;LEFT(A39, SEARCH("GB",A39))&amp;"*",hidden_1!G:G,0)-1,2), "undefined")</f>
        <v>$93</v>
      </c>
      <c r="F39" s="62" t="str">
        <f t="array" ref="F39">LOWER( SUBSTITUTE( SUBSTITUTE(IFERROR(INDEX(hidden_1!$A$2:$F$79,MATCH("*"&amp;LEFT(A39, SEARCH("GB",A39))&amp;"*",hidden_1!G:G,0)-1,3), "not fоund"), " ", ""), "Gray","Grey"))</f>
        <v>graphitegrey+skyblue</v>
      </c>
      <c r="G39" s="54" t="b">
        <f ca="1">IFERROR(__xludf.DUMMYFUNCTION("ISNUMBER( MATCH(K39,XLOOKUP(K39,split(F39,""+""),split(F39,""+"")),0))"),TRUE)</f>
        <v>1</v>
      </c>
      <c r="H39" s="54" t="str">
        <f t="shared" si="3"/>
        <v>Redmi 10A 4+128G</v>
      </c>
      <c r="I39" s="3" t="str">
        <f t="shared" si="4"/>
        <v>sky blue int</v>
      </c>
      <c r="J39" s="3" t="str">
        <f t="shared" si="5"/>
        <v xml:space="preserve">sky blue </v>
      </c>
      <c r="K39" s="54" t="str">
        <f t="shared" si="6"/>
        <v>skyblue</v>
      </c>
    </row>
    <row r="40" spans="1:11" ht="15.75" customHeight="1">
      <c r="A40" s="60" t="str">
        <f>Зведена!A40</f>
        <v>Redmi 10A 4+128GB Silver CN+OTA</v>
      </c>
      <c r="B40" s="61" t="str">
        <f t="shared" si="0"/>
        <v>undefined</v>
      </c>
      <c r="C40" s="61" t="str">
        <f t="shared" ca="1" si="1"/>
        <v>undefined</v>
      </c>
      <c r="D40" s="2" t="str">
        <f t="shared" ca="1" si="2"/>
        <v>undefined</v>
      </c>
      <c r="E40" s="2" t="str">
        <f t="array" ref="E40">IFERROR(INDEX(hidden_1!$A$2:$F$79,MATCH("*"&amp;LEFT(A40, SEARCH("GB",A40))&amp;"*",hidden_1!G:G,0)-1,2), "undefined")</f>
        <v>$93</v>
      </c>
      <c r="F40" s="62" t="str">
        <f t="array" ref="F40">LOWER( SUBSTITUTE( SUBSTITUTE(IFERROR(INDEX(hidden_1!$A$2:$F$79,MATCH("*"&amp;LEFT(A40, SEARCH("GB",A40))&amp;"*",hidden_1!G:G,0)-1,3), "not fоund"), " ", ""), "Gray","Grey"))</f>
        <v>graphitegrey+skyblue</v>
      </c>
      <c r="G40" s="54" t="b">
        <f ca="1">IFERROR(__xludf.DUMMYFUNCTION("ISNUMBER( MATCH(K40,XLOOKUP(K40,split(F40,""+""),split(F40,""+"")),0))"),FALSE)</f>
        <v>0</v>
      </c>
      <c r="H40" s="54" t="str">
        <f t="shared" si="3"/>
        <v>Redmi 10A 4+128G</v>
      </c>
      <c r="I40" s="3" t="str">
        <f t="shared" si="4"/>
        <v>silver cn+ota</v>
      </c>
      <c r="J40" s="3" t="str">
        <f t="shared" si="5"/>
        <v xml:space="preserve">silver </v>
      </c>
      <c r="K40" s="54" t="str">
        <f t="shared" si="6"/>
        <v>silver</v>
      </c>
    </row>
    <row r="41" spans="1:11" ht="15.75" customHeight="1">
      <c r="A41" s="60" t="str">
        <f>Зведена!A41</f>
        <v>Redmi 10A 6+128GB Black CN+OTA</v>
      </c>
      <c r="B41" s="61" t="str">
        <f t="shared" si="0"/>
        <v>undefined</v>
      </c>
      <c r="C41" s="61" t="str">
        <f t="shared" ca="1" si="1"/>
        <v>undefined</v>
      </c>
      <c r="D41" s="2" t="str">
        <f t="shared" ca="1" si="2"/>
        <v>undefined</v>
      </c>
      <c r="E41" s="2" t="str">
        <f t="array" ref="E41">IFERROR(INDEX(hidden_1!$A$2:$F$79,MATCH("*"&amp;LEFT(A41, SEARCH("GB",A41))&amp;"*",hidden_1!G:G,0)-1,2), "undefined")</f>
        <v>undefined</v>
      </c>
      <c r="F41" s="62" t="str">
        <f t="array" ref="F41">LOWER( SUBSTITUTE( SUBSTITUTE(IFERROR(INDEX(hidden_1!$A$2:$F$79,MATCH("*"&amp;LEFT(A41, SEARCH("GB",A41))&amp;"*",hidden_1!G:G,0)-1,3), "not fоund"), " ", ""), "Gray","Grey"))</f>
        <v>notfоund</v>
      </c>
      <c r="G41" s="54" t="b">
        <f ca="1">IFERROR(__xludf.DUMMYFUNCTION("ISNUMBER( MATCH(K41,XLOOKUP(K41,split(F41,""+""),split(F41,""+"")),0))"),FALSE)</f>
        <v>0</v>
      </c>
      <c r="H41" s="54" t="str">
        <f t="shared" si="3"/>
        <v>Redmi 10A 6+128G</v>
      </c>
      <c r="I41" s="3" t="str">
        <f t="shared" si="4"/>
        <v>black cn+ota</v>
      </c>
      <c r="J41" s="3" t="str">
        <f t="shared" si="5"/>
        <v xml:space="preserve">black </v>
      </c>
      <c r="K41" s="54" t="str">
        <f t="shared" si="6"/>
        <v>black</v>
      </c>
    </row>
    <row r="42" spans="1:11" ht="15.75" customHeight="1">
      <c r="A42" s="60" t="str">
        <f>Зведена!A42</f>
        <v>Redmi 10A 6+128GB Blue CN+OTA</v>
      </c>
      <c r="B42" s="61" t="str">
        <f t="shared" si="0"/>
        <v>undefined</v>
      </c>
      <c r="C42" s="61" t="str">
        <f t="shared" ca="1" si="1"/>
        <v>undefined</v>
      </c>
      <c r="D42" s="2" t="str">
        <f t="shared" ca="1" si="2"/>
        <v>undefined</v>
      </c>
      <c r="E42" s="2" t="str">
        <f t="array" ref="E42">IFERROR(INDEX(hidden_1!$A$2:$F$79,MATCH("*"&amp;LEFT(A42, SEARCH("GB",A42))&amp;"*",hidden_1!G:G,0)-1,2), "undefined")</f>
        <v>undefined</v>
      </c>
      <c r="F42" s="62" t="str">
        <f t="array" ref="F42">LOWER( SUBSTITUTE( SUBSTITUTE(IFERROR(INDEX(hidden_1!$A$2:$F$79,MATCH("*"&amp;LEFT(A42, SEARCH("GB",A42))&amp;"*",hidden_1!G:G,0)-1,3), "not fоund"), " ", ""), "Gray","Grey"))</f>
        <v>notfоund</v>
      </c>
      <c r="G42" s="54" t="b">
        <f ca="1">IFERROR(__xludf.DUMMYFUNCTION("ISNUMBER( MATCH(K42,XLOOKUP(K42,split(F42,""+""),split(F42,""+"")),0))"),FALSE)</f>
        <v>0</v>
      </c>
      <c r="H42" s="54" t="str">
        <f t="shared" si="3"/>
        <v>Redmi 10A 6+128G</v>
      </c>
      <c r="I42" s="3" t="str">
        <f t="shared" si="4"/>
        <v>blue cn+ota</v>
      </c>
      <c r="J42" s="3" t="str">
        <f t="shared" si="5"/>
        <v xml:space="preserve">blue </v>
      </c>
      <c r="K42" s="54" t="str">
        <f t="shared" si="6"/>
        <v>blue</v>
      </c>
    </row>
    <row r="43" spans="1:11" ht="15.75" customHeight="1">
      <c r="A43" s="60" t="str">
        <f>Зведена!A43</f>
        <v>Redmi 10A 6+128GB Silver CN+OTA</v>
      </c>
      <c r="B43" s="61" t="str">
        <f t="shared" si="0"/>
        <v>undefined</v>
      </c>
      <c r="C43" s="61" t="str">
        <f t="shared" ca="1" si="1"/>
        <v>undefined</v>
      </c>
      <c r="D43" s="2" t="str">
        <f t="shared" ca="1" si="2"/>
        <v>undefined</v>
      </c>
      <c r="E43" s="2" t="str">
        <f t="array" ref="E43">IFERROR(INDEX(hidden_1!$A$2:$F$79,MATCH("*"&amp;LEFT(A43, SEARCH("GB",A43))&amp;"*",hidden_1!G:G,0)-1,2), "undefined")</f>
        <v>undefined</v>
      </c>
      <c r="F43" s="62" t="str">
        <f t="array" ref="F43">LOWER( SUBSTITUTE( SUBSTITUTE(IFERROR(INDEX(hidden_1!$A$2:$F$79,MATCH("*"&amp;LEFT(A43, SEARCH("GB",A43))&amp;"*",hidden_1!G:G,0)-1,3), "not fоund"), " ", ""), "Gray","Grey"))</f>
        <v>notfоund</v>
      </c>
      <c r="G43" s="54" t="b">
        <f ca="1">IFERROR(__xludf.DUMMYFUNCTION("ISNUMBER( MATCH(K43,XLOOKUP(K43,split(F43,""+""),split(F43,""+"")),0))"),FALSE)</f>
        <v>0</v>
      </c>
      <c r="H43" s="54" t="str">
        <f t="shared" si="3"/>
        <v>Redmi 10A 6+128G</v>
      </c>
      <c r="I43" s="3" t="str">
        <f t="shared" si="4"/>
        <v>silver cn+ota</v>
      </c>
      <c r="J43" s="3" t="str">
        <f t="shared" si="5"/>
        <v xml:space="preserve">silver </v>
      </c>
      <c r="K43" s="54" t="str">
        <f t="shared" si="6"/>
        <v>silver</v>
      </c>
    </row>
    <row r="44" spans="1:11" ht="15.75" customHeight="1">
      <c r="A44" s="60" t="str">
        <f>Зведена!A44</f>
        <v>Redmi Note 9 4+128GB Black CN</v>
      </c>
      <c r="B44" s="61" t="str">
        <f t="shared" si="0"/>
        <v>undefined</v>
      </c>
      <c r="C44" s="61" t="str">
        <f t="shared" ca="1" si="1"/>
        <v>undefined</v>
      </c>
      <c r="D44" s="2" t="str">
        <f t="shared" ca="1" si="2"/>
        <v>undefined</v>
      </c>
      <c r="E44" s="2" t="str">
        <f t="array" ref="E44">IFERROR(INDEX(hidden_1!$A$2:$F$79,MATCH("*"&amp;LEFT(A44, SEARCH("GB",A44))&amp;"*",hidden_1!G:G,0)-1,2), "undefined")</f>
        <v>undefined</v>
      </c>
      <c r="F44" s="62" t="str">
        <f t="array" ref="F44">LOWER( SUBSTITUTE( SUBSTITUTE(IFERROR(INDEX(hidden_1!$A$2:$F$79,MATCH("*"&amp;LEFT(A44, SEARCH("GB",A44))&amp;"*",hidden_1!G:G,0)-1,3), "not fоund"), " ", ""), "Gray","Grey"))</f>
        <v>notfоund</v>
      </c>
      <c r="G44" s="54" t="b">
        <f ca="1">IFERROR(__xludf.DUMMYFUNCTION("ISNUMBER( MATCH(K44,XLOOKUP(K44,split(F44,""+""),split(F44,""+"")),0))"),FALSE)</f>
        <v>0</v>
      </c>
      <c r="H44" s="54" t="str">
        <f t="shared" si="3"/>
        <v>Redmi Note 9 4+128G</v>
      </c>
      <c r="I44" s="3" t="str">
        <f t="shared" si="4"/>
        <v>black cn</v>
      </c>
      <c r="J44" s="3" t="str">
        <f t="shared" si="5"/>
        <v xml:space="preserve">black </v>
      </c>
      <c r="K44" s="54" t="str">
        <f t="shared" si="6"/>
        <v>black</v>
      </c>
    </row>
    <row r="45" spans="1:11" ht="15.75" customHeight="1">
      <c r="A45" s="60" t="str">
        <f>Зведена!A45</f>
        <v>Redmi Note 9 4+128GB Blue CN</v>
      </c>
      <c r="B45" s="61" t="str">
        <f t="shared" si="0"/>
        <v>undefined</v>
      </c>
      <c r="C45" s="61" t="str">
        <f t="shared" ca="1" si="1"/>
        <v>undefined</v>
      </c>
      <c r="D45" s="2" t="str">
        <f t="shared" ca="1" si="2"/>
        <v>undefined</v>
      </c>
      <c r="E45" s="2" t="str">
        <f t="array" ref="E45">IFERROR(INDEX(hidden_1!$A$2:$F$79,MATCH("*"&amp;LEFT(A45, SEARCH("GB",A45))&amp;"*",hidden_1!G:G,0)-1,2), "undefined")</f>
        <v>undefined</v>
      </c>
      <c r="F45" s="62" t="str">
        <f t="array" ref="F45">LOWER( SUBSTITUTE( SUBSTITUTE(IFERROR(INDEX(hidden_1!$A$2:$F$79,MATCH("*"&amp;LEFT(A45, SEARCH("GB",A45))&amp;"*",hidden_1!G:G,0)-1,3), "not fоund"), " ", ""), "Gray","Grey"))</f>
        <v>notfоund</v>
      </c>
      <c r="G45" s="54" t="b">
        <f ca="1">IFERROR(__xludf.DUMMYFUNCTION("ISNUMBER( MATCH(K45,XLOOKUP(K45,split(F45,""+""),split(F45,""+"")),0))"),FALSE)</f>
        <v>0</v>
      </c>
      <c r="H45" s="54" t="str">
        <f t="shared" si="3"/>
        <v>Redmi Note 9 4+128G</v>
      </c>
      <c r="I45" s="3" t="str">
        <f t="shared" si="4"/>
        <v>blue cn</v>
      </c>
      <c r="J45" s="3" t="str">
        <f t="shared" si="5"/>
        <v xml:space="preserve">blue </v>
      </c>
      <c r="K45" s="54" t="str">
        <f t="shared" si="6"/>
        <v>blue</v>
      </c>
    </row>
    <row r="46" spans="1:11" ht="15.75" customHeight="1">
      <c r="A46" s="60" t="str">
        <f>Зведена!A46</f>
        <v>Redmi Note 9 4+128GB Green CN</v>
      </c>
      <c r="B46" s="61" t="str">
        <f t="shared" si="0"/>
        <v>undefined</v>
      </c>
      <c r="C46" s="61" t="str">
        <f t="shared" ca="1" si="1"/>
        <v>undefined</v>
      </c>
      <c r="D46" s="2" t="str">
        <f t="shared" ca="1" si="2"/>
        <v>undefined</v>
      </c>
      <c r="E46" s="2" t="str">
        <f t="array" ref="E46">IFERROR(INDEX(hidden_1!$A$2:$F$79,MATCH("*"&amp;LEFT(A46, SEARCH("GB",A46))&amp;"*",hidden_1!G:G,0)-1,2), "undefined")</f>
        <v>undefined</v>
      </c>
      <c r="F46" s="62" t="str">
        <f t="array" ref="F46">LOWER( SUBSTITUTE( SUBSTITUTE(IFERROR(INDEX(hidden_1!$A$2:$F$79,MATCH("*"&amp;LEFT(A46, SEARCH("GB",A46))&amp;"*",hidden_1!G:G,0)-1,3), "not fоund"), " ", ""), "Gray","Grey"))</f>
        <v>notfоund</v>
      </c>
      <c r="G46" s="54" t="b">
        <f ca="1">IFERROR(__xludf.DUMMYFUNCTION("ISNUMBER( MATCH(K46,XLOOKUP(K46,split(F46,""+""),split(F46,""+"")),0))"),FALSE)</f>
        <v>0</v>
      </c>
      <c r="H46" s="54" t="str">
        <f t="shared" si="3"/>
        <v>Redmi Note 9 4+128G</v>
      </c>
      <c r="I46" s="3" t="str">
        <f t="shared" si="4"/>
        <v>green cn</v>
      </c>
      <c r="J46" s="3" t="str">
        <f t="shared" si="5"/>
        <v xml:space="preserve">green </v>
      </c>
      <c r="K46" s="54" t="str">
        <f t="shared" si="6"/>
        <v>green</v>
      </c>
    </row>
    <row r="47" spans="1:11" ht="15.75" customHeight="1">
      <c r="A47" s="60" t="str">
        <f>Зведена!A47</f>
        <v>Redmi Note 9 4+128GB Orange CN</v>
      </c>
      <c r="B47" s="61" t="str">
        <f t="shared" si="0"/>
        <v>undefined</v>
      </c>
      <c r="C47" s="61" t="str">
        <f t="shared" ca="1" si="1"/>
        <v>undefined</v>
      </c>
      <c r="D47" s="2" t="str">
        <f t="shared" ca="1" si="2"/>
        <v>undefined</v>
      </c>
      <c r="E47" s="2" t="str">
        <f t="array" ref="E47">IFERROR(INDEX(hidden_1!$A$2:$F$79,MATCH("*"&amp;LEFT(A47, SEARCH("GB",A47))&amp;"*",hidden_1!G:G,0)-1,2), "undefined")</f>
        <v>undefined</v>
      </c>
      <c r="F47" s="62" t="str">
        <f t="array" ref="F47">LOWER( SUBSTITUTE( SUBSTITUTE(IFERROR(INDEX(hidden_1!$A$2:$F$79,MATCH("*"&amp;LEFT(A47, SEARCH("GB",A47))&amp;"*",hidden_1!G:G,0)-1,3), "not fоund"), " ", ""), "Gray","Grey"))</f>
        <v>notfоund</v>
      </c>
      <c r="G47" s="54" t="b">
        <f ca="1">IFERROR(__xludf.DUMMYFUNCTION("ISNUMBER( MATCH(K47,XLOOKUP(K47,split(F47,""+""),split(F47,""+"")),0))"),FALSE)</f>
        <v>0</v>
      </c>
      <c r="H47" s="54" t="str">
        <f t="shared" si="3"/>
        <v>Redmi Note 9 4+128G</v>
      </c>
      <c r="I47" s="3" t="str">
        <f t="shared" si="4"/>
        <v>orange cn</v>
      </c>
      <c r="J47" s="3" t="str">
        <f t="shared" si="5"/>
        <v xml:space="preserve">orange </v>
      </c>
      <c r="K47" s="54" t="str">
        <f t="shared" si="6"/>
        <v>orange</v>
      </c>
    </row>
    <row r="48" spans="1:11" ht="15.75" customHeight="1">
      <c r="A48" s="60" t="str">
        <f>Зведена!A48</f>
        <v>Redmi Note 9 6+128GB Black CN</v>
      </c>
      <c r="B48" s="61" t="str">
        <f t="shared" si="0"/>
        <v>undefined</v>
      </c>
      <c r="C48" s="61" t="str">
        <f t="shared" ca="1" si="1"/>
        <v>undefined</v>
      </c>
      <c r="D48" s="2" t="str">
        <f t="shared" ca="1" si="2"/>
        <v>undefined</v>
      </c>
      <c r="E48" s="2" t="str">
        <f t="array" ref="E48">IFERROR(INDEX(hidden_1!$A$2:$F$79,MATCH("*"&amp;LEFT(A48, SEARCH("GB",A48))&amp;"*",hidden_1!G:G,0)-1,2), "undefined")</f>
        <v>undefined</v>
      </c>
      <c r="F48" s="62" t="str">
        <f t="array" ref="F48">LOWER( SUBSTITUTE( SUBSTITUTE(IFERROR(INDEX(hidden_1!$A$2:$F$79,MATCH("*"&amp;LEFT(A48, SEARCH("GB",A48))&amp;"*",hidden_1!G:G,0)-1,3), "not fоund"), " ", ""), "Gray","Grey"))</f>
        <v>notfоund</v>
      </c>
      <c r="G48" s="54" t="b">
        <f ca="1">IFERROR(__xludf.DUMMYFUNCTION("ISNUMBER( MATCH(K48,XLOOKUP(K48,split(F48,""+""),split(F48,""+"")),0))"),FALSE)</f>
        <v>0</v>
      </c>
      <c r="H48" s="54" t="str">
        <f t="shared" si="3"/>
        <v>Redmi Note 9 6+128G</v>
      </c>
      <c r="I48" s="3" t="str">
        <f t="shared" si="4"/>
        <v>black cn</v>
      </c>
      <c r="J48" s="3" t="str">
        <f t="shared" si="5"/>
        <v xml:space="preserve">black </v>
      </c>
      <c r="K48" s="54" t="str">
        <f t="shared" si="6"/>
        <v>black</v>
      </c>
    </row>
    <row r="49" spans="1:11" ht="15.75" customHeight="1">
      <c r="A49" s="60" t="str">
        <f>Зведена!A49</f>
        <v>Redmi Note 9 6+128GB Blue CN</v>
      </c>
      <c r="B49" s="61" t="str">
        <f t="shared" si="0"/>
        <v>undefined</v>
      </c>
      <c r="C49" s="61" t="str">
        <f t="shared" ca="1" si="1"/>
        <v>undefined</v>
      </c>
      <c r="D49" s="2" t="str">
        <f t="shared" ca="1" si="2"/>
        <v>undefined</v>
      </c>
      <c r="E49" s="2" t="str">
        <f t="array" ref="E49">IFERROR(INDEX(hidden_1!$A$2:$F$79,MATCH("*"&amp;LEFT(A49, SEARCH("GB",A49))&amp;"*",hidden_1!G:G,0)-1,2), "undefined")</f>
        <v>undefined</v>
      </c>
      <c r="F49" s="62" t="str">
        <f t="array" ref="F49">LOWER( SUBSTITUTE( SUBSTITUTE(IFERROR(INDEX(hidden_1!$A$2:$F$79,MATCH("*"&amp;LEFT(A49, SEARCH("GB",A49))&amp;"*",hidden_1!G:G,0)-1,3), "not fоund"), " ", ""), "Gray","Grey"))</f>
        <v>notfоund</v>
      </c>
      <c r="G49" s="54" t="b">
        <f ca="1">IFERROR(__xludf.DUMMYFUNCTION("ISNUMBER( MATCH(K49,XLOOKUP(K49,split(F49,""+""),split(F49,""+"")),0))"),FALSE)</f>
        <v>0</v>
      </c>
      <c r="H49" s="54" t="str">
        <f t="shared" si="3"/>
        <v>Redmi Note 9 6+128G</v>
      </c>
      <c r="I49" s="3" t="str">
        <f t="shared" si="4"/>
        <v>blue cn</v>
      </c>
      <c r="J49" s="3" t="str">
        <f t="shared" si="5"/>
        <v xml:space="preserve">blue </v>
      </c>
      <c r="K49" s="54" t="str">
        <f t="shared" si="6"/>
        <v>blue</v>
      </c>
    </row>
    <row r="50" spans="1:11" ht="15.75" customHeight="1">
      <c r="A50" s="60" t="str">
        <f>Зведена!A50</f>
        <v>Redmi Note 9 6+128GB Green CN</v>
      </c>
      <c r="B50" s="61" t="str">
        <f t="shared" si="0"/>
        <v>undefined</v>
      </c>
      <c r="C50" s="61" t="str">
        <f t="shared" ca="1" si="1"/>
        <v>undefined</v>
      </c>
      <c r="D50" s="2" t="str">
        <f t="shared" ca="1" si="2"/>
        <v>undefined</v>
      </c>
      <c r="E50" s="2" t="str">
        <f t="array" ref="E50">IFERROR(INDEX(hidden_1!$A$2:$F$79,MATCH("*"&amp;LEFT(A50, SEARCH("GB",A50))&amp;"*",hidden_1!G:G,0)-1,2), "undefined")</f>
        <v>undefined</v>
      </c>
      <c r="F50" s="62" t="str">
        <f t="array" ref="F50">LOWER( SUBSTITUTE( SUBSTITUTE(IFERROR(INDEX(hidden_1!$A$2:$F$79,MATCH("*"&amp;LEFT(A50, SEARCH("GB",A50))&amp;"*",hidden_1!G:G,0)-1,3), "not fоund"), " ", ""), "Gray","Grey"))</f>
        <v>notfоund</v>
      </c>
      <c r="G50" s="54" t="b">
        <f ca="1">IFERROR(__xludf.DUMMYFUNCTION("ISNUMBER( MATCH(K50,XLOOKUP(K50,split(F50,""+""),split(F50,""+"")),0))"),FALSE)</f>
        <v>0</v>
      </c>
      <c r="H50" s="54" t="str">
        <f t="shared" si="3"/>
        <v>Redmi Note 9 6+128G</v>
      </c>
      <c r="I50" s="3" t="str">
        <f t="shared" si="4"/>
        <v>green cn</v>
      </c>
      <c r="J50" s="3" t="str">
        <f t="shared" si="5"/>
        <v xml:space="preserve">green </v>
      </c>
      <c r="K50" s="54" t="str">
        <f t="shared" si="6"/>
        <v>green</v>
      </c>
    </row>
    <row r="51" spans="1:11" ht="15.75" customHeight="1">
      <c r="A51" s="60" t="str">
        <f>Зведена!A51</f>
        <v>Redmi Note 9 6+128GB Orange CN</v>
      </c>
      <c r="B51" s="61" t="str">
        <f t="shared" si="0"/>
        <v>undefined</v>
      </c>
      <c r="C51" s="61" t="str">
        <f t="shared" ca="1" si="1"/>
        <v>undefined</v>
      </c>
      <c r="D51" s="2" t="str">
        <f t="shared" ca="1" si="2"/>
        <v>undefined</v>
      </c>
      <c r="E51" s="2" t="str">
        <f t="array" ref="E51">IFERROR(INDEX(hidden_1!$A$2:$F$79,MATCH("*"&amp;LEFT(A51, SEARCH("GB",A51))&amp;"*",hidden_1!G:G,0)-1,2), "undefined")</f>
        <v>undefined</v>
      </c>
      <c r="F51" s="62" t="str">
        <f t="array" ref="F51">LOWER( SUBSTITUTE( SUBSTITUTE(IFERROR(INDEX(hidden_1!$A$2:$F$79,MATCH("*"&amp;LEFT(A51, SEARCH("GB",A51))&amp;"*",hidden_1!G:G,0)-1,3), "not fоund"), " ", ""), "Gray","Grey"))</f>
        <v>notfоund</v>
      </c>
      <c r="G51" s="54" t="b">
        <f ca="1">IFERROR(__xludf.DUMMYFUNCTION("ISNUMBER( MATCH(K51,XLOOKUP(K51,split(F51,""+""),split(F51,""+"")),0))"),FALSE)</f>
        <v>0</v>
      </c>
      <c r="H51" s="54" t="str">
        <f t="shared" si="3"/>
        <v>Redmi Note 9 6+128G</v>
      </c>
      <c r="I51" s="3" t="str">
        <f t="shared" si="4"/>
        <v>orange cn</v>
      </c>
      <c r="J51" s="3" t="str">
        <f t="shared" si="5"/>
        <v xml:space="preserve">orange </v>
      </c>
      <c r="K51" s="54" t="str">
        <f t="shared" si="6"/>
        <v>orange</v>
      </c>
    </row>
    <row r="52" spans="1:11" ht="15.75" customHeight="1">
      <c r="A52" s="60" t="str">
        <f>Зведена!A52</f>
        <v>Redmi Note 9 8+128GB Black CN</v>
      </c>
      <c r="B52" s="61" t="str">
        <f t="shared" si="0"/>
        <v>undefined</v>
      </c>
      <c r="C52" s="61" t="str">
        <f t="shared" ca="1" si="1"/>
        <v>undefined</v>
      </c>
      <c r="D52" s="2" t="str">
        <f t="shared" ca="1" si="2"/>
        <v>undefined</v>
      </c>
      <c r="E52" s="2" t="str">
        <f t="array" ref="E52">IFERROR(INDEX(hidden_1!$A$2:$F$79,MATCH("*"&amp;LEFT(A52, SEARCH("GB",A52))&amp;"*",hidden_1!G:G,0)-1,2), "undefined")</f>
        <v>undefined</v>
      </c>
      <c r="F52" s="62" t="str">
        <f t="array" ref="F52">LOWER( SUBSTITUTE( SUBSTITUTE(IFERROR(INDEX(hidden_1!$A$2:$F$79,MATCH("*"&amp;LEFT(A52, SEARCH("GB",A52))&amp;"*",hidden_1!G:G,0)-1,3), "not fоund"), " ", ""), "Gray","Grey"))</f>
        <v>notfоund</v>
      </c>
      <c r="G52" s="54" t="b">
        <f ca="1">IFERROR(__xludf.DUMMYFUNCTION("ISNUMBER( MATCH(K52,XLOOKUP(K52,split(F52,""+""),split(F52,""+"")),0))"),FALSE)</f>
        <v>0</v>
      </c>
      <c r="H52" s="54" t="str">
        <f t="shared" si="3"/>
        <v>Redmi Note 9 8+128G</v>
      </c>
      <c r="I52" s="3" t="str">
        <f t="shared" si="4"/>
        <v>black cn</v>
      </c>
      <c r="J52" s="3" t="str">
        <f t="shared" si="5"/>
        <v xml:space="preserve">black </v>
      </c>
      <c r="K52" s="54" t="str">
        <f t="shared" si="6"/>
        <v>black</v>
      </c>
    </row>
    <row r="53" spans="1:11" ht="15.75" customHeight="1">
      <c r="A53" s="60" t="str">
        <f>Зведена!A53</f>
        <v>Redmi Note 9 8+128GB Blue CN</v>
      </c>
      <c r="B53" s="61" t="str">
        <f t="shared" si="0"/>
        <v>undefined</v>
      </c>
      <c r="C53" s="61" t="str">
        <f t="shared" ca="1" si="1"/>
        <v>undefined</v>
      </c>
      <c r="D53" s="2" t="str">
        <f t="shared" ca="1" si="2"/>
        <v>undefined</v>
      </c>
      <c r="E53" s="2" t="str">
        <f t="array" ref="E53">IFERROR(INDEX(hidden_1!$A$2:$F$79,MATCH("*"&amp;LEFT(A53, SEARCH("GB",A53))&amp;"*",hidden_1!G:G,0)-1,2), "undefined")</f>
        <v>undefined</v>
      </c>
      <c r="F53" s="62" t="str">
        <f t="array" ref="F53">LOWER( SUBSTITUTE( SUBSTITUTE(IFERROR(INDEX(hidden_1!$A$2:$F$79,MATCH("*"&amp;LEFT(A53, SEARCH("GB",A53))&amp;"*",hidden_1!G:G,0)-1,3), "not fоund"), " ", ""), "Gray","Grey"))</f>
        <v>notfоund</v>
      </c>
      <c r="G53" s="54" t="b">
        <f ca="1">IFERROR(__xludf.DUMMYFUNCTION("ISNUMBER( MATCH(K53,XLOOKUP(K53,split(F53,""+""),split(F53,""+"")),0))"),FALSE)</f>
        <v>0</v>
      </c>
      <c r="H53" s="54" t="str">
        <f t="shared" si="3"/>
        <v>Redmi Note 9 8+128G</v>
      </c>
      <c r="I53" s="3" t="str">
        <f t="shared" si="4"/>
        <v>blue cn</v>
      </c>
      <c r="J53" s="3" t="str">
        <f t="shared" si="5"/>
        <v xml:space="preserve">blue </v>
      </c>
      <c r="K53" s="54" t="str">
        <f t="shared" si="6"/>
        <v>blue</v>
      </c>
    </row>
    <row r="54" spans="1:11" ht="15.75" customHeight="1">
      <c r="A54" s="60" t="str">
        <f>Зведена!A54</f>
        <v>Redmi Note 9 8+128GB Green CN</v>
      </c>
      <c r="B54" s="61" t="str">
        <f t="shared" si="0"/>
        <v>undefined</v>
      </c>
      <c r="C54" s="61" t="str">
        <f t="shared" ca="1" si="1"/>
        <v>undefined</v>
      </c>
      <c r="D54" s="2" t="str">
        <f t="shared" ca="1" si="2"/>
        <v>undefined</v>
      </c>
      <c r="E54" s="2" t="str">
        <f t="array" ref="E54">IFERROR(INDEX(hidden_1!$A$2:$F$79,MATCH("*"&amp;LEFT(A54, SEARCH("GB",A54))&amp;"*",hidden_1!G:G,0)-1,2), "undefined")</f>
        <v>undefined</v>
      </c>
      <c r="F54" s="62" t="str">
        <f t="array" ref="F54">LOWER( SUBSTITUTE( SUBSTITUTE(IFERROR(INDEX(hidden_1!$A$2:$F$79,MATCH("*"&amp;LEFT(A54, SEARCH("GB",A54))&amp;"*",hidden_1!G:G,0)-1,3), "not fоund"), " ", ""), "Gray","Grey"))</f>
        <v>notfоund</v>
      </c>
      <c r="G54" s="54" t="b">
        <f ca="1">IFERROR(__xludf.DUMMYFUNCTION("ISNUMBER( MATCH(K54,XLOOKUP(K54,split(F54,""+""),split(F54,""+"")),0))"),FALSE)</f>
        <v>0</v>
      </c>
      <c r="H54" s="54" t="str">
        <f t="shared" si="3"/>
        <v>Redmi Note 9 8+128G</v>
      </c>
      <c r="I54" s="3" t="str">
        <f t="shared" si="4"/>
        <v>green cn</v>
      </c>
      <c r="J54" s="3" t="str">
        <f t="shared" si="5"/>
        <v xml:space="preserve">green </v>
      </c>
      <c r="K54" s="54" t="str">
        <f t="shared" si="6"/>
        <v>green</v>
      </c>
    </row>
    <row r="55" spans="1:11" ht="15.75" customHeight="1">
      <c r="A55" s="60" t="str">
        <f>Зведена!A55</f>
        <v>Redmi Note 9 8+128GB Orange CN</v>
      </c>
      <c r="B55" s="61" t="str">
        <f t="shared" si="0"/>
        <v>undefined</v>
      </c>
      <c r="C55" s="61" t="str">
        <f t="shared" ca="1" si="1"/>
        <v>undefined</v>
      </c>
      <c r="D55" s="2" t="str">
        <f t="shared" ca="1" si="2"/>
        <v>undefined</v>
      </c>
      <c r="E55" s="2" t="str">
        <f t="array" ref="E55">IFERROR(INDEX(hidden_1!$A$2:$F$79,MATCH("*"&amp;LEFT(A55, SEARCH("GB",A55))&amp;"*",hidden_1!G:G,0)-1,2), "undefined")</f>
        <v>undefined</v>
      </c>
      <c r="F55" s="62" t="str">
        <f t="array" ref="F55">LOWER( SUBSTITUTE( SUBSTITUTE(IFERROR(INDEX(hidden_1!$A$2:$F$79,MATCH("*"&amp;LEFT(A55, SEARCH("GB",A55))&amp;"*",hidden_1!G:G,0)-1,3), "not fоund"), " ", ""), "Gray","Grey"))</f>
        <v>notfоund</v>
      </c>
      <c r="G55" s="54" t="b">
        <f ca="1">IFERROR(__xludf.DUMMYFUNCTION("ISNUMBER( MATCH(K55,XLOOKUP(K55,split(F55,""+""),split(F55,""+"")),0))"),FALSE)</f>
        <v>0</v>
      </c>
      <c r="H55" s="54" t="str">
        <f t="shared" si="3"/>
        <v>Redmi Note 9 8+128G</v>
      </c>
      <c r="I55" s="3" t="str">
        <f t="shared" si="4"/>
        <v>orange cn</v>
      </c>
      <c r="J55" s="3" t="str">
        <f t="shared" si="5"/>
        <v xml:space="preserve">orange </v>
      </c>
      <c r="K55" s="54" t="str">
        <f t="shared" si="6"/>
        <v>orange</v>
      </c>
    </row>
    <row r="56" spans="1:11" ht="15.75" customHeight="1">
      <c r="A56" s="60" t="str">
        <f>Зведена!A56</f>
        <v>Redmi Note 9 Pro 8+128GB Black CN</v>
      </c>
      <c r="B56" s="61" t="str">
        <f t="shared" si="0"/>
        <v>undefined</v>
      </c>
      <c r="C56" s="61" t="str">
        <f t="shared" ca="1" si="1"/>
        <v>undefined</v>
      </c>
      <c r="D56" s="2" t="str">
        <f t="shared" ca="1" si="2"/>
        <v>undefined</v>
      </c>
      <c r="E56" s="2" t="str">
        <f t="array" ref="E56">IFERROR(INDEX(hidden_1!$A$2:$F$79,MATCH("*"&amp;LEFT(A56, SEARCH("GB",A56))&amp;"*",hidden_1!G:G,0)-1,2), "undefined")</f>
        <v>undefined</v>
      </c>
      <c r="F56" s="62" t="str">
        <f t="array" ref="F56">LOWER( SUBSTITUTE( SUBSTITUTE(IFERROR(INDEX(hidden_1!$A$2:$F$79,MATCH("*"&amp;LEFT(A56, SEARCH("GB",A56))&amp;"*",hidden_1!G:G,0)-1,3), "not fоund"), " ", ""), "Gray","Grey"))</f>
        <v>notfоund</v>
      </c>
      <c r="G56" s="54" t="b">
        <f ca="1">IFERROR(__xludf.DUMMYFUNCTION("ISNUMBER( MATCH(K56,XLOOKUP(K56,split(F56,""+""),split(F56,""+"")),0))"),FALSE)</f>
        <v>0</v>
      </c>
      <c r="H56" s="54" t="str">
        <f t="shared" si="3"/>
        <v>Redmi Note 9 Pro 8+128G</v>
      </c>
      <c r="I56" s="3" t="str">
        <f t="shared" si="4"/>
        <v>black cn</v>
      </c>
      <c r="J56" s="3" t="str">
        <f t="shared" si="5"/>
        <v xml:space="preserve">black </v>
      </c>
      <c r="K56" s="54" t="str">
        <f t="shared" si="6"/>
        <v>black</v>
      </c>
    </row>
    <row r="57" spans="1:11" ht="15.75" customHeight="1">
      <c r="A57" s="60" t="str">
        <f>Зведена!A57</f>
        <v>Redmi Note 9 Pro 8+128GB Blue CN</v>
      </c>
      <c r="B57" s="61" t="str">
        <f t="shared" si="0"/>
        <v>undefined</v>
      </c>
      <c r="C57" s="61" t="str">
        <f t="shared" ca="1" si="1"/>
        <v>undefined</v>
      </c>
      <c r="D57" s="2" t="str">
        <f t="shared" ca="1" si="2"/>
        <v>undefined</v>
      </c>
      <c r="E57" s="2" t="str">
        <f t="array" ref="E57">IFERROR(INDEX(hidden_1!$A$2:$F$79,MATCH("*"&amp;LEFT(A57, SEARCH("GB",A57))&amp;"*",hidden_1!G:G,0)-1,2), "undefined")</f>
        <v>undefined</v>
      </c>
      <c r="F57" s="62" t="str">
        <f t="array" ref="F57">LOWER( SUBSTITUTE( SUBSTITUTE(IFERROR(INDEX(hidden_1!$A$2:$F$79,MATCH("*"&amp;LEFT(A57, SEARCH("GB",A57))&amp;"*",hidden_1!G:G,0)-1,3), "not fоund"), " ", ""), "Gray","Grey"))</f>
        <v>notfоund</v>
      </c>
      <c r="G57" s="54" t="b">
        <f ca="1">IFERROR(__xludf.DUMMYFUNCTION("ISNUMBER( MATCH(K57,XLOOKUP(K57,split(F57,""+""),split(F57,""+"")),0))"),FALSE)</f>
        <v>0</v>
      </c>
      <c r="H57" s="54" t="str">
        <f t="shared" si="3"/>
        <v>Redmi Note 9 Pro 8+128G</v>
      </c>
      <c r="I57" s="3" t="str">
        <f t="shared" si="4"/>
        <v>blue cn</v>
      </c>
      <c r="J57" s="3" t="str">
        <f t="shared" si="5"/>
        <v xml:space="preserve">blue </v>
      </c>
      <c r="K57" s="54" t="str">
        <f t="shared" si="6"/>
        <v>blue</v>
      </c>
    </row>
    <row r="58" spans="1:11" ht="15.75" customHeight="1">
      <c r="A58" s="60" t="str">
        <f>Зведена!A58</f>
        <v>Redmi Note 9 Pro 8+128GB Green CN</v>
      </c>
      <c r="B58" s="61" t="str">
        <f t="shared" si="0"/>
        <v>undefined</v>
      </c>
      <c r="C58" s="61" t="str">
        <f t="shared" ca="1" si="1"/>
        <v>undefined</v>
      </c>
      <c r="D58" s="2" t="str">
        <f t="shared" ca="1" si="2"/>
        <v>undefined</v>
      </c>
      <c r="E58" s="2" t="str">
        <f t="array" ref="E58">IFERROR(INDEX(hidden_1!$A$2:$F$79,MATCH("*"&amp;LEFT(A58, SEARCH("GB",A58))&amp;"*",hidden_1!G:G,0)-1,2), "undefined")</f>
        <v>undefined</v>
      </c>
      <c r="F58" s="62" t="str">
        <f t="array" ref="F58">LOWER( SUBSTITUTE( SUBSTITUTE(IFERROR(INDEX(hidden_1!$A$2:$F$79,MATCH("*"&amp;LEFT(A58, SEARCH("GB",A58))&amp;"*",hidden_1!G:G,0)-1,3), "not fоund"), " ", ""), "Gray","Grey"))</f>
        <v>notfоund</v>
      </c>
      <c r="G58" s="54" t="b">
        <f ca="1">IFERROR(__xludf.DUMMYFUNCTION("ISNUMBER( MATCH(K58,XLOOKUP(K58,split(F58,""+""),split(F58,""+"")),0))"),FALSE)</f>
        <v>0</v>
      </c>
      <c r="H58" s="54" t="str">
        <f t="shared" si="3"/>
        <v>Redmi Note 9 Pro 8+128G</v>
      </c>
      <c r="I58" s="3" t="str">
        <f t="shared" si="4"/>
        <v>green cn</v>
      </c>
      <c r="J58" s="3" t="str">
        <f t="shared" si="5"/>
        <v xml:space="preserve">green </v>
      </c>
      <c r="K58" s="54" t="str">
        <f t="shared" si="6"/>
        <v>green</v>
      </c>
    </row>
    <row r="59" spans="1:11" ht="15.75" customHeight="1">
      <c r="A59" s="60" t="str">
        <f>Зведена!A59</f>
        <v>Redmi Note 9 Pro 8+128GB Orange CN</v>
      </c>
      <c r="B59" s="61" t="str">
        <f t="shared" si="0"/>
        <v>undefined</v>
      </c>
      <c r="C59" s="61" t="str">
        <f t="shared" ca="1" si="1"/>
        <v>undefined</v>
      </c>
      <c r="D59" s="2" t="str">
        <f t="shared" ca="1" si="2"/>
        <v>undefined</v>
      </c>
      <c r="E59" s="2" t="str">
        <f t="array" ref="E59">IFERROR(INDEX(hidden_1!$A$2:$F$79,MATCH("*"&amp;LEFT(A59, SEARCH("GB",A59))&amp;"*",hidden_1!G:G,0)-1,2), "undefined")</f>
        <v>undefined</v>
      </c>
      <c r="F59" s="62" t="str">
        <f t="array" ref="F59">LOWER( SUBSTITUTE( SUBSTITUTE(IFERROR(INDEX(hidden_1!$A$2:$F$79,MATCH("*"&amp;LEFT(A59, SEARCH("GB",A59))&amp;"*",hidden_1!G:G,0)-1,3), "not fоund"), " ", ""), "Gray","Grey"))</f>
        <v>notfоund</v>
      </c>
      <c r="G59" s="54" t="b">
        <f ca="1">IFERROR(__xludf.DUMMYFUNCTION("ISNUMBER( MATCH(K59,XLOOKUP(K59,split(F59,""+""),split(F59,""+"")),0))"),FALSE)</f>
        <v>0</v>
      </c>
      <c r="H59" s="54" t="str">
        <f t="shared" si="3"/>
        <v>Redmi Note 9 Pro 8+128G</v>
      </c>
      <c r="I59" s="3" t="str">
        <f t="shared" si="4"/>
        <v>orange cn</v>
      </c>
      <c r="J59" s="3" t="str">
        <f t="shared" si="5"/>
        <v xml:space="preserve">orange </v>
      </c>
      <c r="K59" s="54" t="str">
        <f t="shared" si="6"/>
        <v>orange</v>
      </c>
    </row>
    <row r="60" spans="1:11" ht="15.75" customHeight="1">
      <c r="A60" s="60" t="str">
        <f>Зведена!A60</f>
        <v>Redmi Note 9 Pro 8+256GB Black CN</v>
      </c>
      <c r="B60" s="61" t="str">
        <f t="shared" si="0"/>
        <v>undefined</v>
      </c>
      <c r="C60" s="61" t="str">
        <f t="shared" ca="1" si="1"/>
        <v>undefined</v>
      </c>
      <c r="D60" s="2" t="str">
        <f t="shared" ca="1" si="2"/>
        <v>undefined</v>
      </c>
      <c r="E60" s="2" t="str">
        <f t="array" ref="E60">IFERROR(INDEX(hidden_1!$A$2:$F$79,MATCH("*"&amp;LEFT(A60, SEARCH("GB",A60))&amp;"*",hidden_1!G:G,0)-1,2), "undefined")</f>
        <v>undefined</v>
      </c>
      <c r="F60" s="62" t="str">
        <f t="array" ref="F60">LOWER( SUBSTITUTE( SUBSTITUTE(IFERROR(INDEX(hidden_1!$A$2:$F$79,MATCH("*"&amp;LEFT(A60, SEARCH("GB",A60))&amp;"*",hidden_1!G:G,0)-1,3), "not fоund"), " ", ""), "Gray","Grey"))</f>
        <v>notfоund</v>
      </c>
      <c r="G60" s="54" t="b">
        <f ca="1">IFERROR(__xludf.DUMMYFUNCTION("ISNUMBER( MATCH(K60,XLOOKUP(K60,split(F60,""+""),split(F60,""+"")),0))"),FALSE)</f>
        <v>0</v>
      </c>
      <c r="H60" s="54" t="str">
        <f t="shared" si="3"/>
        <v>Redmi Note 9 Pro 8+256G</v>
      </c>
      <c r="I60" s="3" t="str">
        <f t="shared" si="4"/>
        <v>black cn</v>
      </c>
      <c r="J60" s="3" t="str">
        <f t="shared" si="5"/>
        <v xml:space="preserve">black </v>
      </c>
      <c r="K60" s="54" t="str">
        <f t="shared" si="6"/>
        <v>black</v>
      </c>
    </row>
    <row r="61" spans="1:11" ht="15.75" customHeight="1">
      <c r="A61" s="60" t="str">
        <f>Зведена!A61</f>
        <v>Redmi Note 9 Pro 8+256GB Blue CN</v>
      </c>
      <c r="B61" s="61" t="str">
        <f t="shared" si="0"/>
        <v>undefined</v>
      </c>
      <c r="C61" s="61" t="str">
        <f t="shared" ca="1" si="1"/>
        <v>undefined</v>
      </c>
      <c r="D61" s="2" t="str">
        <f t="shared" ca="1" si="2"/>
        <v>undefined</v>
      </c>
      <c r="E61" s="2" t="str">
        <f t="array" ref="E61">IFERROR(INDEX(hidden_1!$A$2:$F$79,MATCH("*"&amp;LEFT(A61, SEARCH("GB",A61))&amp;"*",hidden_1!G:G,0)-1,2), "undefined")</f>
        <v>undefined</v>
      </c>
      <c r="F61" s="62" t="str">
        <f t="array" ref="F61">LOWER( SUBSTITUTE( SUBSTITUTE(IFERROR(INDEX(hidden_1!$A$2:$F$79,MATCH("*"&amp;LEFT(A61, SEARCH("GB",A61))&amp;"*",hidden_1!G:G,0)-1,3), "not fоund"), " ", ""), "Gray","Grey"))</f>
        <v>notfоund</v>
      </c>
      <c r="G61" s="54" t="b">
        <f ca="1">IFERROR(__xludf.DUMMYFUNCTION("ISNUMBER( MATCH(K61,XLOOKUP(K61,split(F61,""+""),split(F61,""+"")),0))"),FALSE)</f>
        <v>0</v>
      </c>
      <c r="H61" s="54" t="str">
        <f t="shared" si="3"/>
        <v>Redmi Note 9 Pro 8+256G</v>
      </c>
      <c r="I61" s="3" t="str">
        <f t="shared" si="4"/>
        <v>blue cn</v>
      </c>
      <c r="J61" s="3" t="str">
        <f t="shared" si="5"/>
        <v xml:space="preserve">blue </v>
      </c>
      <c r="K61" s="54" t="str">
        <f t="shared" si="6"/>
        <v>blue</v>
      </c>
    </row>
    <row r="62" spans="1:11" ht="15.75" customHeight="1">
      <c r="A62" s="60" t="str">
        <f>Зведена!A62</f>
        <v>Redmi Note 9 Pro 8+256GB Green CN</v>
      </c>
      <c r="B62" s="61" t="str">
        <f t="shared" si="0"/>
        <v>undefined</v>
      </c>
      <c r="C62" s="61" t="str">
        <f t="shared" ca="1" si="1"/>
        <v>undefined</v>
      </c>
      <c r="D62" s="2" t="str">
        <f t="shared" ca="1" si="2"/>
        <v>undefined</v>
      </c>
      <c r="E62" s="2" t="str">
        <f t="array" ref="E62">IFERROR(INDEX(hidden_1!$A$2:$F$79,MATCH("*"&amp;LEFT(A62, SEARCH("GB",A62))&amp;"*",hidden_1!G:G,0)-1,2), "undefined")</f>
        <v>undefined</v>
      </c>
      <c r="F62" s="62" t="str">
        <f t="array" ref="F62">LOWER( SUBSTITUTE( SUBSTITUTE(IFERROR(INDEX(hidden_1!$A$2:$F$79,MATCH("*"&amp;LEFT(A62, SEARCH("GB",A62))&amp;"*",hidden_1!G:G,0)-1,3), "not fоund"), " ", ""), "Gray","Grey"))</f>
        <v>notfоund</v>
      </c>
      <c r="G62" s="54" t="b">
        <f ca="1">IFERROR(__xludf.DUMMYFUNCTION("ISNUMBER( MATCH(K62,XLOOKUP(K62,split(F62,""+""),split(F62,""+"")),0))"),FALSE)</f>
        <v>0</v>
      </c>
      <c r="H62" s="54" t="str">
        <f t="shared" si="3"/>
        <v>Redmi Note 9 Pro 8+256G</v>
      </c>
      <c r="I62" s="3" t="str">
        <f t="shared" si="4"/>
        <v>green cn</v>
      </c>
      <c r="J62" s="3" t="str">
        <f t="shared" si="5"/>
        <v xml:space="preserve">green </v>
      </c>
      <c r="K62" s="54" t="str">
        <f t="shared" si="6"/>
        <v>green</v>
      </c>
    </row>
    <row r="63" spans="1:11" ht="15.75" customHeight="1">
      <c r="A63" s="60" t="str">
        <f>Зведена!A63</f>
        <v>Redmi Note 9 Pro 8+256GB Orange CN</v>
      </c>
      <c r="B63" s="61" t="str">
        <f t="shared" si="0"/>
        <v>undefined</v>
      </c>
      <c r="C63" s="61" t="str">
        <f t="shared" ca="1" si="1"/>
        <v>undefined</v>
      </c>
      <c r="D63" s="2" t="str">
        <f t="shared" ca="1" si="2"/>
        <v>undefined</v>
      </c>
      <c r="E63" s="2" t="str">
        <f t="array" ref="E63">IFERROR(INDEX(hidden_1!$A$2:$F$79,MATCH("*"&amp;LEFT(A63, SEARCH("GB",A63))&amp;"*",hidden_1!G:G,0)-1,2), "undefined")</f>
        <v>undefined</v>
      </c>
      <c r="F63" s="62" t="str">
        <f t="array" ref="F63">LOWER( SUBSTITUTE( SUBSTITUTE(IFERROR(INDEX(hidden_1!$A$2:$F$79,MATCH("*"&amp;LEFT(A63, SEARCH("GB",A63))&amp;"*",hidden_1!G:G,0)-1,3), "not fоund"), " ", ""), "Gray","Grey"))</f>
        <v>notfоund</v>
      </c>
      <c r="G63" s="54" t="b">
        <f ca="1">IFERROR(__xludf.DUMMYFUNCTION("ISNUMBER( MATCH(K63,XLOOKUP(K63,split(F63,""+""),split(F63,""+"")),0))"),FALSE)</f>
        <v>0</v>
      </c>
      <c r="H63" s="54" t="str">
        <f t="shared" si="3"/>
        <v>Redmi Note 9 Pro 8+256G</v>
      </c>
      <c r="I63" s="3" t="str">
        <f t="shared" si="4"/>
        <v>orange cn</v>
      </c>
      <c r="J63" s="3" t="str">
        <f t="shared" si="5"/>
        <v xml:space="preserve">orange </v>
      </c>
      <c r="K63" s="54" t="str">
        <f t="shared" si="6"/>
        <v>orange</v>
      </c>
    </row>
    <row r="64" spans="1:11" ht="15.75" customHeight="1">
      <c r="A64" s="60" t="str">
        <f>Зведена!A64</f>
        <v>Redmi Note 10 5G 4+128GB Grey CN</v>
      </c>
      <c r="B64" s="61" t="str">
        <f t="shared" si="0"/>
        <v>undefined</v>
      </c>
      <c r="C64" s="61" t="str">
        <f t="shared" ca="1" si="1"/>
        <v>undefined</v>
      </c>
      <c r="D64" s="2" t="str">
        <f t="shared" ca="1" si="2"/>
        <v>undefined</v>
      </c>
      <c r="E64" s="2" t="str">
        <f t="array" ref="E64">IFERROR(INDEX(hidden_1!$A$2:$F$79,MATCH("*"&amp;LEFT(A64, SEARCH("GB",A64))&amp;"*",hidden_1!G:G,0)-1,2), "undefined")</f>
        <v>undefined</v>
      </c>
      <c r="F64" s="62" t="str">
        <f t="array" ref="F64">LOWER( SUBSTITUTE( SUBSTITUTE(IFERROR(INDEX(hidden_1!$A$2:$F$79,MATCH("*"&amp;LEFT(A64, SEARCH("GB",A64))&amp;"*",hidden_1!G:G,0)-1,3), "not fоund"), " ", ""), "Gray","Grey"))</f>
        <v>notfоund</v>
      </c>
      <c r="G64" s="54" t="b">
        <f ca="1">IFERROR(__xludf.DUMMYFUNCTION("ISNUMBER( MATCH(K64,XLOOKUP(K64,split(F64,""+""),split(F64,""+"")),0))"),FALSE)</f>
        <v>0</v>
      </c>
      <c r="H64" s="54" t="str">
        <f t="shared" si="3"/>
        <v>Redmi Note 10 5G 4+128G</v>
      </c>
      <c r="I64" s="3" t="str">
        <f t="shared" si="4"/>
        <v>grey cn</v>
      </c>
      <c r="J64" s="3" t="str">
        <f t="shared" si="5"/>
        <v xml:space="preserve">grey </v>
      </c>
      <c r="K64" s="54" t="str">
        <f t="shared" si="6"/>
        <v>grey</v>
      </c>
    </row>
    <row r="65" spans="1:11" ht="15.75" customHeight="1">
      <c r="A65" s="60" t="str">
        <f>Зведена!A65</f>
        <v>Redmi Note 10 5G 4+128GB Blue CN</v>
      </c>
      <c r="B65" s="61" t="str">
        <f t="shared" si="0"/>
        <v>undefined</v>
      </c>
      <c r="C65" s="61" t="str">
        <f t="shared" ca="1" si="1"/>
        <v>undefined</v>
      </c>
      <c r="D65" s="2" t="str">
        <f t="shared" ca="1" si="2"/>
        <v>undefined</v>
      </c>
      <c r="E65" s="2" t="str">
        <f t="array" ref="E65">IFERROR(INDEX(hidden_1!$A$2:$F$79,MATCH("*"&amp;LEFT(A65, SEARCH("GB",A65))&amp;"*",hidden_1!G:G,0)-1,2), "undefined")</f>
        <v>undefined</v>
      </c>
      <c r="F65" s="62" t="str">
        <f t="array" ref="F65">LOWER( SUBSTITUTE( SUBSTITUTE(IFERROR(INDEX(hidden_1!$A$2:$F$79,MATCH("*"&amp;LEFT(A65, SEARCH("GB",A65))&amp;"*",hidden_1!G:G,0)-1,3), "not fоund"), " ", ""), "Gray","Grey"))</f>
        <v>notfоund</v>
      </c>
      <c r="G65" s="54" t="b">
        <f ca="1">IFERROR(__xludf.DUMMYFUNCTION("ISNUMBER( MATCH(K65,XLOOKUP(K65,split(F65,""+""),split(F65,""+"")),0))"),FALSE)</f>
        <v>0</v>
      </c>
      <c r="H65" s="54" t="str">
        <f t="shared" si="3"/>
        <v>Redmi Note 10 5G 4+128G</v>
      </c>
      <c r="I65" s="3" t="str">
        <f t="shared" si="4"/>
        <v>blue cn</v>
      </c>
      <c r="J65" s="3" t="str">
        <f t="shared" si="5"/>
        <v xml:space="preserve">blue </v>
      </c>
      <c r="K65" s="54" t="str">
        <f t="shared" si="6"/>
        <v>blue</v>
      </c>
    </row>
    <row r="66" spans="1:11" ht="15.75" customHeight="1">
      <c r="A66" s="60" t="str">
        <f>Зведена!A66</f>
        <v>Redmi Note 10 5G 4+128GB Green CN</v>
      </c>
      <c r="B66" s="61" t="str">
        <f t="shared" si="0"/>
        <v>undefined</v>
      </c>
      <c r="C66" s="61" t="str">
        <f t="shared" ca="1" si="1"/>
        <v>undefined</v>
      </c>
      <c r="D66" s="2" t="str">
        <f t="shared" ca="1" si="2"/>
        <v>undefined</v>
      </c>
      <c r="E66" s="2" t="str">
        <f t="array" ref="E66">IFERROR(INDEX(hidden_1!$A$2:$F$79,MATCH("*"&amp;LEFT(A66, SEARCH("GB",A66))&amp;"*",hidden_1!G:G,0)-1,2), "undefined")</f>
        <v>undefined</v>
      </c>
      <c r="F66" s="62" t="str">
        <f t="array" ref="F66">LOWER( SUBSTITUTE( SUBSTITUTE(IFERROR(INDEX(hidden_1!$A$2:$F$79,MATCH("*"&amp;LEFT(A66, SEARCH("GB",A66))&amp;"*",hidden_1!G:G,0)-1,3), "not fоund"), " ", ""), "Gray","Grey"))</f>
        <v>notfоund</v>
      </c>
      <c r="G66" s="54" t="b">
        <f ca="1">IFERROR(__xludf.DUMMYFUNCTION("ISNUMBER( MATCH(K66,XLOOKUP(K66,split(F66,""+""),split(F66,""+"")),0))"),FALSE)</f>
        <v>0</v>
      </c>
      <c r="H66" s="54" t="str">
        <f t="shared" si="3"/>
        <v>Redmi Note 10 5G 4+128G</v>
      </c>
      <c r="I66" s="3" t="str">
        <f t="shared" si="4"/>
        <v>green cn</v>
      </c>
      <c r="J66" s="3" t="str">
        <f t="shared" si="5"/>
        <v xml:space="preserve">green </v>
      </c>
      <c r="K66" s="54" t="str">
        <f t="shared" si="6"/>
        <v>green</v>
      </c>
    </row>
    <row r="67" spans="1:11" ht="15.75" customHeight="1">
      <c r="A67" s="60" t="str">
        <f>Зведена!A67</f>
        <v>Redmi Note 10 5G 4+128GB Silver CN</v>
      </c>
      <c r="B67" s="61" t="str">
        <f t="shared" si="0"/>
        <v>undefined</v>
      </c>
      <c r="C67" s="61" t="str">
        <f t="shared" ca="1" si="1"/>
        <v>undefined</v>
      </c>
      <c r="D67" s="2" t="str">
        <f t="shared" ca="1" si="2"/>
        <v>undefined</v>
      </c>
      <c r="E67" s="2" t="str">
        <f t="array" ref="E67">IFERROR(INDEX(hidden_1!$A$2:$F$79,MATCH("*"&amp;LEFT(A67, SEARCH("GB",A67))&amp;"*",hidden_1!G:G,0)-1,2), "undefined")</f>
        <v>undefined</v>
      </c>
      <c r="F67" s="62" t="str">
        <f t="array" ref="F67">LOWER( SUBSTITUTE( SUBSTITUTE(IFERROR(INDEX(hidden_1!$A$2:$F$79,MATCH("*"&amp;LEFT(A67, SEARCH("GB",A67))&amp;"*",hidden_1!G:G,0)-1,3), "not fоund"), " ", ""), "Gray","Grey"))</f>
        <v>notfоund</v>
      </c>
      <c r="G67" s="54" t="b">
        <f ca="1">IFERROR(__xludf.DUMMYFUNCTION("ISNUMBER( MATCH(K67,XLOOKUP(K67,split(F67,""+""),split(F67,""+"")),0))"),FALSE)</f>
        <v>0</v>
      </c>
      <c r="H67" s="54" t="str">
        <f t="shared" si="3"/>
        <v>Redmi Note 10 5G 4+128G</v>
      </c>
      <c r="I67" s="3" t="str">
        <f t="shared" si="4"/>
        <v>silver cn</v>
      </c>
      <c r="J67" s="3" t="str">
        <f t="shared" si="5"/>
        <v xml:space="preserve">silver </v>
      </c>
      <c r="K67" s="54" t="str">
        <f t="shared" si="6"/>
        <v>silver</v>
      </c>
    </row>
    <row r="68" spans="1:11" ht="15.75" customHeight="1">
      <c r="A68" s="60" t="str">
        <f>Зведена!A68</f>
        <v>Redmi Note 10 5G 6+128GB Grey CN</v>
      </c>
      <c r="B68" s="61" t="str">
        <f t="shared" si="0"/>
        <v>undefined</v>
      </c>
      <c r="C68" s="61" t="str">
        <f t="shared" ca="1" si="1"/>
        <v>undefined</v>
      </c>
      <c r="D68" s="2" t="str">
        <f t="shared" ca="1" si="2"/>
        <v>undefined</v>
      </c>
      <c r="E68" s="2" t="str">
        <f t="array" ref="E68">IFERROR(INDEX(hidden_1!$A$2:$F$79,MATCH("*"&amp;LEFT(A68, SEARCH("GB",A68))&amp;"*",hidden_1!G:G,0)-1,2), "undefined")</f>
        <v>undefined</v>
      </c>
      <c r="F68" s="62" t="str">
        <f t="array" ref="F68">LOWER( SUBSTITUTE( SUBSTITUTE(IFERROR(INDEX(hidden_1!$A$2:$F$79,MATCH("*"&amp;LEFT(A68, SEARCH("GB",A68))&amp;"*",hidden_1!G:G,0)-1,3), "not fоund"), " ", ""), "Gray","Grey"))</f>
        <v>notfоund</v>
      </c>
      <c r="G68" s="54" t="b">
        <f ca="1">IFERROR(__xludf.DUMMYFUNCTION("ISNUMBER( MATCH(K68,XLOOKUP(K68,split(F68,""+""),split(F68,""+"")),0))"),FALSE)</f>
        <v>0</v>
      </c>
      <c r="H68" s="54" t="str">
        <f t="shared" si="3"/>
        <v>Redmi Note 10 5G 6+128G</v>
      </c>
      <c r="I68" s="3" t="str">
        <f t="shared" si="4"/>
        <v>grey cn</v>
      </c>
      <c r="J68" s="3" t="str">
        <f t="shared" si="5"/>
        <v xml:space="preserve">grey </v>
      </c>
      <c r="K68" s="54" t="str">
        <f t="shared" si="6"/>
        <v>grey</v>
      </c>
    </row>
    <row r="69" spans="1:11" ht="15.75" customHeight="1">
      <c r="A69" s="60" t="str">
        <f>Зведена!A69</f>
        <v>Redmi Note 10 5G 6+128GB Blue CN</v>
      </c>
      <c r="B69" s="61" t="str">
        <f t="shared" si="0"/>
        <v>undefined</v>
      </c>
      <c r="C69" s="61" t="str">
        <f t="shared" ca="1" si="1"/>
        <v>undefined</v>
      </c>
      <c r="D69" s="2" t="str">
        <f t="shared" ca="1" si="2"/>
        <v>undefined</v>
      </c>
      <c r="E69" s="2" t="str">
        <f t="array" ref="E69">IFERROR(INDEX(hidden_1!$A$2:$F$79,MATCH("*"&amp;LEFT(A69, SEARCH("GB",A69))&amp;"*",hidden_1!G:G,0)-1,2), "undefined")</f>
        <v>undefined</v>
      </c>
      <c r="F69" s="62" t="str">
        <f t="array" ref="F69">LOWER( SUBSTITUTE( SUBSTITUTE(IFERROR(INDEX(hidden_1!$A$2:$F$79,MATCH("*"&amp;LEFT(A69, SEARCH("GB",A69))&amp;"*",hidden_1!G:G,0)-1,3), "not fоund"), " ", ""), "Gray","Grey"))</f>
        <v>notfоund</v>
      </c>
      <c r="G69" s="54" t="b">
        <f ca="1">IFERROR(__xludf.DUMMYFUNCTION("ISNUMBER( MATCH(K69,XLOOKUP(K69,split(F69,""+""),split(F69,""+"")),0))"),FALSE)</f>
        <v>0</v>
      </c>
      <c r="H69" s="54" t="str">
        <f t="shared" si="3"/>
        <v>Redmi Note 10 5G 6+128G</v>
      </c>
      <c r="I69" s="3" t="str">
        <f t="shared" si="4"/>
        <v>blue cn</v>
      </c>
      <c r="J69" s="3" t="str">
        <f t="shared" si="5"/>
        <v xml:space="preserve">blue </v>
      </c>
      <c r="K69" s="54" t="str">
        <f t="shared" si="6"/>
        <v>blue</v>
      </c>
    </row>
    <row r="70" spans="1:11" ht="15.75" customHeight="1">
      <c r="A70" s="60" t="str">
        <f>Зведена!A70</f>
        <v>Redmi Note 10 5G 6+128GB Green CN</v>
      </c>
      <c r="B70" s="61" t="str">
        <f t="shared" si="0"/>
        <v>undefined</v>
      </c>
      <c r="C70" s="61" t="str">
        <f t="shared" ca="1" si="1"/>
        <v>undefined</v>
      </c>
      <c r="D70" s="2" t="str">
        <f t="shared" ca="1" si="2"/>
        <v>undefined</v>
      </c>
      <c r="E70" s="2" t="str">
        <f t="array" ref="E70">IFERROR(INDEX(hidden_1!$A$2:$F$79,MATCH("*"&amp;LEFT(A70, SEARCH("GB",A70))&amp;"*",hidden_1!G:G,0)-1,2), "undefined")</f>
        <v>undefined</v>
      </c>
      <c r="F70" s="62" t="str">
        <f t="array" ref="F70">LOWER( SUBSTITUTE( SUBSTITUTE(IFERROR(INDEX(hidden_1!$A$2:$F$79,MATCH("*"&amp;LEFT(A70, SEARCH("GB",A70))&amp;"*",hidden_1!G:G,0)-1,3), "not fоund"), " ", ""), "Gray","Grey"))</f>
        <v>notfоund</v>
      </c>
      <c r="G70" s="54" t="b">
        <f ca="1">IFERROR(__xludf.DUMMYFUNCTION("ISNUMBER( MATCH(K70,XLOOKUP(K70,split(F70,""+""),split(F70,""+"")),0))"),FALSE)</f>
        <v>0</v>
      </c>
      <c r="H70" s="54" t="str">
        <f t="shared" si="3"/>
        <v>Redmi Note 10 5G 6+128G</v>
      </c>
      <c r="I70" s="3" t="str">
        <f t="shared" si="4"/>
        <v>green cn</v>
      </c>
      <c r="J70" s="3" t="str">
        <f t="shared" si="5"/>
        <v xml:space="preserve">green </v>
      </c>
      <c r="K70" s="54" t="str">
        <f t="shared" si="6"/>
        <v>green</v>
      </c>
    </row>
    <row r="71" spans="1:11" ht="15.75" customHeight="1">
      <c r="A71" s="60" t="str">
        <f>Зведена!A71</f>
        <v>Redmi Note 10 5G 6+128GB Silver CN</v>
      </c>
      <c r="B71" s="61" t="str">
        <f t="shared" si="0"/>
        <v>undefined</v>
      </c>
      <c r="C71" s="61" t="str">
        <f t="shared" ca="1" si="1"/>
        <v>undefined</v>
      </c>
      <c r="D71" s="2" t="str">
        <f t="shared" ca="1" si="2"/>
        <v>undefined</v>
      </c>
      <c r="E71" s="2" t="str">
        <f t="array" ref="E71">IFERROR(INDEX(hidden_1!$A$2:$F$79,MATCH("*"&amp;LEFT(A71, SEARCH("GB",A71))&amp;"*",hidden_1!G:G,0)-1,2), "undefined")</f>
        <v>undefined</v>
      </c>
      <c r="F71" s="62" t="str">
        <f t="array" ref="F71">LOWER( SUBSTITUTE( SUBSTITUTE(IFERROR(INDEX(hidden_1!$A$2:$F$79,MATCH("*"&amp;LEFT(A71, SEARCH("GB",A71))&amp;"*",hidden_1!G:G,0)-1,3), "not fоund"), " ", ""), "Gray","Grey"))</f>
        <v>notfоund</v>
      </c>
      <c r="G71" s="54" t="b">
        <f ca="1">IFERROR(__xludf.DUMMYFUNCTION("ISNUMBER( MATCH(K71,XLOOKUP(K71,split(F71,""+""),split(F71,""+"")),0))"),FALSE)</f>
        <v>0</v>
      </c>
      <c r="H71" s="54" t="str">
        <f t="shared" si="3"/>
        <v>Redmi Note 10 5G 6+128G</v>
      </c>
      <c r="I71" s="3" t="str">
        <f t="shared" si="4"/>
        <v>silver cn</v>
      </c>
      <c r="J71" s="3" t="str">
        <f t="shared" si="5"/>
        <v xml:space="preserve">silver </v>
      </c>
      <c r="K71" s="54" t="str">
        <f t="shared" si="6"/>
        <v>silver</v>
      </c>
    </row>
    <row r="72" spans="1:11" ht="15.75" customHeight="1">
      <c r="A72" s="60" t="str">
        <f>Зведена!A72</f>
        <v>Redmi Note 10 5G 8+128GB Grey CN</v>
      </c>
      <c r="B72" s="61" t="str">
        <f t="shared" si="0"/>
        <v>undefined</v>
      </c>
      <c r="C72" s="61" t="str">
        <f t="shared" ca="1" si="1"/>
        <v>undefined</v>
      </c>
      <c r="D72" s="2" t="str">
        <f t="shared" ca="1" si="2"/>
        <v>undefined</v>
      </c>
      <c r="E72" s="2" t="str">
        <f t="array" ref="E72">IFERROR(INDEX(hidden_1!$A$2:$F$79,MATCH("*"&amp;LEFT(A72, SEARCH("GB",A72))&amp;"*",hidden_1!G:G,0)-1,2), "undefined")</f>
        <v>undefined</v>
      </c>
      <c r="F72" s="62" t="str">
        <f t="array" ref="F72">LOWER( SUBSTITUTE( SUBSTITUTE(IFERROR(INDEX(hidden_1!$A$2:$F$79,MATCH("*"&amp;LEFT(A72, SEARCH("GB",A72))&amp;"*",hidden_1!G:G,0)-1,3), "not fоund"), " ", ""), "Gray","Grey"))</f>
        <v>notfоund</v>
      </c>
      <c r="G72" s="54" t="b">
        <f ca="1">IFERROR(__xludf.DUMMYFUNCTION("ISNUMBER( MATCH(K72,XLOOKUP(K72,split(F72,""+""),split(F72,""+"")),0))"),FALSE)</f>
        <v>0</v>
      </c>
      <c r="H72" s="54" t="str">
        <f t="shared" si="3"/>
        <v>Redmi Note 10 5G 8+128G</v>
      </c>
      <c r="I72" s="3" t="str">
        <f t="shared" si="4"/>
        <v>grey cn</v>
      </c>
      <c r="J72" s="3" t="str">
        <f t="shared" si="5"/>
        <v xml:space="preserve">grey </v>
      </c>
      <c r="K72" s="54" t="str">
        <f t="shared" si="6"/>
        <v>grey</v>
      </c>
    </row>
    <row r="73" spans="1:11" ht="15.75" customHeight="1">
      <c r="A73" s="60" t="str">
        <f>Зведена!A73</f>
        <v>Redmi Note 10 5G 8+128GB Blue CN</v>
      </c>
      <c r="B73" s="61" t="str">
        <f t="shared" si="0"/>
        <v>undefined</v>
      </c>
      <c r="C73" s="61" t="str">
        <f t="shared" ca="1" si="1"/>
        <v>undefined</v>
      </c>
      <c r="D73" s="2" t="str">
        <f t="shared" ca="1" si="2"/>
        <v>undefined</v>
      </c>
      <c r="E73" s="2" t="str">
        <f t="array" ref="E73">IFERROR(INDEX(hidden_1!$A$2:$F$79,MATCH("*"&amp;LEFT(A73, SEARCH("GB",A73))&amp;"*",hidden_1!G:G,0)-1,2), "undefined")</f>
        <v>undefined</v>
      </c>
      <c r="F73" s="62" t="str">
        <f t="array" ref="F73">LOWER( SUBSTITUTE( SUBSTITUTE(IFERROR(INDEX(hidden_1!$A$2:$F$79,MATCH("*"&amp;LEFT(A73, SEARCH("GB",A73))&amp;"*",hidden_1!G:G,0)-1,3), "not fоund"), " ", ""), "Gray","Grey"))</f>
        <v>notfоund</v>
      </c>
      <c r="G73" s="54" t="b">
        <f ca="1">IFERROR(__xludf.DUMMYFUNCTION("ISNUMBER( MATCH(K73,XLOOKUP(K73,split(F73,""+""),split(F73,""+"")),0))"),FALSE)</f>
        <v>0</v>
      </c>
      <c r="H73" s="54" t="str">
        <f t="shared" si="3"/>
        <v>Redmi Note 10 5G 8+128G</v>
      </c>
      <c r="I73" s="3" t="str">
        <f t="shared" si="4"/>
        <v>blue cn</v>
      </c>
      <c r="J73" s="3" t="str">
        <f t="shared" si="5"/>
        <v xml:space="preserve">blue </v>
      </c>
      <c r="K73" s="54" t="str">
        <f t="shared" si="6"/>
        <v>blue</v>
      </c>
    </row>
    <row r="74" spans="1:11" ht="15.75" customHeight="1">
      <c r="A74" s="60" t="str">
        <f>Зведена!A74</f>
        <v>Redmi Note 10 5G 8+128GB Green CN</v>
      </c>
      <c r="B74" s="61" t="str">
        <f t="shared" si="0"/>
        <v>undefined</v>
      </c>
      <c r="C74" s="61" t="str">
        <f t="shared" ca="1" si="1"/>
        <v>undefined</v>
      </c>
      <c r="D74" s="2" t="str">
        <f t="shared" ca="1" si="2"/>
        <v>undefined</v>
      </c>
      <c r="E74" s="2" t="str">
        <f t="array" ref="E74">IFERROR(INDEX(hidden_1!$A$2:$F$79,MATCH("*"&amp;LEFT(A74, SEARCH("GB",A74))&amp;"*",hidden_1!G:G,0)-1,2), "undefined")</f>
        <v>undefined</v>
      </c>
      <c r="F74" s="62" t="str">
        <f t="array" ref="F74">LOWER( SUBSTITUTE( SUBSTITUTE(IFERROR(INDEX(hidden_1!$A$2:$F$79,MATCH("*"&amp;LEFT(A74, SEARCH("GB",A74))&amp;"*",hidden_1!G:G,0)-1,3), "not fоund"), " ", ""), "Gray","Grey"))</f>
        <v>notfоund</v>
      </c>
      <c r="G74" s="54" t="b">
        <f ca="1">IFERROR(__xludf.DUMMYFUNCTION("ISNUMBER( MATCH(K74,XLOOKUP(K74,split(F74,""+""),split(F74,""+"")),0))"),FALSE)</f>
        <v>0</v>
      </c>
      <c r="H74" s="54" t="str">
        <f t="shared" si="3"/>
        <v>Redmi Note 10 5G 8+128G</v>
      </c>
      <c r="I74" s="3" t="str">
        <f t="shared" si="4"/>
        <v>green cn</v>
      </c>
      <c r="J74" s="3" t="str">
        <f t="shared" si="5"/>
        <v xml:space="preserve">green </v>
      </c>
      <c r="K74" s="54" t="str">
        <f t="shared" si="6"/>
        <v>green</v>
      </c>
    </row>
    <row r="75" spans="1:11" ht="15.75" customHeight="1">
      <c r="A75" s="60" t="str">
        <f>Зведена!A75</f>
        <v>Redmi Note 10 5G 8+128GB Silver CN</v>
      </c>
      <c r="B75" s="61" t="str">
        <f t="shared" si="0"/>
        <v>undefined</v>
      </c>
      <c r="C75" s="61" t="str">
        <f t="shared" ca="1" si="1"/>
        <v>undefined</v>
      </c>
      <c r="D75" s="2" t="str">
        <f t="shared" ca="1" si="2"/>
        <v>undefined</v>
      </c>
      <c r="E75" s="2" t="str">
        <f t="array" ref="E75">IFERROR(INDEX(hidden_1!$A$2:$F$79,MATCH("*"&amp;LEFT(A75, SEARCH("GB",A75))&amp;"*",hidden_1!G:G,0)-1,2), "undefined")</f>
        <v>undefined</v>
      </c>
      <c r="F75" s="62" t="str">
        <f t="array" ref="F75">LOWER( SUBSTITUTE( SUBSTITUTE(IFERROR(INDEX(hidden_1!$A$2:$F$79,MATCH("*"&amp;LEFT(A75, SEARCH("GB",A75))&amp;"*",hidden_1!G:G,0)-1,3), "not fоund"), " ", ""), "Gray","Grey"))</f>
        <v>notfоund</v>
      </c>
      <c r="G75" s="54" t="b">
        <f ca="1">IFERROR(__xludf.DUMMYFUNCTION("ISNUMBER( MATCH(K75,XLOOKUP(K75,split(F75,""+""),split(F75,""+"")),0))"),FALSE)</f>
        <v>0</v>
      </c>
      <c r="H75" s="54" t="str">
        <f t="shared" si="3"/>
        <v>Redmi Note 10 5G 8+128G</v>
      </c>
      <c r="I75" s="3" t="str">
        <f t="shared" si="4"/>
        <v>silver cn</v>
      </c>
      <c r="J75" s="3" t="str">
        <f t="shared" si="5"/>
        <v xml:space="preserve">silver </v>
      </c>
      <c r="K75" s="54" t="str">
        <f t="shared" si="6"/>
        <v>silver</v>
      </c>
    </row>
    <row r="76" spans="1:11" ht="15.75" customHeight="1">
      <c r="A76" s="60" t="str">
        <f>Зведена!A76</f>
        <v>Redmi Note 10 Pro 6+128GB Black CN</v>
      </c>
      <c r="B76" s="61" t="str">
        <f t="shared" si="0"/>
        <v>undefined</v>
      </c>
      <c r="C76" s="61" t="str">
        <f t="shared" ca="1" si="1"/>
        <v>undefined</v>
      </c>
      <c r="D76" s="2" t="str">
        <f t="shared" ca="1" si="2"/>
        <v>undefined</v>
      </c>
      <c r="E76" s="2" t="str">
        <f t="array" ref="E76">IFERROR(INDEX(hidden_1!$A$2:$F$79,MATCH("*"&amp;LEFT(A76, SEARCH("GB",A76))&amp;"*",hidden_1!G:G,0)-1,2), "undefined")</f>
        <v>-</v>
      </c>
      <c r="F76" s="62" t="str">
        <f t="array" ref="F76">LOWER( SUBSTITUTE( SUBSTITUTE(IFERROR(INDEX(hidden_1!$A$2:$F$79,MATCH("*"&amp;LEFT(A76, SEARCH("GB",A76))&amp;"*",hidden_1!G:G,0)-1,3), "not fоund"), " ", ""), "Gray","Grey"))</f>
        <v/>
      </c>
      <c r="G76" s="54" t="b">
        <f ca="1">IFERROR(__xludf.DUMMYFUNCTION("ISNUMBER( MATCH(K76,XLOOKUP(K76,split(F76,""+""),split(F76,""+"")),0))"),FALSE)</f>
        <v>0</v>
      </c>
      <c r="H76" s="54" t="str">
        <f t="shared" si="3"/>
        <v>Redmi Note 10 Pro 6+128G</v>
      </c>
      <c r="I76" s="3" t="str">
        <f t="shared" si="4"/>
        <v>black cn</v>
      </c>
      <c r="J76" s="3" t="str">
        <f t="shared" si="5"/>
        <v xml:space="preserve">black </v>
      </c>
      <c r="K76" s="54" t="str">
        <f t="shared" si="6"/>
        <v>black</v>
      </c>
    </row>
    <row r="77" spans="1:11" ht="15.75" customHeight="1">
      <c r="A77" s="60" t="str">
        <f>Зведена!A77</f>
        <v>Redmi Note 10 Pro 6+128GB Green CN</v>
      </c>
      <c r="B77" s="61" t="str">
        <f t="shared" si="0"/>
        <v>undefined</v>
      </c>
      <c r="C77" s="61" t="str">
        <f t="shared" ca="1" si="1"/>
        <v>undefined</v>
      </c>
      <c r="D77" s="2" t="str">
        <f t="shared" ca="1" si="2"/>
        <v>undefined</v>
      </c>
      <c r="E77" s="2" t="str">
        <f t="array" ref="E77">IFERROR(INDEX(hidden_1!$A$2:$F$79,MATCH("*"&amp;LEFT(A77, SEARCH("GB",A77))&amp;"*",hidden_1!G:G,0)-1,2), "undefined")</f>
        <v>-</v>
      </c>
      <c r="F77" s="62" t="str">
        <f t="array" ref="F77">LOWER( SUBSTITUTE( SUBSTITUTE(IFERROR(INDEX(hidden_1!$A$2:$F$79,MATCH("*"&amp;LEFT(A77, SEARCH("GB",A77))&amp;"*",hidden_1!G:G,0)-1,3), "not fоund"), " ", ""), "Gray","Grey"))</f>
        <v/>
      </c>
      <c r="G77" s="54" t="b">
        <f ca="1">IFERROR(__xludf.DUMMYFUNCTION("ISNUMBER( MATCH(K77,XLOOKUP(K77,split(F77,""+""),split(F77,""+"")),0))"),FALSE)</f>
        <v>0</v>
      </c>
      <c r="H77" s="54" t="str">
        <f t="shared" si="3"/>
        <v>Redmi Note 10 Pro 6+128G</v>
      </c>
      <c r="I77" s="3" t="str">
        <f t="shared" si="4"/>
        <v>green cn</v>
      </c>
      <c r="J77" s="3" t="str">
        <f t="shared" si="5"/>
        <v xml:space="preserve">green </v>
      </c>
      <c r="K77" s="54" t="str">
        <f t="shared" si="6"/>
        <v>green</v>
      </c>
    </row>
    <row r="78" spans="1:11" ht="15.75" customHeight="1">
      <c r="A78" s="60" t="str">
        <f>Зведена!A78</f>
        <v>Redmi Note 10 Pro 6+128GB White CN</v>
      </c>
      <c r="B78" s="61" t="str">
        <f t="shared" si="0"/>
        <v>undefined</v>
      </c>
      <c r="C78" s="61" t="str">
        <f t="shared" ca="1" si="1"/>
        <v>undefined</v>
      </c>
      <c r="D78" s="2" t="str">
        <f t="shared" ca="1" si="2"/>
        <v>undefined</v>
      </c>
      <c r="E78" s="2" t="str">
        <f t="array" ref="E78">IFERROR(INDEX(hidden_1!$A$2:$F$79,MATCH("*"&amp;LEFT(A78, SEARCH("GB",A78))&amp;"*",hidden_1!G:G,0)-1,2), "undefined")</f>
        <v>-</v>
      </c>
      <c r="F78" s="62" t="str">
        <f t="array" ref="F78">LOWER( SUBSTITUTE( SUBSTITUTE(IFERROR(INDEX(hidden_1!$A$2:$F$79,MATCH("*"&amp;LEFT(A78, SEARCH("GB",A78))&amp;"*",hidden_1!G:G,0)-1,3), "not fоund"), " ", ""), "Gray","Grey"))</f>
        <v/>
      </c>
      <c r="G78" s="54" t="b">
        <f ca="1">IFERROR(__xludf.DUMMYFUNCTION("ISNUMBER( MATCH(K78,XLOOKUP(K78,split(F78,""+""),split(F78,""+"")),0))"),FALSE)</f>
        <v>0</v>
      </c>
      <c r="H78" s="54" t="str">
        <f t="shared" si="3"/>
        <v>Redmi Note 10 Pro 6+128G</v>
      </c>
      <c r="I78" s="3" t="str">
        <f t="shared" si="4"/>
        <v>white cn</v>
      </c>
      <c r="J78" s="3" t="str">
        <f t="shared" si="5"/>
        <v xml:space="preserve">white </v>
      </c>
      <c r="K78" s="54" t="str">
        <f t="shared" si="6"/>
        <v>white</v>
      </c>
    </row>
    <row r="79" spans="1:11" ht="15.75" customHeight="1">
      <c r="A79" s="60" t="str">
        <f>Зведена!A79</f>
        <v>Redmi Note 10 Pro 8+256GB Black CN</v>
      </c>
      <c r="B79" s="61" t="str">
        <f t="shared" si="0"/>
        <v>undefined</v>
      </c>
      <c r="C79" s="61" t="str">
        <f t="shared" ca="1" si="1"/>
        <v>undefined</v>
      </c>
      <c r="D79" s="2" t="str">
        <f t="shared" ca="1" si="2"/>
        <v>undefined</v>
      </c>
      <c r="E79" s="2" t="str">
        <f t="array" ref="E79">IFERROR(INDEX(hidden_1!$A$2:$F$79,MATCH("*"&amp;LEFT(A79, SEARCH("GB",A79))&amp;"*",hidden_1!G:G,0)-1,2), "undefined")</f>
        <v>$195</v>
      </c>
      <c r="F79" s="62" t="str">
        <f t="array" ref="F79">LOWER( SUBSTITUTE( SUBSTITUTE(IFERROR(INDEX(hidden_1!$A$2:$F$79,MATCH("*"&amp;LEFT(A79, SEARCH("GB",A79))&amp;"*",hidden_1!G:G,0)-1,3), "not fоund"), " ", ""), "Gray","Grey"))</f>
        <v>glacierblue</v>
      </c>
      <c r="G79" s="54" t="b">
        <f ca="1">IFERROR(__xludf.DUMMYFUNCTION("ISNUMBER( MATCH(K79,XLOOKUP(K79,split(F79,""+""),split(F79,""+"")),0))"),FALSE)</f>
        <v>0</v>
      </c>
      <c r="H79" s="54" t="str">
        <f t="shared" si="3"/>
        <v>Redmi Note 10 Pro 8+256G</v>
      </c>
      <c r="I79" s="3" t="str">
        <f t="shared" si="4"/>
        <v>black cn</v>
      </c>
      <c r="J79" s="3" t="str">
        <f t="shared" si="5"/>
        <v xml:space="preserve">black </v>
      </c>
      <c r="K79" s="54" t="str">
        <f t="shared" si="6"/>
        <v>black</v>
      </c>
    </row>
    <row r="80" spans="1:11" ht="15.75" customHeight="1">
      <c r="A80" s="60" t="str">
        <f>Зведена!A80</f>
        <v>Redmi Note 10 Pro 8+256GB Green CN</v>
      </c>
      <c r="B80" s="61" t="str">
        <f t="shared" si="0"/>
        <v>undefined</v>
      </c>
      <c r="C80" s="61" t="str">
        <f t="shared" ca="1" si="1"/>
        <v>undefined</v>
      </c>
      <c r="D80" s="2" t="str">
        <f t="shared" ca="1" si="2"/>
        <v>undefined</v>
      </c>
      <c r="E80" s="2" t="str">
        <f t="array" ref="E80">IFERROR(INDEX(hidden_1!$A$2:$F$79,MATCH("*"&amp;LEFT(A80, SEARCH("GB",A80))&amp;"*",hidden_1!G:G,0)-1,2), "undefined")</f>
        <v>$195</v>
      </c>
      <c r="F80" s="62" t="str">
        <f t="array" ref="F80">LOWER( SUBSTITUTE( SUBSTITUTE(IFERROR(INDEX(hidden_1!$A$2:$F$79,MATCH("*"&amp;LEFT(A80, SEARCH("GB",A80))&amp;"*",hidden_1!G:G,0)-1,3), "not fоund"), " ", ""), "Gray","Grey"))</f>
        <v>glacierblue</v>
      </c>
      <c r="G80" s="54" t="b">
        <f ca="1">IFERROR(__xludf.DUMMYFUNCTION("ISNUMBER( MATCH(K80,XLOOKUP(K80,split(F80,""+""),split(F80,""+"")),0))"),FALSE)</f>
        <v>0</v>
      </c>
      <c r="H80" s="54" t="str">
        <f t="shared" si="3"/>
        <v>Redmi Note 10 Pro 8+256G</v>
      </c>
      <c r="I80" s="3" t="str">
        <f t="shared" si="4"/>
        <v>green cn</v>
      </c>
      <c r="J80" s="3" t="str">
        <f t="shared" si="5"/>
        <v xml:space="preserve">green </v>
      </c>
      <c r="K80" s="54" t="str">
        <f t="shared" si="6"/>
        <v>green</v>
      </c>
    </row>
    <row r="81" spans="1:11" ht="15.75" customHeight="1">
      <c r="A81" s="60" t="str">
        <f>Зведена!A81</f>
        <v>Redmi Note 10 Pro 8+256GB White CN</v>
      </c>
      <c r="B81" s="61" t="str">
        <f t="shared" si="0"/>
        <v>undefined</v>
      </c>
      <c r="C81" s="61" t="str">
        <f t="shared" ca="1" si="1"/>
        <v>undefined</v>
      </c>
      <c r="D81" s="2" t="str">
        <f t="shared" ca="1" si="2"/>
        <v>undefined</v>
      </c>
      <c r="E81" s="2" t="str">
        <f t="array" ref="E81">IFERROR(INDEX(hidden_1!$A$2:$F$79,MATCH("*"&amp;LEFT(A81, SEARCH("GB",A81))&amp;"*",hidden_1!G:G,0)-1,2), "undefined")</f>
        <v>$195</v>
      </c>
      <c r="F81" s="62" t="str">
        <f t="array" ref="F81">LOWER( SUBSTITUTE( SUBSTITUTE(IFERROR(INDEX(hidden_1!$A$2:$F$79,MATCH("*"&amp;LEFT(A81, SEARCH("GB",A81))&amp;"*",hidden_1!G:G,0)-1,3), "not fоund"), " ", ""), "Gray","Grey"))</f>
        <v>glacierblue</v>
      </c>
      <c r="G81" s="54" t="b">
        <f ca="1">IFERROR(__xludf.DUMMYFUNCTION("ISNUMBER( MATCH(K81,XLOOKUP(K81,split(F81,""+""),split(F81,""+"")),0))"),FALSE)</f>
        <v>0</v>
      </c>
      <c r="H81" s="54" t="str">
        <f t="shared" si="3"/>
        <v>Redmi Note 10 Pro 8+256G</v>
      </c>
      <c r="I81" s="3" t="str">
        <f t="shared" si="4"/>
        <v>white cn</v>
      </c>
      <c r="J81" s="3" t="str">
        <f t="shared" si="5"/>
        <v xml:space="preserve">white </v>
      </c>
      <c r="K81" s="54" t="str">
        <f t="shared" si="6"/>
        <v>white</v>
      </c>
    </row>
    <row r="82" spans="1:11" ht="15.75" customHeight="1">
      <c r="A82" s="60" t="str">
        <f>Зведена!A82</f>
        <v>Redmi Note 10 Pro 5G 6+128GB Black CN</v>
      </c>
      <c r="B82" s="61" t="str">
        <f t="shared" si="0"/>
        <v>undefined</v>
      </c>
      <c r="C82" s="61" t="str">
        <f t="shared" ca="1" si="1"/>
        <v>undefined</v>
      </c>
      <c r="D82" s="2" t="str">
        <f t="shared" ca="1" si="2"/>
        <v>undefined</v>
      </c>
      <c r="E82" s="2" t="str">
        <f t="array" ref="E82">IFERROR(INDEX(hidden_1!$A$2:$F$79,MATCH("*"&amp;LEFT(A82, SEARCH("GB",A82))&amp;"*",hidden_1!G:G,0)-1,2), "undefined")</f>
        <v>undefined</v>
      </c>
      <c r="F82" s="62" t="str">
        <f t="array" ref="F82">LOWER( SUBSTITUTE( SUBSTITUTE(IFERROR(INDEX(hidden_1!$A$2:$F$79,MATCH("*"&amp;LEFT(A82, SEARCH("GB",A82))&amp;"*",hidden_1!G:G,0)-1,3), "not fоund"), " ", ""), "Gray","Grey"))</f>
        <v>notfоund</v>
      </c>
      <c r="G82" s="54" t="b">
        <f ca="1">IFERROR(__xludf.DUMMYFUNCTION("ISNUMBER( MATCH(K82,XLOOKUP(K82,split(F82,""+""),split(F82,""+"")),0))"),FALSE)</f>
        <v>0</v>
      </c>
      <c r="H82" s="54" t="str">
        <f t="shared" si="3"/>
        <v>Redmi Note 10 Pro 5G 6+128G</v>
      </c>
      <c r="I82" s="3" t="str">
        <f t="shared" si="4"/>
        <v>black cn</v>
      </c>
      <c r="J82" s="3" t="str">
        <f t="shared" si="5"/>
        <v xml:space="preserve">black </v>
      </c>
      <c r="K82" s="54" t="str">
        <f t="shared" si="6"/>
        <v>black</v>
      </c>
    </row>
    <row r="83" spans="1:11" ht="15.75" customHeight="1">
      <c r="A83" s="60" t="str">
        <f>Зведена!A83</f>
        <v>Redmi Note 10 Pro 5G 6+128GB Blue CN</v>
      </c>
      <c r="B83" s="61" t="str">
        <f t="shared" si="0"/>
        <v>undefined</v>
      </c>
      <c r="C83" s="61" t="str">
        <f t="shared" ca="1" si="1"/>
        <v>undefined</v>
      </c>
      <c r="D83" s="2" t="str">
        <f t="shared" ca="1" si="2"/>
        <v>undefined</v>
      </c>
      <c r="E83" s="2" t="str">
        <f t="array" ref="E83">IFERROR(INDEX(hidden_1!$A$2:$F$79,MATCH("*"&amp;LEFT(A83, SEARCH("GB",A83))&amp;"*",hidden_1!G:G,0)-1,2), "undefined")</f>
        <v>undefined</v>
      </c>
      <c r="F83" s="62" t="str">
        <f t="array" ref="F83">LOWER( SUBSTITUTE( SUBSTITUTE(IFERROR(INDEX(hidden_1!$A$2:$F$79,MATCH("*"&amp;LEFT(A83, SEARCH("GB",A83))&amp;"*",hidden_1!G:G,0)-1,3), "not fоund"), " ", ""), "Gray","Grey"))</f>
        <v>notfоund</v>
      </c>
      <c r="G83" s="54" t="b">
        <f ca="1">IFERROR(__xludf.DUMMYFUNCTION("ISNUMBER( MATCH(K83,XLOOKUP(K83,split(F83,""+""),split(F83,""+"")),0))"),FALSE)</f>
        <v>0</v>
      </c>
      <c r="H83" s="54" t="str">
        <f t="shared" si="3"/>
        <v>Redmi Note 10 Pro 5G 6+128G</v>
      </c>
      <c r="I83" s="3" t="str">
        <f t="shared" si="4"/>
        <v>blue cn</v>
      </c>
      <c r="J83" s="3" t="str">
        <f t="shared" si="5"/>
        <v xml:space="preserve">blue </v>
      </c>
      <c r="K83" s="54" t="str">
        <f t="shared" si="6"/>
        <v>blue</v>
      </c>
    </row>
    <row r="84" spans="1:11" ht="15.75" customHeight="1">
      <c r="A84" s="60" t="str">
        <f>Зведена!A84</f>
        <v>Redmi Note 10 Pro 5G 6+128GB Green CN</v>
      </c>
      <c r="B84" s="61" t="str">
        <f t="shared" si="0"/>
        <v>undefined</v>
      </c>
      <c r="C84" s="61" t="str">
        <f t="shared" ca="1" si="1"/>
        <v>undefined</v>
      </c>
      <c r="D84" s="2" t="str">
        <f t="shared" ca="1" si="2"/>
        <v>undefined</v>
      </c>
      <c r="E84" s="2" t="str">
        <f t="array" ref="E84">IFERROR(INDEX(hidden_1!$A$2:$F$79,MATCH("*"&amp;LEFT(A84, SEARCH("GB",A84))&amp;"*",hidden_1!G:G,0)-1,2), "undefined")</f>
        <v>undefined</v>
      </c>
      <c r="F84" s="62" t="str">
        <f t="array" ref="F84">LOWER( SUBSTITUTE( SUBSTITUTE(IFERROR(INDEX(hidden_1!$A$2:$F$79,MATCH("*"&amp;LEFT(A84, SEARCH("GB",A84))&amp;"*",hidden_1!G:G,0)-1,3), "not fоund"), " ", ""), "Gray","Grey"))</f>
        <v>notfоund</v>
      </c>
      <c r="G84" s="54" t="b">
        <f ca="1">IFERROR(__xludf.DUMMYFUNCTION("ISNUMBER( MATCH(K84,XLOOKUP(K84,split(F84,""+""),split(F84,""+"")),0))"),FALSE)</f>
        <v>0</v>
      </c>
      <c r="H84" s="54" t="str">
        <f t="shared" si="3"/>
        <v>Redmi Note 10 Pro 5G 6+128G</v>
      </c>
      <c r="I84" s="3" t="str">
        <f t="shared" si="4"/>
        <v>green cn</v>
      </c>
      <c r="J84" s="3" t="str">
        <f t="shared" si="5"/>
        <v xml:space="preserve">green </v>
      </c>
      <c r="K84" s="54" t="str">
        <f t="shared" si="6"/>
        <v>green</v>
      </c>
    </row>
    <row r="85" spans="1:11" ht="15.75" customHeight="1">
      <c r="A85" s="60" t="str">
        <f>Зведена!A85</f>
        <v>Redmi Note 10 Pro 5G 6+128GB White CN</v>
      </c>
      <c r="B85" s="61" t="str">
        <f t="shared" si="0"/>
        <v>undefined</v>
      </c>
      <c r="C85" s="61" t="str">
        <f t="shared" ca="1" si="1"/>
        <v>undefined</v>
      </c>
      <c r="D85" s="2" t="str">
        <f t="shared" ca="1" si="2"/>
        <v>undefined</v>
      </c>
      <c r="E85" s="2" t="str">
        <f t="array" ref="E85">IFERROR(INDEX(hidden_1!$A$2:$F$79,MATCH("*"&amp;LEFT(A85, SEARCH("GB",A85))&amp;"*",hidden_1!G:G,0)-1,2), "undefined")</f>
        <v>undefined</v>
      </c>
      <c r="F85" s="62" t="str">
        <f t="array" ref="F85">LOWER( SUBSTITUTE( SUBSTITUTE(IFERROR(INDEX(hidden_1!$A$2:$F$79,MATCH("*"&amp;LEFT(A85, SEARCH("GB",A85))&amp;"*",hidden_1!G:G,0)-1,3), "not fоund"), " ", ""), "Gray","Grey"))</f>
        <v>notfоund</v>
      </c>
      <c r="G85" s="54" t="b">
        <f ca="1">IFERROR(__xludf.DUMMYFUNCTION("ISNUMBER( MATCH(K85,XLOOKUP(K85,split(F85,""+""),split(F85,""+"")),0))"),FALSE)</f>
        <v>0</v>
      </c>
      <c r="H85" s="54" t="str">
        <f t="shared" si="3"/>
        <v>Redmi Note 10 Pro 5G 6+128G</v>
      </c>
      <c r="I85" s="3" t="str">
        <f t="shared" si="4"/>
        <v>white cn</v>
      </c>
      <c r="J85" s="3" t="str">
        <f t="shared" si="5"/>
        <v xml:space="preserve">white </v>
      </c>
      <c r="K85" s="54" t="str">
        <f t="shared" si="6"/>
        <v>white</v>
      </c>
    </row>
    <row r="86" spans="1:11" ht="15.75" customHeight="1">
      <c r="A86" s="60" t="str">
        <f>Зведена!A86</f>
        <v>Redmi Note 10 Pro 5G 8+128GB Black CN</v>
      </c>
      <c r="B86" s="61" t="str">
        <f t="shared" si="0"/>
        <v>undefined</v>
      </c>
      <c r="C86" s="61" t="str">
        <f t="shared" ca="1" si="1"/>
        <v>undefined</v>
      </c>
      <c r="D86" s="2" t="str">
        <f t="shared" ca="1" si="2"/>
        <v>undefined</v>
      </c>
      <c r="E86" s="2" t="str">
        <f t="array" ref="E86">IFERROR(INDEX(hidden_1!$A$2:$F$79,MATCH("*"&amp;LEFT(A86, SEARCH("GB",A86))&amp;"*",hidden_1!G:G,0)-1,2), "undefined")</f>
        <v>undefined</v>
      </c>
      <c r="F86" s="62" t="str">
        <f t="array" ref="F86">LOWER( SUBSTITUTE( SUBSTITUTE(IFERROR(INDEX(hidden_1!$A$2:$F$79,MATCH("*"&amp;LEFT(A86, SEARCH("GB",A86))&amp;"*",hidden_1!G:G,0)-1,3), "not fоund"), " ", ""), "Gray","Grey"))</f>
        <v>notfоund</v>
      </c>
      <c r="G86" s="54" t="b">
        <f ca="1">IFERROR(__xludf.DUMMYFUNCTION("ISNUMBER( MATCH(K86,XLOOKUP(K86,split(F86,""+""),split(F86,""+"")),0))"),FALSE)</f>
        <v>0</v>
      </c>
      <c r="H86" s="54" t="str">
        <f t="shared" si="3"/>
        <v>Redmi Note 10 Pro 5G 8+128G</v>
      </c>
      <c r="I86" s="3" t="str">
        <f t="shared" si="4"/>
        <v>black cn</v>
      </c>
      <c r="J86" s="3" t="str">
        <f t="shared" si="5"/>
        <v xml:space="preserve">black </v>
      </c>
      <c r="K86" s="54" t="str">
        <f t="shared" si="6"/>
        <v>black</v>
      </c>
    </row>
    <row r="87" spans="1:11" ht="15.75" customHeight="1">
      <c r="A87" s="60" t="str">
        <f>Зведена!A87</f>
        <v>Redmi Note 10 Pro 5G 8+128GB Blue CN</v>
      </c>
      <c r="B87" s="61" t="str">
        <f t="shared" si="0"/>
        <v>undefined</v>
      </c>
      <c r="C87" s="61" t="str">
        <f t="shared" ca="1" si="1"/>
        <v>undefined</v>
      </c>
      <c r="D87" s="2" t="str">
        <f t="shared" ca="1" si="2"/>
        <v>undefined</v>
      </c>
      <c r="E87" s="2" t="str">
        <f t="array" ref="E87">IFERROR(INDEX(hidden_1!$A$2:$F$79,MATCH("*"&amp;LEFT(A87, SEARCH("GB",A87))&amp;"*",hidden_1!G:G,0)-1,2), "undefined")</f>
        <v>undefined</v>
      </c>
      <c r="F87" s="62" t="str">
        <f t="array" ref="F87">LOWER( SUBSTITUTE( SUBSTITUTE(IFERROR(INDEX(hidden_1!$A$2:$F$79,MATCH("*"&amp;LEFT(A87, SEARCH("GB",A87))&amp;"*",hidden_1!G:G,0)-1,3), "not fоund"), " ", ""), "Gray","Grey"))</f>
        <v>notfоund</v>
      </c>
      <c r="G87" s="54" t="b">
        <f ca="1">IFERROR(__xludf.DUMMYFUNCTION("ISNUMBER( MATCH(K87,XLOOKUP(K87,split(F87,""+""),split(F87,""+"")),0))"),FALSE)</f>
        <v>0</v>
      </c>
      <c r="H87" s="54" t="str">
        <f t="shared" si="3"/>
        <v>Redmi Note 10 Pro 5G 8+128G</v>
      </c>
      <c r="I87" s="3" t="str">
        <f t="shared" si="4"/>
        <v>blue cn</v>
      </c>
      <c r="J87" s="3" t="str">
        <f t="shared" si="5"/>
        <v xml:space="preserve">blue </v>
      </c>
      <c r="K87" s="54" t="str">
        <f t="shared" si="6"/>
        <v>blue</v>
      </c>
    </row>
    <row r="88" spans="1:11" ht="15.75" customHeight="1">
      <c r="A88" s="60" t="str">
        <f>Зведена!A88</f>
        <v>Redmi Note 10 Pro 5G 8+128GB Green CN</v>
      </c>
      <c r="B88" s="61" t="str">
        <f t="shared" si="0"/>
        <v>undefined</v>
      </c>
      <c r="C88" s="61" t="str">
        <f t="shared" ca="1" si="1"/>
        <v>undefined</v>
      </c>
      <c r="D88" s="2" t="str">
        <f t="shared" ca="1" si="2"/>
        <v>undefined</v>
      </c>
      <c r="E88" s="2" t="str">
        <f t="array" ref="E88">IFERROR(INDEX(hidden_1!$A$2:$F$79,MATCH("*"&amp;LEFT(A88, SEARCH("GB",A88))&amp;"*",hidden_1!G:G,0)-1,2), "undefined")</f>
        <v>undefined</v>
      </c>
      <c r="F88" s="62" t="str">
        <f t="array" ref="F88">LOWER( SUBSTITUTE( SUBSTITUTE(IFERROR(INDEX(hidden_1!$A$2:$F$79,MATCH("*"&amp;LEFT(A88, SEARCH("GB",A88))&amp;"*",hidden_1!G:G,0)-1,3), "not fоund"), " ", ""), "Gray","Grey"))</f>
        <v>notfоund</v>
      </c>
      <c r="G88" s="54" t="b">
        <f ca="1">IFERROR(__xludf.DUMMYFUNCTION("ISNUMBER( MATCH(K88,XLOOKUP(K88,split(F88,""+""),split(F88,""+"")),0))"),FALSE)</f>
        <v>0</v>
      </c>
      <c r="H88" s="54" t="str">
        <f t="shared" si="3"/>
        <v>Redmi Note 10 Pro 5G 8+128G</v>
      </c>
      <c r="I88" s="3" t="str">
        <f t="shared" si="4"/>
        <v>green cn</v>
      </c>
      <c r="J88" s="3" t="str">
        <f t="shared" si="5"/>
        <v xml:space="preserve">green </v>
      </c>
      <c r="K88" s="54" t="str">
        <f t="shared" si="6"/>
        <v>green</v>
      </c>
    </row>
    <row r="89" spans="1:11" ht="15.75" customHeight="1">
      <c r="A89" s="60" t="str">
        <f>Зведена!A89</f>
        <v>Redmi Note 10 Pro 5G 8+128GB White CN</v>
      </c>
      <c r="B89" s="61" t="str">
        <f t="shared" si="0"/>
        <v>undefined</v>
      </c>
      <c r="C89" s="61" t="str">
        <f t="shared" ca="1" si="1"/>
        <v>undefined</v>
      </c>
      <c r="D89" s="2" t="str">
        <f t="shared" ca="1" si="2"/>
        <v>undefined</v>
      </c>
      <c r="E89" s="2" t="str">
        <f t="array" ref="E89">IFERROR(INDEX(hidden_1!$A$2:$F$79,MATCH("*"&amp;LEFT(A89, SEARCH("GB",A89))&amp;"*",hidden_1!G:G,0)-1,2), "undefined")</f>
        <v>undefined</v>
      </c>
      <c r="F89" s="62" t="str">
        <f t="array" ref="F89">LOWER( SUBSTITUTE( SUBSTITUTE(IFERROR(INDEX(hidden_1!$A$2:$F$79,MATCH("*"&amp;LEFT(A89, SEARCH("GB",A89))&amp;"*",hidden_1!G:G,0)-1,3), "not fоund"), " ", ""), "Gray","Grey"))</f>
        <v>notfоund</v>
      </c>
      <c r="G89" s="54" t="b">
        <f ca="1">IFERROR(__xludf.DUMMYFUNCTION("ISNUMBER( MATCH(K89,XLOOKUP(K89,split(F89,""+""),split(F89,""+"")),0))"),FALSE)</f>
        <v>0</v>
      </c>
      <c r="H89" s="54" t="str">
        <f t="shared" si="3"/>
        <v>Redmi Note 10 Pro 5G 8+128G</v>
      </c>
      <c r="I89" s="3" t="str">
        <f t="shared" si="4"/>
        <v>white cn</v>
      </c>
      <c r="J89" s="3" t="str">
        <f t="shared" si="5"/>
        <v xml:space="preserve">white </v>
      </c>
      <c r="K89" s="54" t="str">
        <f t="shared" si="6"/>
        <v>white</v>
      </c>
    </row>
    <row r="90" spans="1:11" ht="15.75" customHeight="1">
      <c r="A90" s="60" t="str">
        <f>Зведена!A90</f>
        <v>Redmi Note 10 Pro 5G 8+256GB Black CN</v>
      </c>
      <c r="B90" s="61" t="str">
        <f t="shared" si="0"/>
        <v>undefined</v>
      </c>
      <c r="C90" s="61" t="str">
        <f t="shared" ca="1" si="1"/>
        <v>undefined</v>
      </c>
      <c r="D90" s="2" t="str">
        <f t="shared" ca="1" si="2"/>
        <v>undefined</v>
      </c>
      <c r="E90" s="2" t="str">
        <f t="array" ref="E90">IFERROR(INDEX(hidden_1!$A$2:$F$79,MATCH("*"&amp;LEFT(A90, SEARCH("GB",A90))&amp;"*",hidden_1!G:G,0)-1,2), "undefined")</f>
        <v>undefined</v>
      </c>
      <c r="F90" s="62" t="str">
        <f t="array" ref="F90">LOWER( SUBSTITUTE( SUBSTITUTE(IFERROR(INDEX(hidden_1!$A$2:$F$79,MATCH("*"&amp;LEFT(A90, SEARCH("GB",A90))&amp;"*",hidden_1!G:G,0)-1,3), "not fоund"), " ", ""), "Gray","Grey"))</f>
        <v>notfоund</v>
      </c>
      <c r="G90" s="54" t="b">
        <f ca="1">IFERROR(__xludf.DUMMYFUNCTION("ISNUMBER( MATCH(K90,XLOOKUP(K90,split(F90,""+""),split(F90,""+"")),0))"),FALSE)</f>
        <v>0</v>
      </c>
      <c r="H90" s="54" t="str">
        <f t="shared" si="3"/>
        <v>Redmi Note 10 Pro 5G 8+256G</v>
      </c>
      <c r="I90" s="3" t="str">
        <f t="shared" si="4"/>
        <v>black cn</v>
      </c>
      <c r="J90" s="3" t="str">
        <f t="shared" si="5"/>
        <v xml:space="preserve">black </v>
      </c>
      <c r="K90" s="54" t="str">
        <f t="shared" si="6"/>
        <v>black</v>
      </c>
    </row>
    <row r="91" spans="1:11" ht="15.75" customHeight="1">
      <c r="A91" s="60" t="str">
        <f>Зведена!A91</f>
        <v>Redmi Note 10 Pro 5G 8+256GB Blue CN</v>
      </c>
      <c r="B91" s="61" t="str">
        <f t="shared" si="0"/>
        <v>undefined</v>
      </c>
      <c r="C91" s="61" t="str">
        <f t="shared" ca="1" si="1"/>
        <v>undefined</v>
      </c>
      <c r="D91" s="2" t="str">
        <f t="shared" ca="1" si="2"/>
        <v>undefined</v>
      </c>
      <c r="E91" s="2" t="str">
        <f t="array" ref="E91">IFERROR(INDEX(hidden_1!$A$2:$F$79,MATCH("*"&amp;LEFT(A91, SEARCH("GB",A91))&amp;"*",hidden_1!G:G,0)-1,2), "undefined")</f>
        <v>undefined</v>
      </c>
      <c r="F91" s="62" t="str">
        <f t="array" ref="F91">LOWER( SUBSTITUTE( SUBSTITUTE(IFERROR(INDEX(hidden_1!$A$2:$F$79,MATCH("*"&amp;LEFT(A91, SEARCH("GB",A91))&amp;"*",hidden_1!G:G,0)-1,3), "not fоund"), " ", ""), "Gray","Grey"))</f>
        <v>notfоund</v>
      </c>
      <c r="G91" s="54" t="b">
        <f ca="1">IFERROR(__xludf.DUMMYFUNCTION("ISNUMBER( MATCH(K91,XLOOKUP(K91,split(F91,""+""),split(F91,""+"")),0))"),FALSE)</f>
        <v>0</v>
      </c>
      <c r="H91" s="54" t="str">
        <f t="shared" si="3"/>
        <v>Redmi Note 10 Pro 5G 8+256G</v>
      </c>
      <c r="I91" s="3" t="str">
        <f t="shared" si="4"/>
        <v>blue cn</v>
      </c>
      <c r="J91" s="3" t="str">
        <f t="shared" si="5"/>
        <v xml:space="preserve">blue </v>
      </c>
      <c r="K91" s="54" t="str">
        <f t="shared" si="6"/>
        <v>blue</v>
      </c>
    </row>
    <row r="92" spans="1:11" ht="15.75" customHeight="1">
      <c r="A92" s="60" t="str">
        <f>Зведена!A92</f>
        <v>Redmi Note 10 Pro 5G 8+256GB Green CN</v>
      </c>
      <c r="B92" s="61" t="str">
        <f t="shared" si="0"/>
        <v>undefined</v>
      </c>
      <c r="C92" s="61" t="str">
        <f t="shared" ca="1" si="1"/>
        <v>undefined</v>
      </c>
      <c r="D92" s="2" t="str">
        <f t="shared" ca="1" si="2"/>
        <v>undefined</v>
      </c>
      <c r="E92" s="2" t="str">
        <f t="array" ref="E92">IFERROR(INDEX(hidden_1!$A$2:$F$79,MATCH("*"&amp;LEFT(A92, SEARCH("GB",A92))&amp;"*",hidden_1!G:G,0)-1,2), "undefined")</f>
        <v>undefined</v>
      </c>
      <c r="F92" s="62" t="str">
        <f t="array" ref="F92">LOWER( SUBSTITUTE( SUBSTITUTE(IFERROR(INDEX(hidden_1!$A$2:$F$79,MATCH("*"&amp;LEFT(A92, SEARCH("GB",A92))&amp;"*",hidden_1!G:G,0)-1,3), "not fоund"), " ", ""), "Gray","Grey"))</f>
        <v>notfоund</v>
      </c>
      <c r="G92" s="54" t="b">
        <f ca="1">IFERROR(__xludf.DUMMYFUNCTION("ISNUMBER( MATCH(K92,XLOOKUP(K92,split(F92,""+""),split(F92,""+"")),0))"),FALSE)</f>
        <v>0</v>
      </c>
      <c r="H92" s="54" t="str">
        <f t="shared" si="3"/>
        <v>Redmi Note 10 Pro 5G 8+256G</v>
      </c>
      <c r="I92" s="3" t="str">
        <f t="shared" si="4"/>
        <v>green cn</v>
      </c>
      <c r="J92" s="3" t="str">
        <f t="shared" si="5"/>
        <v xml:space="preserve">green </v>
      </c>
      <c r="K92" s="54" t="str">
        <f t="shared" si="6"/>
        <v>green</v>
      </c>
    </row>
    <row r="93" spans="1:11" ht="15.75" customHeight="1">
      <c r="A93" s="60" t="str">
        <f>Зведена!A93</f>
        <v>Redmi Note 10 Pro 5G 8+256GB White CN</v>
      </c>
      <c r="B93" s="61" t="str">
        <f t="shared" si="0"/>
        <v>undefined</v>
      </c>
      <c r="C93" s="61" t="str">
        <f t="shared" ca="1" si="1"/>
        <v>undefined</v>
      </c>
      <c r="D93" s="2" t="str">
        <f t="shared" ca="1" si="2"/>
        <v>undefined</v>
      </c>
      <c r="E93" s="2" t="str">
        <f t="array" ref="E93">IFERROR(INDEX(hidden_1!$A$2:$F$79,MATCH("*"&amp;LEFT(A93, SEARCH("GB",A93))&amp;"*",hidden_1!G:G,0)-1,2), "undefined")</f>
        <v>undefined</v>
      </c>
      <c r="F93" s="62" t="str">
        <f t="array" ref="F93">LOWER( SUBSTITUTE( SUBSTITUTE(IFERROR(INDEX(hidden_1!$A$2:$F$79,MATCH("*"&amp;LEFT(A93, SEARCH("GB",A93))&amp;"*",hidden_1!G:G,0)-1,3), "not fоund"), " ", ""), "Gray","Grey"))</f>
        <v>notfоund</v>
      </c>
      <c r="G93" s="54" t="b">
        <f ca="1">IFERROR(__xludf.DUMMYFUNCTION("ISNUMBER( MATCH(K93,XLOOKUP(K93,split(F93,""+""),split(F93,""+"")),0))"),FALSE)</f>
        <v>0</v>
      </c>
      <c r="H93" s="54" t="str">
        <f t="shared" si="3"/>
        <v>Redmi Note 10 Pro 5G 8+256G</v>
      </c>
      <c r="I93" s="3" t="str">
        <f t="shared" si="4"/>
        <v>white cn</v>
      </c>
      <c r="J93" s="3" t="str">
        <f t="shared" si="5"/>
        <v xml:space="preserve">white </v>
      </c>
      <c r="K93" s="54" t="str">
        <f t="shared" si="6"/>
        <v>white</v>
      </c>
    </row>
    <row r="94" spans="1:11" ht="15.75" customHeight="1">
      <c r="A94" s="60" t="str">
        <f>Зведена!A94</f>
        <v>Redmi Note 11 4G 4+128GB Blue CN</v>
      </c>
      <c r="B94" s="61" t="str">
        <f t="shared" si="0"/>
        <v>undefined</v>
      </c>
      <c r="C94" s="61" t="str">
        <f t="shared" ca="1" si="1"/>
        <v>undefined</v>
      </c>
      <c r="D94" s="2" t="str">
        <f t="shared" ca="1" si="2"/>
        <v>undefined</v>
      </c>
      <c r="E94" s="2" t="str">
        <f t="array" ref="E94">IFERROR(INDEX(hidden_1!$A$2:$F$79,MATCH("*"&amp;LEFT(A94, SEARCH("GB",A94))&amp;"*",hidden_1!G:G,0)-1,2), "undefined")</f>
        <v>undefined</v>
      </c>
      <c r="F94" s="62" t="str">
        <f t="array" ref="F94">LOWER( SUBSTITUTE( SUBSTITUTE(IFERROR(INDEX(hidden_1!$A$2:$F$79,MATCH("*"&amp;LEFT(A94, SEARCH("GB",A94))&amp;"*",hidden_1!G:G,0)-1,3), "not fоund"), " ", ""), "Gray","Grey"))</f>
        <v>notfоund</v>
      </c>
      <c r="G94" s="54" t="b">
        <f ca="1">IFERROR(__xludf.DUMMYFUNCTION("ISNUMBER( MATCH(K94,XLOOKUP(K94,split(F94,""+""),split(F94,""+"")),0))"),FALSE)</f>
        <v>0</v>
      </c>
      <c r="H94" s="54" t="str">
        <f t="shared" si="3"/>
        <v>Redmi Note 11 4G 4+128G</v>
      </c>
      <c r="I94" s="3" t="str">
        <f t="shared" si="4"/>
        <v>blue cn</v>
      </c>
      <c r="J94" s="3" t="str">
        <f t="shared" si="5"/>
        <v xml:space="preserve">blue </v>
      </c>
      <c r="K94" s="54" t="str">
        <f t="shared" si="6"/>
        <v>blue</v>
      </c>
    </row>
    <row r="95" spans="1:11" ht="15.75" customHeight="1">
      <c r="A95" s="60" t="str">
        <f>Зведена!A95</f>
        <v>Redmi Note 11 4G 4+128GB Grey CN</v>
      </c>
      <c r="B95" s="61" t="str">
        <f t="shared" si="0"/>
        <v>undefined</v>
      </c>
      <c r="C95" s="61" t="str">
        <f t="shared" ca="1" si="1"/>
        <v>undefined</v>
      </c>
      <c r="D95" s="2" t="str">
        <f t="shared" ca="1" si="2"/>
        <v>undefined</v>
      </c>
      <c r="E95" s="2" t="str">
        <f t="array" ref="E95">IFERROR(INDEX(hidden_1!$A$2:$F$79,MATCH("*"&amp;LEFT(A95, SEARCH("GB",A95))&amp;"*",hidden_1!G:G,0)-1,2), "undefined")</f>
        <v>undefined</v>
      </c>
      <c r="F95" s="62" t="str">
        <f t="array" ref="F95">LOWER( SUBSTITUTE( SUBSTITUTE(IFERROR(INDEX(hidden_1!$A$2:$F$79,MATCH("*"&amp;LEFT(A95, SEARCH("GB",A95))&amp;"*",hidden_1!G:G,0)-1,3), "not fоund"), " ", ""), "Gray","Grey"))</f>
        <v>notfоund</v>
      </c>
      <c r="G95" s="54" t="b">
        <f ca="1">IFERROR(__xludf.DUMMYFUNCTION("ISNUMBER( MATCH(K95,XLOOKUP(K95,split(F95,""+""),split(F95,""+"")),0))"),FALSE)</f>
        <v>0</v>
      </c>
      <c r="H95" s="54" t="str">
        <f t="shared" si="3"/>
        <v>Redmi Note 11 4G 4+128G</v>
      </c>
      <c r="I95" s="3" t="str">
        <f t="shared" si="4"/>
        <v>grey cn</v>
      </c>
      <c r="J95" s="3" t="str">
        <f t="shared" si="5"/>
        <v xml:space="preserve">grey </v>
      </c>
      <c r="K95" s="54" t="str">
        <f t="shared" si="6"/>
        <v>grey</v>
      </c>
    </row>
    <row r="96" spans="1:11" ht="15.75" customHeight="1">
      <c r="A96" s="60" t="str">
        <f>Зведена!A96</f>
        <v>Redmi Note 11 4G 4+128GB White CN</v>
      </c>
      <c r="B96" s="61" t="str">
        <f t="shared" si="0"/>
        <v>undefined</v>
      </c>
      <c r="C96" s="61" t="str">
        <f t="shared" ca="1" si="1"/>
        <v>undefined</v>
      </c>
      <c r="D96" s="2" t="str">
        <f t="shared" ca="1" si="2"/>
        <v>undefined</v>
      </c>
      <c r="E96" s="2" t="str">
        <f t="array" ref="E96">IFERROR(INDEX(hidden_1!$A$2:$F$79,MATCH("*"&amp;LEFT(A96, SEARCH("GB",A96))&amp;"*",hidden_1!G:G,0)-1,2), "undefined")</f>
        <v>undefined</v>
      </c>
      <c r="F96" s="62" t="str">
        <f t="array" ref="F96">LOWER( SUBSTITUTE( SUBSTITUTE(IFERROR(INDEX(hidden_1!$A$2:$F$79,MATCH("*"&amp;LEFT(A96, SEARCH("GB",A96))&amp;"*",hidden_1!G:G,0)-1,3), "not fоund"), " ", ""), "Gray","Grey"))</f>
        <v>notfоund</v>
      </c>
      <c r="G96" s="54" t="b">
        <f ca="1">IFERROR(__xludf.DUMMYFUNCTION("ISNUMBER( MATCH(K96,XLOOKUP(K96,split(F96,""+""),split(F96,""+"")),0))"),FALSE)</f>
        <v>0</v>
      </c>
      <c r="H96" s="54" t="str">
        <f t="shared" si="3"/>
        <v>Redmi Note 11 4G 4+128G</v>
      </c>
      <c r="I96" s="3" t="str">
        <f t="shared" si="4"/>
        <v>white cn</v>
      </c>
      <c r="J96" s="3" t="str">
        <f t="shared" si="5"/>
        <v xml:space="preserve">white </v>
      </c>
      <c r="K96" s="54" t="str">
        <f t="shared" si="6"/>
        <v>white</v>
      </c>
    </row>
    <row r="97" spans="1:11" ht="15.75" customHeight="1">
      <c r="A97" s="60" t="str">
        <f>Зведена!A97</f>
        <v>Redmi Note 11 4G 6+128GB Blue CN</v>
      </c>
      <c r="B97" s="61" t="str">
        <f t="shared" si="0"/>
        <v>undefined</v>
      </c>
      <c r="C97" s="61" t="str">
        <f t="shared" ca="1" si="1"/>
        <v>undefined</v>
      </c>
      <c r="D97" s="2" t="str">
        <f t="shared" ca="1" si="2"/>
        <v>undefined</v>
      </c>
      <c r="E97" s="2" t="str">
        <f t="array" ref="E97">IFERROR(INDEX(hidden_1!$A$2:$F$79,MATCH("*"&amp;LEFT(A97, SEARCH("GB",A97))&amp;"*",hidden_1!G:G,0)-1,2), "undefined")</f>
        <v>undefined</v>
      </c>
      <c r="F97" s="62" t="str">
        <f t="array" ref="F97">LOWER( SUBSTITUTE( SUBSTITUTE(IFERROR(INDEX(hidden_1!$A$2:$F$79,MATCH("*"&amp;LEFT(A97, SEARCH("GB",A97))&amp;"*",hidden_1!G:G,0)-1,3), "not fоund"), " ", ""), "Gray","Grey"))</f>
        <v>notfоund</v>
      </c>
      <c r="G97" s="54" t="b">
        <f ca="1">IFERROR(__xludf.DUMMYFUNCTION("ISNUMBER( MATCH(K97,XLOOKUP(K97,split(F97,""+""),split(F97,""+"")),0))"),FALSE)</f>
        <v>0</v>
      </c>
      <c r="H97" s="54" t="str">
        <f t="shared" si="3"/>
        <v>Redmi Note 11 4G 6+128G</v>
      </c>
      <c r="I97" s="3" t="str">
        <f t="shared" si="4"/>
        <v>blue cn</v>
      </c>
      <c r="J97" s="3" t="str">
        <f t="shared" si="5"/>
        <v xml:space="preserve">blue </v>
      </c>
      <c r="K97" s="54" t="str">
        <f t="shared" si="6"/>
        <v>blue</v>
      </c>
    </row>
    <row r="98" spans="1:11" ht="15.75" customHeight="1">
      <c r="A98" s="60" t="str">
        <f>Зведена!A98</f>
        <v>Redmi Note 11 4G 6+128GB Grey CN</v>
      </c>
      <c r="B98" s="61" t="str">
        <f t="shared" si="0"/>
        <v>undefined</v>
      </c>
      <c r="C98" s="61" t="str">
        <f t="shared" ca="1" si="1"/>
        <v>undefined</v>
      </c>
      <c r="D98" s="2" t="str">
        <f t="shared" ca="1" si="2"/>
        <v>undefined</v>
      </c>
      <c r="E98" s="2" t="str">
        <f t="array" ref="E98">IFERROR(INDEX(hidden_1!$A$2:$F$79,MATCH("*"&amp;LEFT(A98, SEARCH("GB",A98))&amp;"*",hidden_1!G:G,0)-1,2), "undefined")</f>
        <v>undefined</v>
      </c>
      <c r="F98" s="62" t="str">
        <f t="array" ref="F98">LOWER( SUBSTITUTE( SUBSTITUTE(IFERROR(INDEX(hidden_1!$A$2:$F$79,MATCH("*"&amp;LEFT(A98, SEARCH("GB",A98))&amp;"*",hidden_1!G:G,0)-1,3), "not fоund"), " ", ""), "Gray","Grey"))</f>
        <v>notfоund</v>
      </c>
      <c r="G98" s="54" t="b">
        <f ca="1">IFERROR(__xludf.DUMMYFUNCTION("ISNUMBER( MATCH(K98,XLOOKUP(K98,split(F98,""+""),split(F98,""+"")),0))"),FALSE)</f>
        <v>0</v>
      </c>
      <c r="H98" s="54" t="str">
        <f t="shared" si="3"/>
        <v>Redmi Note 11 4G 6+128G</v>
      </c>
      <c r="I98" s="3" t="str">
        <f t="shared" si="4"/>
        <v>grey cn</v>
      </c>
      <c r="J98" s="3" t="str">
        <f t="shared" si="5"/>
        <v xml:space="preserve">grey </v>
      </c>
      <c r="K98" s="54" t="str">
        <f t="shared" si="6"/>
        <v>grey</v>
      </c>
    </row>
    <row r="99" spans="1:11" ht="15.75" customHeight="1">
      <c r="A99" s="60" t="str">
        <f>Зведена!A99</f>
        <v>Redmi Note 11 4G 6+128GB White CN</v>
      </c>
      <c r="B99" s="61" t="str">
        <f t="shared" si="0"/>
        <v>undefined</v>
      </c>
      <c r="C99" s="61" t="str">
        <f t="shared" ca="1" si="1"/>
        <v>undefined</v>
      </c>
      <c r="D99" s="2" t="str">
        <f t="shared" ca="1" si="2"/>
        <v>undefined</v>
      </c>
      <c r="E99" s="2" t="str">
        <f t="array" ref="E99">IFERROR(INDEX(hidden_1!$A$2:$F$79,MATCH("*"&amp;LEFT(A99, SEARCH("GB",A99))&amp;"*",hidden_1!G:G,0)-1,2), "undefined")</f>
        <v>undefined</v>
      </c>
      <c r="F99" s="62" t="str">
        <f t="array" ref="F99">LOWER( SUBSTITUTE( SUBSTITUTE(IFERROR(INDEX(hidden_1!$A$2:$F$79,MATCH("*"&amp;LEFT(A99, SEARCH("GB",A99))&amp;"*",hidden_1!G:G,0)-1,3), "not fоund"), " ", ""), "Gray","Grey"))</f>
        <v>notfоund</v>
      </c>
      <c r="G99" s="54" t="b">
        <f ca="1">IFERROR(__xludf.DUMMYFUNCTION("ISNUMBER( MATCH(K99,XLOOKUP(K99,split(F99,""+""),split(F99,""+"")),0))"),FALSE)</f>
        <v>0</v>
      </c>
      <c r="H99" s="54" t="str">
        <f t="shared" si="3"/>
        <v>Redmi Note 11 4G 6+128G</v>
      </c>
      <c r="I99" s="3" t="str">
        <f t="shared" si="4"/>
        <v>white cn</v>
      </c>
      <c r="J99" s="3" t="str">
        <f t="shared" si="5"/>
        <v xml:space="preserve">white </v>
      </c>
      <c r="K99" s="54" t="str">
        <f t="shared" si="6"/>
        <v>white</v>
      </c>
    </row>
    <row r="100" spans="1:11" ht="15.75" customHeight="1">
      <c r="A100" s="60" t="str">
        <f>Зведена!A100</f>
        <v>Xiaomi MI Play 4+64GB Black Int</v>
      </c>
      <c r="B100" s="61" t="str">
        <f t="shared" ca="1" si="0"/>
        <v>undefined</v>
      </c>
      <c r="C100" s="61" t="str">
        <f t="shared" ca="1" si="1"/>
        <v>undefined</v>
      </c>
      <c r="D100" s="2" t="str">
        <f t="shared" ca="1" si="2"/>
        <v>undefined</v>
      </c>
      <c r="E100" s="2" t="str">
        <f t="array" ref="E100">IFERROR(INDEX(hidden_1!$A$2:$F$79,MATCH("*"&amp;LEFT(A100, SEARCH("GB",A100))&amp;"*",hidden_1!G:G,0)-1,2), "undefined")</f>
        <v>undefined</v>
      </c>
      <c r="F100" s="62" t="str">
        <f t="array" ref="F100">LOWER( SUBSTITUTE( SUBSTITUTE(IFERROR(INDEX(hidden_1!$A$2:$F$79,MATCH("*"&amp;LEFT(A100, SEARCH("GB",A100))&amp;"*",hidden_1!G:G,0)-1,3), "not fоund"), " ", ""), "Gray","Grey"))</f>
        <v>notfоund</v>
      </c>
      <c r="G100" s="54" t="b">
        <f ca="1">IFERROR(__xludf.DUMMYFUNCTION("ISNUMBER( MATCH(K100,XLOOKUP(K100,split(F100,""+""),split(F100,""+"")),0))"),FALSE)</f>
        <v>0</v>
      </c>
      <c r="H100" s="54" t="str">
        <f t="shared" si="3"/>
        <v>Xiaomi MI Play 4+64G</v>
      </c>
      <c r="I100" s="3" t="str">
        <f t="shared" si="4"/>
        <v>black int</v>
      </c>
      <c r="J100" s="3" t="str">
        <f t="shared" si="5"/>
        <v xml:space="preserve">black </v>
      </c>
      <c r="K100" s="54" t="str">
        <f t="shared" si="6"/>
        <v>black</v>
      </c>
    </row>
    <row r="101" spans="1:11" ht="15.75" customHeight="1">
      <c r="A101" s="60" t="str">
        <f>Зведена!A101</f>
        <v>Xiaomi MI Play 4+64GB Blue Int</v>
      </c>
      <c r="B101" s="61" t="str">
        <f t="shared" ca="1" si="0"/>
        <v>undefined</v>
      </c>
      <c r="C101" s="61" t="str">
        <f t="shared" ca="1" si="1"/>
        <v>undefined</v>
      </c>
      <c r="D101" s="2" t="str">
        <f t="shared" ca="1" si="2"/>
        <v>undefined</v>
      </c>
      <c r="E101" s="2" t="str">
        <f t="array" ref="E101">IFERROR(INDEX(hidden_1!$A$2:$F$79,MATCH("*"&amp;LEFT(A101, SEARCH("GB",A101))&amp;"*",hidden_1!G:G,0)-1,2), "undefined")</f>
        <v>undefined</v>
      </c>
      <c r="F101" s="62" t="str">
        <f t="array" ref="F101">LOWER( SUBSTITUTE( SUBSTITUTE(IFERROR(INDEX(hidden_1!$A$2:$F$79,MATCH("*"&amp;LEFT(A101, SEARCH("GB",A101))&amp;"*",hidden_1!G:G,0)-1,3), "not fоund"), " ", ""), "Gray","Grey"))</f>
        <v>notfоund</v>
      </c>
      <c r="G101" s="54" t="b">
        <f ca="1">IFERROR(__xludf.DUMMYFUNCTION("ISNUMBER( MATCH(K101,XLOOKUP(K101,split(F101,""+""),split(F101,""+"")),0))"),FALSE)</f>
        <v>0</v>
      </c>
      <c r="H101" s="54" t="str">
        <f t="shared" si="3"/>
        <v>Xiaomi MI Play 4+64G</v>
      </c>
      <c r="I101" s="3" t="str">
        <f t="shared" si="4"/>
        <v>blue int</v>
      </c>
      <c r="J101" s="3" t="str">
        <f t="shared" si="5"/>
        <v xml:space="preserve">blue </v>
      </c>
      <c r="K101" s="54" t="str">
        <f t="shared" si="6"/>
        <v>blue</v>
      </c>
    </row>
    <row r="102" spans="1:11" ht="15.75" customHeight="1">
      <c r="A102" s="60" t="str">
        <f>Зведена!A102</f>
        <v>Redmi Go 1+8Gb Black int</v>
      </c>
      <c r="B102" s="61" t="str">
        <f t="shared" ca="1" si="0"/>
        <v>undefined</v>
      </c>
      <c r="C102" s="61" t="str">
        <f t="shared" ca="1" si="1"/>
        <v>undefined</v>
      </c>
      <c r="D102" s="2" t="str">
        <f t="shared" ca="1" si="2"/>
        <v>undefined</v>
      </c>
      <c r="E102" s="2" t="str">
        <f t="array" ref="E102">IFERROR(INDEX(hidden_1!$A$2:$F$79,MATCH("*"&amp;LEFT(A102, SEARCH("GB",A102))&amp;"*",hidden_1!G:G,0)-1,2), "undefined")</f>
        <v>undefined</v>
      </c>
      <c r="F102" s="62" t="str">
        <f t="array" ref="F102">LOWER( SUBSTITUTE( SUBSTITUTE(IFERROR(INDEX(hidden_1!$A$2:$F$79,MATCH("*"&amp;LEFT(A102, SEARCH("GB",A102))&amp;"*",hidden_1!G:G,0)-1,3), "not fоund"), " ", ""), "Gray","Grey"))</f>
        <v>notfоund</v>
      </c>
      <c r="G102" s="54" t="b">
        <f ca="1">IFERROR(__xludf.DUMMYFUNCTION("ISNUMBER( MATCH(K102,XLOOKUP(K102,split(F102,""+""),split(F102,""+"")),0))"),FALSE)</f>
        <v>0</v>
      </c>
      <c r="H102" s="54" t="str">
        <f t="shared" si="3"/>
        <v>Redmi Go 1+8G</v>
      </c>
      <c r="I102" s="3" t="str">
        <f t="shared" si="4"/>
        <v>black int</v>
      </c>
      <c r="J102" s="3" t="str">
        <f t="shared" si="5"/>
        <v xml:space="preserve">black </v>
      </c>
      <c r="K102" s="54" t="str">
        <f t="shared" si="6"/>
        <v>black</v>
      </c>
    </row>
    <row r="103" spans="1:11" ht="15.75" customHeight="1">
      <c r="A103" s="60" t="str">
        <f>Зведена!A103</f>
        <v>Redmi Go 1+8Gb Blue int</v>
      </c>
      <c r="B103" s="61" t="str">
        <f t="shared" ca="1" si="0"/>
        <v>undefined</v>
      </c>
      <c r="C103" s="61" t="str">
        <f t="shared" ca="1" si="1"/>
        <v>undefined</v>
      </c>
      <c r="D103" s="2" t="str">
        <f t="shared" ca="1" si="2"/>
        <v>undefined</v>
      </c>
      <c r="E103" s="2" t="str">
        <f t="array" ref="E103">IFERROR(INDEX(hidden_1!$A$2:$F$79,MATCH("*"&amp;LEFT(A103, SEARCH("GB",A103))&amp;"*",hidden_1!G:G,0)-1,2), "undefined")</f>
        <v>undefined</v>
      </c>
      <c r="F103" s="62" t="str">
        <f t="array" ref="F103">LOWER( SUBSTITUTE( SUBSTITUTE(IFERROR(INDEX(hidden_1!$A$2:$F$79,MATCH("*"&amp;LEFT(A103, SEARCH("GB",A103))&amp;"*",hidden_1!G:G,0)-1,3), "not fоund"), " ", ""), "Gray","Grey"))</f>
        <v>notfоund</v>
      </c>
      <c r="G103" s="54" t="b">
        <f ca="1">IFERROR(__xludf.DUMMYFUNCTION("ISNUMBER( MATCH(K103,XLOOKUP(K103,split(F103,""+""),split(F103,""+"")),0))"),FALSE)</f>
        <v>0</v>
      </c>
      <c r="H103" s="54" t="str">
        <f t="shared" si="3"/>
        <v>Redmi Go 1+8G</v>
      </c>
      <c r="I103" s="3" t="str">
        <f t="shared" si="4"/>
        <v>blue int</v>
      </c>
      <c r="J103" s="3" t="str">
        <f t="shared" si="5"/>
        <v xml:space="preserve">blue </v>
      </c>
      <c r="K103" s="54" t="str">
        <f t="shared" si="6"/>
        <v>blue</v>
      </c>
    </row>
    <row r="104" spans="1:11" ht="15.75" customHeight="1">
      <c r="A104" s="60" t="str">
        <f>Зведена!A104</f>
        <v>Redmi Go 1+16Gb Black int</v>
      </c>
      <c r="B104" s="61" t="str">
        <f t="shared" ca="1" si="0"/>
        <v>undefined</v>
      </c>
      <c r="C104" s="61" t="str">
        <f t="shared" ca="1" si="1"/>
        <v>undefined</v>
      </c>
      <c r="D104" s="2" t="str">
        <f t="shared" ca="1" si="2"/>
        <v>undefined</v>
      </c>
      <c r="E104" s="2" t="str">
        <f t="array" ref="E104">IFERROR(INDEX(hidden_1!$A$2:$F$79,MATCH("*"&amp;LEFT(A104, SEARCH("GB",A104))&amp;"*",hidden_1!G:G,0)-1,2), "undefined")</f>
        <v>undefined</v>
      </c>
      <c r="F104" s="62" t="str">
        <f t="array" ref="F104">LOWER( SUBSTITUTE( SUBSTITUTE(IFERROR(INDEX(hidden_1!$A$2:$F$79,MATCH("*"&amp;LEFT(A104, SEARCH("GB",A104))&amp;"*",hidden_1!G:G,0)-1,3), "not fоund"), " ", ""), "Gray","Grey"))</f>
        <v>notfоund</v>
      </c>
      <c r="G104" s="54" t="b">
        <f ca="1">IFERROR(__xludf.DUMMYFUNCTION("ISNUMBER( MATCH(K104,XLOOKUP(K104,split(F104,""+""),split(F104,""+"")),0))"),FALSE)</f>
        <v>0</v>
      </c>
      <c r="H104" s="54" t="str">
        <f t="shared" si="3"/>
        <v>Redmi Go 1+16G</v>
      </c>
      <c r="I104" s="3" t="str">
        <f t="shared" si="4"/>
        <v>black int</v>
      </c>
      <c r="J104" s="3" t="str">
        <f t="shared" si="5"/>
        <v xml:space="preserve">black </v>
      </c>
      <c r="K104" s="54" t="str">
        <f t="shared" si="6"/>
        <v>black</v>
      </c>
    </row>
    <row r="105" spans="1:11" ht="15.75" customHeight="1">
      <c r="A105" s="60" t="str">
        <f>Зведена!A105</f>
        <v>Redmi Go 1+16Gb Blue int</v>
      </c>
      <c r="B105" s="61" t="str">
        <f t="shared" ca="1" si="0"/>
        <v>undefined</v>
      </c>
      <c r="C105" s="61" t="str">
        <f t="shared" ca="1" si="1"/>
        <v>undefined</v>
      </c>
      <c r="D105" s="2" t="str">
        <f t="shared" ca="1" si="2"/>
        <v>undefined</v>
      </c>
      <c r="E105" s="2" t="str">
        <f t="array" ref="E105">IFERROR(INDEX(hidden_1!$A$2:$F$79,MATCH("*"&amp;LEFT(A105, SEARCH("GB",A105))&amp;"*",hidden_1!G:G,0)-1,2), "undefined")</f>
        <v>undefined</v>
      </c>
      <c r="F105" s="62" t="str">
        <f t="array" ref="F105">LOWER( SUBSTITUTE( SUBSTITUTE(IFERROR(INDEX(hidden_1!$A$2:$F$79,MATCH("*"&amp;LEFT(A105, SEARCH("GB",A105))&amp;"*",hidden_1!G:G,0)-1,3), "not fоund"), " ", ""), "Gray","Grey"))</f>
        <v>notfоund</v>
      </c>
      <c r="G105" s="54" t="b">
        <f ca="1">IFERROR(__xludf.DUMMYFUNCTION("ISNUMBER( MATCH(K105,XLOOKUP(K105,split(F105,""+""),split(F105,""+"")),0))"),FALSE)</f>
        <v>0</v>
      </c>
      <c r="H105" s="54" t="str">
        <f t="shared" si="3"/>
        <v>Redmi Go 1+16G</v>
      </c>
      <c r="I105" s="3" t="str">
        <f t="shared" si="4"/>
        <v>blue int</v>
      </c>
      <c r="J105" s="3" t="str">
        <f t="shared" si="5"/>
        <v xml:space="preserve">blue </v>
      </c>
      <c r="K105" s="54" t="str">
        <f t="shared" si="6"/>
        <v>blue</v>
      </c>
    </row>
    <row r="106" spans="1:11" ht="15.75" customHeight="1">
      <c r="A106" s="60" t="str">
        <f>Зведена!A106</f>
        <v>Redmi 8a 2+32GB Black Int</v>
      </c>
      <c r="B106" s="61" t="str">
        <f t="shared" ca="1" si="0"/>
        <v>undefined</v>
      </c>
      <c r="C106" s="61" t="str">
        <f t="shared" ca="1" si="1"/>
        <v>undefined</v>
      </c>
      <c r="D106" s="2" t="str">
        <f t="shared" ca="1" si="2"/>
        <v>undefined</v>
      </c>
      <c r="E106" s="2" t="str">
        <f t="array" ref="E106">IFERROR(INDEX(hidden_1!$A$2:$F$79,MATCH("*"&amp;LEFT(A106, SEARCH("GB",A106))&amp;"*",hidden_1!G:G,0)-1,2), "undefined")</f>
        <v>undefined</v>
      </c>
      <c r="F106" s="62" t="str">
        <f t="array" ref="F106">LOWER( SUBSTITUTE( SUBSTITUTE(IFERROR(INDEX(hidden_1!$A$2:$F$79,MATCH("*"&amp;LEFT(A106, SEARCH("GB",A106))&amp;"*",hidden_1!G:G,0)-1,3), "not fоund"), " ", ""), "Gray","Grey"))</f>
        <v>notfоund</v>
      </c>
      <c r="G106" s="54" t="b">
        <f ca="1">IFERROR(__xludf.DUMMYFUNCTION("ISNUMBER( MATCH(K106,XLOOKUP(K106,split(F106,""+""),split(F106,""+"")),0))"),FALSE)</f>
        <v>0</v>
      </c>
      <c r="H106" s="54" t="str">
        <f t="shared" si="3"/>
        <v>Redmi 8a 2+32G</v>
      </c>
      <c r="I106" s="3" t="str">
        <f t="shared" si="4"/>
        <v>black int</v>
      </c>
      <c r="J106" s="3" t="str">
        <f t="shared" si="5"/>
        <v xml:space="preserve">black </v>
      </c>
      <c r="K106" s="54" t="str">
        <f t="shared" si="6"/>
        <v>black</v>
      </c>
    </row>
    <row r="107" spans="1:11" ht="15.75" customHeight="1">
      <c r="A107" s="60" t="str">
        <f>Зведена!A107</f>
        <v>Redmi 8a 2+32GB Blue Int</v>
      </c>
      <c r="B107" s="61" t="str">
        <f t="shared" ca="1" si="0"/>
        <v>undefined</v>
      </c>
      <c r="C107" s="61" t="str">
        <f t="shared" ca="1" si="1"/>
        <v>undefined</v>
      </c>
      <c r="D107" s="2" t="str">
        <f t="shared" ca="1" si="2"/>
        <v>undefined</v>
      </c>
      <c r="E107" s="2" t="str">
        <f t="array" ref="E107">IFERROR(INDEX(hidden_1!$A$2:$F$79,MATCH("*"&amp;LEFT(A107, SEARCH("GB",A107))&amp;"*",hidden_1!G:G,0)-1,2), "undefined")</f>
        <v>undefined</v>
      </c>
      <c r="F107" s="62" t="str">
        <f t="array" ref="F107">LOWER( SUBSTITUTE( SUBSTITUTE(IFERROR(INDEX(hidden_1!$A$2:$F$79,MATCH("*"&amp;LEFT(A107, SEARCH("GB",A107))&amp;"*",hidden_1!G:G,0)-1,3), "not fоund"), " ", ""), "Gray","Grey"))</f>
        <v>notfоund</v>
      </c>
      <c r="G107" s="54" t="b">
        <f ca="1">IFERROR(__xludf.DUMMYFUNCTION("ISNUMBER( MATCH(K107,XLOOKUP(K107,split(F107,""+""),split(F107,""+"")),0))"),FALSE)</f>
        <v>0</v>
      </c>
      <c r="H107" s="54" t="str">
        <f t="shared" si="3"/>
        <v>Redmi 8a 2+32G</v>
      </c>
      <c r="I107" s="3" t="str">
        <f t="shared" si="4"/>
        <v>blue int</v>
      </c>
      <c r="J107" s="3" t="str">
        <f t="shared" si="5"/>
        <v xml:space="preserve">blue </v>
      </c>
      <c r="K107" s="54" t="str">
        <f t="shared" si="6"/>
        <v>blue</v>
      </c>
    </row>
    <row r="108" spans="1:11" ht="15.75" customHeight="1">
      <c r="A108" s="60" t="str">
        <f>Зведена!A108</f>
        <v>Redmi 8a 2+32GB Red Int</v>
      </c>
      <c r="B108" s="61" t="str">
        <f t="shared" ca="1" si="0"/>
        <v>undefined</v>
      </c>
      <c r="C108" s="61" t="str">
        <f t="shared" ca="1" si="1"/>
        <v>undefined</v>
      </c>
      <c r="D108" s="2" t="str">
        <f t="shared" ca="1" si="2"/>
        <v>undefined</v>
      </c>
      <c r="E108" s="2" t="str">
        <f t="array" ref="E108">IFERROR(INDEX(hidden_1!$A$2:$F$79,MATCH("*"&amp;LEFT(A108, SEARCH("GB",A108))&amp;"*",hidden_1!G:G,0)-1,2), "undefined")</f>
        <v>undefined</v>
      </c>
      <c r="F108" s="62" t="str">
        <f t="array" ref="F108">LOWER( SUBSTITUTE( SUBSTITUTE(IFERROR(INDEX(hidden_1!$A$2:$F$79,MATCH("*"&amp;LEFT(A108, SEARCH("GB",A108))&amp;"*",hidden_1!G:G,0)-1,3), "not fоund"), " ", ""), "Gray","Grey"))</f>
        <v>notfоund</v>
      </c>
      <c r="G108" s="54" t="b">
        <f ca="1">IFERROR(__xludf.DUMMYFUNCTION("ISNUMBER( MATCH(K108,XLOOKUP(K108,split(F108,""+""),split(F108,""+"")),0))"),FALSE)</f>
        <v>0</v>
      </c>
      <c r="H108" s="54" t="str">
        <f t="shared" si="3"/>
        <v>Redmi 8a 2+32G</v>
      </c>
      <c r="I108" s="3" t="str">
        <f t="shared" si="4"/>
        <v>red int</v>
      </c>
      <c r="J108" s="3" t="str">
        <f t="shared" si="5"/>
        <v xml:space="preserve">red </v>
      </c>
      <c r="K108" s="54" t="str">
        <f t="shared" si="6"/>
        <v>red</v>
      </c>
    </row>
    <row r="109" spans="1:11" ht="15.75" customHeight="1">
      <c r="A109" s="60" t="str">
        <f>Зведена!A109</f>
        <v>Redmi 8a 4+64GB Black Int</v>
      </c>
      <c r="B109" s="61" t="str">
        <f t="shared" ca="1" si="0"/>
        <v>undefined</v>
      </c>
      <c r="C109" s="61" t="str">
        <f t="shared" ca="1" si="1"/>
        <v>undefined</v>
      </c>
      <c r="D109" s="2" t="str">
        <f t="shared" ca="1" si="2"/>
        <v>undefined</v>
      </c>
      <c r="E109" s="2" t="str">
        <f t="array" ref="E109">IFERROR(INDEX(hidden_1!$A$2:$F$79,MATCH("*"&amp;LEFT(A109, SEARCH("GB",A109))&amp;"*",hidden_1!G:G,0)-1,2), "undefined")</f>
        <v>undefined</v>
      </c>
      <c r="F109" s="62" t="str">
        <f t="array" ref="F109">LOWER( SUBSTITUTE( SUBSTITUTE(IFERROR(INDEX(hidden_1!$A$2:$F$79,MATCH("*"&amp;LEFT(A109, SEARCH("GB",A109))&amp;"*",hidden_1!G:G,0)-1,3), "not fоund"), " ", ""), "Gray","Grey"))</f>
        <v>notfоund</v>
      </c>
      <c r="G109" s="54" t="b">
        <f ca="1">IFERROR(__xludf.DUMMYFUNCTION("ISNUMBER( MATCH(K109,XLOOKUP(K109,split(F109,""+""),split(F109,""+"")),0))"),FALSE)</f>
        <v>0</v>
      </c>
      <c r="H109" s="54" t="str">
        <f t="shared" si="3"/>
        <v>Redmi 8a 4+64G</v>
      </c>
      <c r="I109" s="3" t="str">
        <f t="shared" si="4"/>
        <v>black int</v>
      </c>
      <c r="J109" s="3" t="str">
        <f t="shared" si="5"/>
        <v xml:space="preserve">black </v>
      </c>
      <c r="K109" s="54" t="str">
        <f t="shared" si="6"/>
        <v>black</v>
      </c>
    </row>
    <row r="110" spans="1:11" ht="15.75" customHeight="1">
      <c r="A110" s="60" t="str">
        <f>Зведена!A110</f>
        <v>Redmi 8a 4+64GB Blue Int</v>
      </c>
      <c r="B110" s="61" t="str">
        <f t="shared" ca="1" si="0"/>
        <v>undefined</v>
      </c>
      <c r="C110" s="61" t="str">
        <f t="shared" ca="1" si="1"/>
        <v>undefined</v>
      </c>
      <c r="D110" s="2" t="str">
        <f t="shared" ca="1" si="2"/>
        <v>undefined</v>
      </c>
      <c r="E110" s="2" t="str">
        <f t="array" ref="E110">IFERROR(INDEX(hidden_1!$A$2:$F$79,MATCH("*"&amp;LEFT(A110, SEARCH("GB",A110))&amp;"*",hidden_1!G:G,0)-1,2), "undefined")</f>
        <v>undefined</v>
      </c>
      <c r="F110" s="62" t="str">
        <f t="array" ref="F110">LOWER( SUBSTITUTE( SUBSTITUTE(IFERROR(INDEX(hidden_1!$A$2:$F$79,MATCH("*"&amp;LEFT(A110, SEARCH("GB",A110))&amp;"*",hidden_1!G:G,0)-1,3), "not fоund"), " ", ""), "Gray","Grey"))</f>
        <v>notfоund</v>
      </c>
      <c r="G110" s="54" t="b">
        <f ca="1">IFERROR(__xludf.DUMMYFUNCTION("ISNUMBER( MATCH(K110,XLOOKUP(K110,split(F110,""+""),split(F110,""+"")),0))"),FALSE)</f>
        <v>0</v>
      </c>
      <c r="H110" s="54" t="str">
        <f t="shared" si="3"/>
        <v>Redmi 8a 4+64G</v>
      </c>
      <c r="I110" s="3" t="str">
        <f t="shared" si="4"/>
        <v>blue int</v>
      </c>
      <c r="J110" s="3" t="str">
        <f t="shared" si="5"/>
        <v xml:space="preserve">blue </v>
      </c>
      <c r="K110" s="54" t="str">
        <f t="shared" si="6"/>
        <v>blue</v>
      </c>
    </row>
    <row r="111" spans="1:11" ht="15.75" customHeight="1">
      <c r="A111" s="60" t="str">
        <f>Зведена!A111</f>
        <v>Redmi 8a 4+64GB Red Int</v>
      </c>
      <c r="B111" s="61" t="str">
        <f t="shared" ca="1" si="0"/>
        <v>undefined</v>
      </c>
      <c r="C111" s="61" t="str">
        <f t="shared" ca="1" si="1"/>
        <v>undefined</v>
      </c>
      <c r="D111" s="2" t="str">
        <f t="shared" ca="1" si="2"/>
        <v>undefined</v>
      </c>
      <c r="E111" s="2" t="str">
        <f t="array" ref="E111">IFERROR(INDEX(hidden_1!$A$2:$F$79,MATCH("*"&amp;LEFT(A111, SEARCH("GB",A111))&amp;"*",hidden_1!G:G,0)-1,2), "undefined")</f>
        <v>undefined</v>
      </c>
      <c r="F111" s="62" t="str">
        <f t="array" ref="F111">LOWER( SUBSTITUTE( SUBSTITUTE(IFERROR(INDEX(hidden_1!$A$2:$F$79,MATCH("*"&amp;LEFT(A111, SEARCH("GB",A111))&amp;"*",hidden_1!G:G,0)-1,3), "not fоund"), " ", ""), "Gray","Grey"))</f>
        <v>notfоund</v>
      </c>
      <c r="G111" s="54" t="b">
        <f ca="1">IFERROR(__xludf.DUMMYFUNCTION("ISNUMBER( MATCH(K111,XLOOKUP(K111,split(F111,""+""),split(F111,""+"")),0))"),FALSE)</f>
        <v>0</v>
      </c>
      <c r="H111" s="54" t="str">
        <f t="shared" si="3"/>
        <v>Redmi 8a 4+64G</v>
      </c>
      <c r="I111" s="3" t="str">
        <f t="shared" si="4"/>
        <v>red int</v>
      </c>
      <c r="J111" s="3" t="str">
        <f t="shared" si="5"/>
        <v xml:space="preserve">red </v>
      </c>
      <c r="K111" s="54" t="str">
        <f t="shared" si="6"/>
        <v>red</v>
      </c>
    </row>
    <row r="112" spans="1:11" ht="15.75" customHeight="1">
      <c r="A112" s="60" t="str">
        <f>Зведена!A112</f>
        <v>Redmi 8 3+32GB Black Int</v>
      </c>
      <c r="B112" s="61" t="str">
        <f t="shared" ca="1" si="0"/>
        <v>undefined</v>
      </c>
      <c r="C112" s="61" t="str">
        <f t="shared" ca="1" si="1"/>
        <v>undefined</v>
      </c>
      <c r="D112" s="2" t="str">
        <f t="shared" ca="1" si="2"/>
        <v>undefined</v>
      </c>
      <c r="E112" s="2" t="str">
        <f t="array" ref="E112">IFERROR(INDEX(hidden_1!$A$2:$F$79,MATCH("*"&amp;LEFT(A112, SEARCH("GB",A112))&amp;"*",hidden_1!G:G,0)-1,2), "undefined")</f>
        <v>undefined</v>
      </c>
      <c r="F112" s="62" t="str">
        <f t="array" ref="F112">LOWER( SUBSTITUTE( SUBSTITUTE(IFERROR(INDEX(hidden_1!$A$2:$F$79,MATCH("*"&amp;LEFT(A112, SEARCH("GB",A112))&amp;"*",hidden_1!G:G,0)-1,3), "not fоund"), " ", ""), "Gray","Grey"))</f>
        <v>notfоund</v>
      </c>
      <c r="G112" s="54" t="b">
        <f ca="1">IFERROR(__xludf.DUMMYFUNCTION("ISNUMBER( MATCH(K112,XLOOKUP(K112,split(F112,""+""),split(F112,""+"")),0))"),FALSE)</f>
        <v>0</v>
      </c>
      <c r="H112" s="54" t="str">
        <f t="shared" si="3"/>
        <v>Redmi 8 3+32G</v>
      </c>
      <c r="I112" s="3" t="str">
        <f t="shared" si="4"/>
        <v>black int</v>
      </c>
      <c r="J112" s="3" t="str">
        <f t="shared" si="5"/>
        <v xml:space="preserve">black </v>
      </c>
      <c r="K112" s="54" t="str">
        <f t="shared" si="6"/>
        <v>black</v>
      </c>
    </row>
    <row r="113" spans="1:11" ht="15.75" customHeight="1">
      <c r="A113" s="60" t="str">
        <f>Зведена!A113</f>
        <v>Redmi 8 3+32GB Blue Int</v>
      </c>
      <c r="B113" s="61" t="str">
        <f t="shared" ca="1" si="0"/>
        <v>undefined</v>
      </c>
      <c r="C113" s="61" t="str">
        <f t="shared" ca="1" si="1"/>
        <v>undefined</v>
      </c>
      <c r="D113" s="2" t="str">
        <f t="shared" ca="1" si="2"/>
        <v>undefined</v>
      </c>
      <c r="E113" s="2" t="str">
        <f t="array" ref="E113">IFERROR(INDEX(hidden_1!$A$2:$F$79,MATCH("*"&amp;LEFT(A113, SEARCH("GB",A113))&amp;"*",hidden_1!G:G,0)-1,2), "undefined")</f>
        <v>undefined</v>
      </c>
      <c r="F113" s="62" t="str">
        <f t="array" ref="F113">LOWER( SUBSTITUTE( SUBSTITUTE(IFERROR(INDEX(hidden_1!$A$2:$F$79,MATCH("*"&amp;LEFT(A113, SEARCH("GB",A113))&amp;"*",hidden_1!G:G,0)-1,3), "not fоund"), " ", ""), "Gray","Grey"))</f>
        <v>notfоund</v>
      </c>
      <c r="G113" s="54" t="b">
        <f ca="1">IFERROR(__xludf.DUMMYFUNCTION("ISNUMBER( MATCH(K113,XLOOKUP(K113,split(F113,""+""),split(F113,""+"")),0))"),FALSE)</f>
        <v>0</v>
      </c>
      <c r="H113" s="54" t="str">
        <f t="shared" si="3"/>
        <v>Redmi 8 3+32G</v>
      </c>
      <c r="I113" s="3" t="str">
        <f t="shared" si="4"/>
        <v>blue int</v>
      </c>
      <c r="J113" s="3" t="str">
        <f t="shared" si="5"/>
        <v xml:space="preserve">blue </v>
      </c>
      <c r="K113" s="54" t="str">
        <f t="shared" si="6"/>
        <v>blue</v>
      </c>
    </row>
    <row r="114" spans="1:11" ht="15.75" customHeight="1">
      <c r="A114" s="60" t="str">
        <f>Зведена!A114</f>
        <v>Redmi 8 3+32GB Red Int</v>
      </c>
      <c r="B114" s="61" t="str">
        <f t="shared" ca="1" si="0"/>
        <v>undefined</v>
      </c>
      <c r="C114" s="61" t="str">
        <f t="shared" ca="1" si="1"/>
        <v>undefined</v>
      </c>
      <c r="D114" s="2" t="str">
        <f t="shared" ca="1" si="2"/>
        <v>undefined</v>
      </c>
      <c r="E114" s="2" t="str">
        <f t="array" ref="E114">IFERROR(INDEX(hidden_1!$A$2:$F$79,MATCH("*"&amp;LEFT(A114, SEARCH("GB",A114))&amp;"*",hidden_1!G:G,0)-1,2), "undefined")</f>
        <v>undefined</v>
      </c>
      <c r="F114" s="62" t="str">
        <f t="array" ref="F114">LOWER( SUBSTITUTE( SUBSTITUTE(IFERROR(INDEX(hidden_1!$A$2:$F$79,MATCH("*"&amp;LEFT(A114, SEARCH("GB",A114))&amp;"*",hidden_1!G:G,0)-1,3), "not fоund"), " ", ""), "Gray","Grey"))</f>
        <v>notfоund</v>
      </c>
      <c r="G114" s="54" t="b">
        <f ca="1">IFERROR(__xludf.DUMMYFUNCTION("ISNUMBER( MATCH(K114,XLOOKUP(K114,split(F114,""+""),split(F114,""+"")),0))"),FALSE)</f>
        <v>0</v>
      </c>
      <c r="H114" s="54" t="str">
        <f t="shared" si="3"/>
        <v>Redmi 8 3+32G</v>
      </c>
      <c r="I114" s="3" t="str">
        <f t="shared" si="4"/>
        <v>red int</v>
      </c>
      <c r="J114" s="3" t="str">
        <f t="shared" si="5"/>
        <v xml:space="preserve">red </v>
      </c>
      <c r="K114" s="54" t="str">
        <f t="shared" si="6"/>
        <v>red</v>
      </c>
    </row>
    <row r="115" spans="1:11" ht="15.75" customHeight="1">
      <c r="A115" s="60" t="str">
        <f>Зведена!A115</f>
        <v>Redmi 8 4+64GB Black Int</v>
      </c>
      <c r="B115" s="61" t="str">
        <f t="shared" ca="1" si="0"/>
        <v>undefined</v>
      </c>
      <c r="C115" s="61" t="str">
        <f t="shared" ca="1" si="1"/>
        <v>undefined</v>
      </c>
      <c r="D115" s="2" t="str">
        <f t="shared" ca="1" si="2"/>
        <v>undefined</v>
      </c>
      <c r="E115" s="2" t="str">
        <f t="array" ref="E115">IFERROR(INDEX(hidden_1!$A$2:$F$79,MATCH("*"&amp;LEFT(A115, SEARCH("GB",A115))&amp;"*",hidden_1!G:G,0)-1,2), "undefined")</f>
        <v>undefined</v>
      </c>
      <c r="F115" s="62" t="str">
        <f t="array" ref="F115">LOWER( SUBSTITUTE( SUBSTITUTE(IFERROR(INDEX(hidden_1!$A$2:$F$79,MATCH("*"&amp;LEFT(A115, SEARCH("GB",A115))&amp;"*",hidden_1!G:G,0)-1,3), "not fоund"), " ", ""), "Gray","Grey"))</f>
        <v>notfоund</v>
      </c>
      <c r="G115" s="54" t="b">
        <f ca="1">IFERROR(__xludf.DUMMYFUNCTION("ISNUMBER( MATCH(K115,XLOOKUP(K115,split(F115,""+""),split(F115,""+"")),0))"),FALSE)</f>
        <v>0</v>
      </c>
      <c r="H115" s="54" t="str">
        <f t="shared" si="3"/>
        <v>Redmi 8 4+64G</v>
      </c>
      <c r="I115" s="3" t="str">
        <f t="shared" si="4"/>
        <v>black int</v>
      </c>
      <c r="J115" s="3" t="str">
        <f t="shared" si="5"/>
        <v xml:space="preserve">black </v>
      </c>
      <c r="K115" s="54" t="str">
        <f t="shared" si="6"/>
        <v>black</v>
      </c>
    </row>
    <row r="116" spans="1:11" ht="15.75" customHeight="1">
      <c r="A116" s="60" t="str">
        <f>Зведена!A116</f>
        <v>Redmi 8 4+64GB Blue Int</v>
      </c>
      <c r="B116" s="61" t="str">
        <f t="shared" ca="1" si="0"/>
        <v>undefined</v>
      </c>
      <c r="C116" s="61" t="str">
        <f t="shared" ca="1" si="1"/>
        <v>undefined</v>
      </c>
      <c r="D116" s="2" t="str">
        <f t="shared" ca="1" si="2"/>
        <v>undefined</v>
      </c>
      <c r="E116" s="2" t="str">
        <f t="array" ref="E116">IFERROR(INDEX(hidden_1!$A$2:$F$79,MATCH("*"&amp;LEFT(A116, SEARCH("GB",A116))&amp;"*",hidden_1!G:G,0)-1,2), "undefined")</f>
        <v>undefined</v>
      </c>
      <c r="F116" s="62" t="str">
        <f t="array" ref="F116">LOWER( SUBSTITUTE( SUBSTITUTE(IFERROR(INDEX(hidden_1!$A$2:$F$79,MATCH("*"&amp;LEFT(A116, SEARCH("GB",A116))&amp;"*",hidden_1!G:G,0)-1,3), "not fоund"), " ", ""), "Gray","Grey"))</f>
        <v>notfоund</v>
      </c>
      <c r="G116" s="54" t="b">
        <f ca="1">IFERROR(__xludf.DUMMYFUNCTION("ISNUMBER( MATCH(K116,XLOOKUP(K116,split(F116,""+""),split(F116,""+"")),0))"),FALSE)</f>
        <v>0</v>
      </c>
      <c r="H116" s="54" t="str">
        <f t="shared" si="3"/>
        <v>Redmi 8 4+64G</v>
      </c>
      <c r="I116" s="3" t="str">
        <f t="shared" si="4"/>
        <v>blue int</v>
      </c>
      <c r="J116" s="3" t="str">
        <f t="shared" si="5"/>
        <v xml:space="preserve">blue </v>
      </c>
      <c r="K116" s="54" t="str">
        <f t="shared" si="6"/>
        <v>blue</v>
      </c>
    </row>
    <row r="117" spans="1:11" ht="15.75" customHeight="1">
      <c r="A117" s="60" t="str">
        <f>Зведена!A117</f>
        <v>Redmi 8 4+64GB Red Int</v>
      </c>
      <c r="B117" s="61" t="str">
        <f t="shared" ca="1" si="0"/>
        <v>undefined</v>
      </c>
      <c r="C117" s="61" t="str">
        <f t="shared" ca="1" si="1"/>
        <v>undefined</v>
      </c>
      <c r="D117" s="2" t="str">
        <f t="shared" ca="1" si="2"/>
        <v>undefined</v>
      </c>
      <c r="E117" s="2" t="str">
        <f t="array" ref="E117">IFERROR(INDEX(hidden_1!$A$2:$F$79,MATCH("*"&amp;LEFT(A117, SEARCH("GB",A117))&amp;"*",hidden_1!G:G,0)-1,2), "undefined")</f>
        <v>undefined</v>
      </c>
      <c r="F117" s="62" t="str">
        <f t="array" ref="F117">LOWER( SUBSTITUTE( SUBSTITUTE(IFERROR(INDEX(hidden_1!$A$2:$F$79,MATCH("*"&amp;LEFT(A117, SEARCH("GB",A117))&amp;"*",hidden_1!G:G,0)-1,3), "not fоund"), " ", ""), "Gray","Grey"))</f>
        <v>notfоund</v>
      </c>
      <c r="G117" s="54" t="b">
        <f ca="1">IFERROR(__xludf.DUMMYFUNCTION("ISNUMBER( MATCH(K117,XLOOKUP(K117,split(F117,""+""),split(F117,""+"")),0))"),FALSE)</f>
        <v>0</v>
      </c>
      <c r="H117" s="54" t="str">
        <f t="shared" si="3"/>
        <v>Redmi 8 4+64G</v>
      </c>
      <c r="I117" s="3" t="str">
        <f t="shared" si="4"/>
        <v>red int</v>
      </c>
      <c r="J117" s="3" t="str">
        <f t="shared" si="5"/>
        <v xml:space="preserve">red </v>
      </c>
      <c r="K117" s="54" t="str">
        <f t="shared" si="6"/>
        <v>red</v>
      </c>
    </row>
    <row r="118" spans="1:11" ht="15.75" customHeight="1">
      <c r="A118" s="60" t="str">
        <f>Зведена!A118</f>
        <v>Redmi Note 8 3+32GB Black int</v>
      </c>
      <c r="B118" s="61" t="str">
        <f t="shared" ca="1" si="0"/>
        <v>undefined</v>
      </c>
      <c r="C118" s="61" t="str">
        <f t="shared" ca="1" si="1"/>
        <v>undefined</v>
      </c>
      <c r="D118" s="2" t="str">
        <f t="shared" ca="1" si="2"/>
        <v>undefined</v>
      </c>
      <c r="E118" s="2" t="str">
        <f t="array" ref="E118">IFERROR(INDEX(hidden_1!$A$2:$F$79,MATCH("*"&amp;LEFT(A118, SEARCH("GB",A118))&amp;"*",hidden_1!G:G,0)-1,2), "undefined")</f>
        <v>undefined</v>
      </c>
      <c r="F118" s="62" t="str">
        <f t="array" ref="F118">LOWER( SUBSTITUTE( SUBSTITUTE(IFERROR(INDEX(hidden_1!$A$2:$F$79,MATCH("*"&amp;LEFT(A118, SEARCH("GB",A118))&amp;"*",hidden_1!G:G,0)-1,3), "not fоund"), " ", ""), "Gray","Grey"))</f>
        <v>notfоund</v>
      </c>
      <c r="G118" s="54" t="b">
        <f ca="1">IFERROR(__xludf.DUMMYFUNCTION("ISNUMBER( MATCH(K118,XLOOKUP(K118,split(F118,""+""),split(F118,""+"")),0))"),FALSE)</f>
        <v>0</v>
      </c>
      <c r="H118" s="54" t="str">
        <f t="shared" si="3"/>
        <v>Redmi Note 8 3+32G</v>
      </c>
      <c r="I118" s="3" t="str">
        <f t="shared" si="4"/>
        <v>black int</v>
      </c>
      <c r="J118" s="3" t="str">
        <f t="shared" si="5"/>
        <v xml:space="preserve">black </v>
      </c>
      <c r="K118" s="54" t="str">
        <f t="shared" si="6"/>
        <v>black</v>
      </c>
    </row>
    <row r="119" spans="1:11" ht="15.75" customHeight="1">
      <c r="A119" s="60" t="str">
        <f>Зведена!A119</f>
        <v>Redmi Note 8 3+32GB Blue int</v>
      </c>
      <c r="B119" s="61" t="str">
        <f t="shared" ca="1" si="0"/>
        <v>undefined</v>
      </c>
      <c r="C119" s="61" t="str">
        <f t="shared" ca="1" si="1"/>
        <v>undefined</v>
      </c>
      <c r="D119" s="2" t="str">
        <f t="shared" ca="1" si="2"/>
        <v>undefined</v>
      </c>
      <c r="E119" s="2" t="str">
        <f t="array" ref="E119">IFERROR(INDEX(hidden_1!$A$2:$F$79,MATCH("*"&amp;LEFT(A119, SEARCH("GB",A119))&amp;"*",hidden_1!G:G,0)-1,2), "undefined")</f>
        <v>undefined</v>
      </c>
      <c r="F119" s="62" t="str">
        <f t="array" ref="F119">LOWER( SUBSTITUTE( SUBSTITUTE(IFERROR(INDEX(hidden_1!$A$2:$F$79,MATCH("*"&amp;LEFT(A119, SEARCH("GB",A119))&amp;"*",hidden_1!G:G,0)-1,3), "not fоund"), " ", ""), "Gray","Grey"))</f>
        <v>notfоund</v>
      </c>
      <c r="G119" s="54" t="b">
        <f ca="1">IFERROR(__xludf.DUMMYFUNCTION("ISNUMBER( MATCH(K119,XLOOKUP(K119,split(F119,""+""),split(F119,""+"")),0))"),FALSE)</f>
        <v>0</v>
      </c>
      <c r="H119" s="54" t="str">
        <f t="shared" si="3"/>
        <v>Redmi Note 8 3+32G</v>
      </c>
      <c r="I119" s="3" t="str">
        <f t="shared" si="4"/>
        <v>blue int</v>
      </c>
      <c r="J119" s="3" t="str">
        <f t="shared" si="5"/>
        <v xml:space="preserve">blue </v>
      </c>
      <c r="K119" s="54" t="str">
        <f t="shared" si="6"/>
        <v>blue</v>
      </c>
    </row>
    <row r="120" spans="1:11" ht="15.75" customHeight="1">
      <c r="A120" s="60" t="str">
        <f>Зведена!A120</f>
        <v>Redmi Note 8 3+32GB White int</v>
      </c>
      <c r="B120" s="61" t="str">
        <f t="shared" ca="1" si="0"/>
        <v>undefined</v>
      </c>
      <c r="C120" s="61" t="str">
        <f t="shared" ca="1" si="1"/>
        <v>undefined</v>
      </c>
      <c r="D120" s="2" t="str">
        <f t="shared" ca="1" si="2"/>
        <v>undefined</v>
      </c>
      <c r="E120" s="2" t="str">
        <f t="array" ref="E120">IFERROR(INDEX(hidden_1!$A$2:$F$79,MATCH("*"&amp;LEFT(A120, SEARCH("GB",A120))&amp;"*",hidden_1!G:G,0)-1,2), "undefined")</f>
        <v>undefined</v>
      </c>
      <c r="F120" s="62" t="str">
        <f t="array" ref="F120">LOWER( SUBSTITUTE( SUBSTITUTE(IFERROR(INDEX(hidden_1!$A$2:$F$79,MATCH("*"&amp;LEFT(A120, SEARCH("GB",A120))&amp;"*",hidden_1!G:G,0)-1,3), "not fоund"), " ", ""), "Gray","Grey"))</f>
        <v>notfоund</v>
      </c>
      <c r="G120" s="54" t="b">
        <f ca="1">IFERROR(__xludf.DUMMYFUNCTION("ISNUMBER( MATCH(K120,XLOOKUP(K120,split(F120,""+""),split(F120,""+"")),0))"),FALSE)</f>
        <v>0</v>
      </c>
      <c r="H120" s="54" t="str">
        <f t="shared" si="3"/>
        <v>Redmi Note 8 3+32G</v>
      </c>
      <c r="I120" s="3" t="str">
        <f t="shared" si="4"/>
        <v>white int</v>
      </c>
      <c r="J120" s="3" t="str">
        <f t="shared" si="5"/>
        <v xml:space="preserve">white </v>
      </c>
      <c r="K120" s="54" t="str">
        <f t="shared" si="6"/>
        <v>white</v>
      </c>
    </row>
    <row r="121" spans="1:11" ht="15.75" customHeight="1">
      <c r="A121" s="60" t="str">
        <f>Зведена!A121</f>
        <v>Redmi Note 8 4+64GB Black int</v>
      </c>
      <c r="B121" s="61" t="str">
        <f t="shared" ca="1" si="0"/>
        <v>undefined</v>
      </c>
      <c r="C121" s="61" t="str">
        <f t="shared" ca="1" si="1"/>
        <v>undefined</v>
      </c>
      <c r="D121" s="2" t="str">
        <f t="shared" ca="1" si="2"/>
        <v>undefined</v>
      </c>
      <c r="E121" s="2" t="str">
        <f t="array" ref="E121">IFERROR(INDEX(hidden_1!$A$2:$F$79,MATCH("*"&amp;LEFT(A121, SEARCH("GB",A121))&amp;"*",hidden_1!G:G,0)-1,2), "undefined")</f>
        <v>undefined</v>
      </c>
      <c r="F121" s="62" t="str">
        <f t="array" ref="F121">LOWER( SUBSTITUTE( SUBSTITUTE(IFERROR(INDEX(hidden_1!$A$2:$F$79,MATCH("*"&amp;LEFT(A121, SEARCH("GB",A121))&amp;"*",hidden_1!G:G,0)-1,3), "not fоund"), " ", ""), "Gray","Grey"))</f>
        <v>notfоund</v>
      </c>
      <c r="G121" s="54" t="b">
        <f ca="1">IFERROR(__xludf.DUMMYFUNCTION("ISNUMBER( MATCH(K121,XLOOKUP(K121,split(F121,""+""),split(F121,""+"")),0))"),FALSE)</f>
        <v>0</v>
      </c>
      <c r="H121" s="54" t="str">
        <f t="shared" si="3"/>
        <v>Redmi Note 8 4+64G</v>
      </c>
      <c r="I121" s="3" t="str">
        <f t="shared" si="4"/>
        <v>black int</v>
      </c>
      <c r="J121" s="3" t="str">
        <f t="shared" si="5"/>
        <v xml:space="preserve">black </v>
      </c>
      <c r="K121" s="54" t="str">
        <f t="shared" si="6"/>
        <v>black</v>
      </c>
    </row>
    <row r="122" spans="1:11" ht="15.75" customHeight="1">
      <c r="A122" s="60" t="str">
        <f>Зведена!A122</f>
        <v>Redmi Note 8 4+64GB Blue int</v>
      </c>
      <c r="B122" s="61" t="str">
        <f t="shared" ca="1" si="0"/>
        <v>undefined</v>
      </c>
      <c r="C122" s="61" t="str">
        <f t="shared" ca="1" si="1"/>
        <v>undefined</v>
      </c>
      <c r="D122" s="2" t="str">
        <f t="shared" ca="1" si="2"/>
        <v>undefined</v>
      </c>
      <c r="E122" s="2" t="str">
        <f t="array" ref="E122">IFERROR(INDEX(hidden_1!$A$2:$F$79,MATCH("*"&amp;LEFT(A122, SEARCH("GB",A122))&amp;"*",hidden_1!G:G,0)-1,2), "undefined")</f>
        <v>undefined</v>
      </c>
      <c r="F122" s="62" t="str">
        <f t="array" ref="F122">LOWER( SUBSTITUTE( SUBSTITUTE(IFERROR(INDEX(hidden_1!$A$2:$F$79,MATCH("*"&amp;LEFT(A122, SEARCH("GB",A122))&amp;"*",hidden_1!G:G,0)-1,3), "not fоund"), " ", ""), "Gray","Grey"))</f>
        <v>notfоund</v>
      </c>
      <c r="G122" s="54" t="b">
        <f ca="1">IFERROR(__xludf.DUMMYFUNCTION("ISNUMBER( MATCH(K122,XLOOKUP(K122,split(F122,""+""),split(F122,""+"")),0))"),FALSE)</f>
        <v>0</v>
      </c>
      <c r="H122" s="54" t="str">
        <f t="shared" si="3"/>
        <v>Redmi Note 8 4+64G</v>
      </c>
      <c r="I122" s="3" t="str">
        <f t="shared" si="4"/>
        <v>blue int</v>
      </c>
      <c r="J122" s="3" t="str">
        <f t="shared" si="5"/>
        <v xml:space="preserve">blue </v>
      </c>
      <c r="K122" s="54" t="str">
        <f t="shared" si="6"/>
        <v>blue</v>
      </c>
    </row>
    <row r="123" spans="1:11" ht="15.75" customHeight="1">
      <c r="A123" s="60" t="str">
        <f>Зведена!A123</f>
        <v>Redmi Note 8 4+64GB White int</v>
      </c>
      <c r="B123" s="61" t="str">
        <f t="shared" ca="1" si="0"/>
        <v>undefined</v>
      </c>
      <c r="C123" s="61" t="str">
        <f t="shared" ca="1" si="1"/>
        <v>undefined</v>
      </c>
      <c r="D123" s="2" t="str">
        <f t="shared" ca="1" si="2"/>
        <v>undefined</v>
      </c>
      <c r="E123" s="2" t="str">
        <f t="array" ref="E123">IFERROR(INDEX(hidden_1!$A$2:$F$79,MATCH("*"&amp;LEFT(A123, SEARCH("GB",A123))&amp;"*",hidden_1!G:G,0)-1,2), "undefined")</f>
        <v>undefined</v>
      </c>
      <c r="F123" s="62" t="str">
        <f t="array" ref="F123">LOWER( SUBSTITUTE( SUBSTITUTE(IFERROR(INDEX(hidden_1!$A$2:$F$79,MATCH("*"&amp;LEFT(A123, SEARCH("GB",A123))&amp;"*",hidden_1!G:G,0)-1,3), "not fоund"), " ", ""), "Gray","Grey"))</f>
        <v>notfоund</v>
      </c>
      <c r="G123" s="54" t="b">
        <f ca="1">IFERROR(__xludf.DUMMYFUNCTION("ISNUMBER( MATCH(K123,XLOOKUP(K123,split(F123,""+""),split(F123,""+"")),0))"),FALSE)</f>
        <v>0</v>
      </c>
      <c r="H123" s="54" t="str">
        <f t="shared" si="3"/>
        <v>Redmi Note 8 4+64G</v>
      </c>
      <c r="I123" s="3" t="str">
        <f t="shared" si="4"/>
        <v>white int</v>
      </c>
      <c r="J123" s="3" t="str">
        <f t="shared" si="5"/>
        <v xml:space="preserve">white </v>
      </c>
      <c r="K123" s="54" t="str">
        <f t="shared" si="6"/>
        <v>white</v>
      </c>
    </row>
    <row r="124" spans="1:11" ht="15.75" customHeight="1">
      <c r="A124" s="60" t="str">
        <f>Зведена!A124</f>
        <v>Redmi Note 8 4+128GB Black int</v>
      </c>
      <c r="B124" s="61" t="str">
        <f t="shared" ca="1" si="0"/>
        <v>undefined</v>
      </c>
      <c r="C124" s="61" t="str">
        <f t="shared" ca="1" si="1"/>
        <v>undefined</v>
      </c>
      <c r="D124" s="2" t="str">
        <f t="shared" ca="1" si="2"/>
        <v>undefined</v>
      </c>
      <c r="E124" s="2" t="str">
        <f t="array" ref="E124">IFERROR(INDEX(hidden_1!$A$2:$F$79,MATCH("*"&amp;LEFT(A124, SEARCH("GB",A124))&amp;"*",hidden_1!G:G,0)-1,2), "undefined")</f>
        <v>undefined</v>
      </c>
      <c r="F124" s="62" t="str">
        <f t="array" ref="F124">LOWER( SUBSTITUTE( SUBSTITUTE(IFERROR(INDEX(hidden_1!$A$2:$F$79,MATCH("*"&amp;LEFT(A124, SEARCH("GB",A124))&amp;"*",hidden_1!G:G,0)-1,3), "not fоund"), " ", ""), "Gray","Grey"))</f>
        <v>notfоund</v>
      </c>
      <c r="G124" s="54" t="b">
        <f ca="1">IFERROR(__xludf.DUMMYFUNCTION("ISNUMBER( MATCH(K124,XLOOKUP(K124,split(F124,""+""),split(F124,""+"")),0))"),FALSE)</f>
        <v>0</v>
      </c>
      <c r="H124" s="54" t="str">
        <f t="shared" si="3"/>
        <v>Redmi Note 8 4+128G</v>
      </c>
      <c r="I124" s="3" t="str">
        <f t="shared" si="4"/>
        <v>black int</v>
      </c>
      <c r="J124" s="3" t="str">
        <f t="shared" si="5"/>
        <v xml:space="preserve">black </v>
      </c>
      <c r="K124" s="54" t="str">
        <f t="shared" si="6"/>
        <v>black</v>
      </c>
    </row>
    <row r="125" spans="1:11" ht="15.75" customHeight="1">
      <c r="A125" s="60" t="str">
        <f>Зведена!A125</f>
        <v>Redmi Note 8 4+128GB Blue int</v>
      </c>
      <c r="B125" s="61" t="str">
        <f t="shared" ca="1" si="0"/>
        <v>undefined</v>
      </c>
      <c r="C125" s="61" t="str">
        <f t="shared" ca="1" si="1"/>
        <v>undefined</v>
      </c>
      <c r="D125" s="2" t="str">
        <f t="shared" ca="1" si="2"/>
        <v>undefined</v>
      </c>
      <c r="E125" s="2" t="str">
        <f t="array" ref="E125">IFERROR(INDEX(hidden_1!$A$2:$F$79,MATCH("*"&amp;LEFT(A125, SEARCH("GB",A125))&amp;"*",hidden_1!G:G,0)-1,2), "undefined")</f>
        <v>undefined</v>
      </c>
      <c r="F125" s="62" t="str">
        <f t="array" ref="F125">LOWER( SUBSTITUTE( SUBSTITUTE(IFERROR(INDEX(hidden_1!$A$2:$F$79,MATCH("*"&amp;LEFT(A125, SEARCH("GB",A125))&amp;"*",hidden_1!G:G,0)-1,3), "not fоund"), " ", ""), "Gray","Grey"))</f>
        <v>notfоund</v>
      </c>
      <c r="G125" s="54" t="b">
        <f ca="1">IFERROR(__xludf.DUMMYFUNCTION("ISNUMBER( MATCH(K125,XLOOKUP(K125,split(F125,""+""),split(F125,""+"")),0))"),FALSE)</f>
        <v>0</v>
      </c>
      <c r="H125" s="54" t="str">
        <f t="shared" si="3"/>
        <v>Redmi Note 8 4+128G</v>
      </c>
      <c r="I125" s="3" t="str">
        <f t="shared" si="4"/>
        <v>blue int</v>
      </c>
      <c r="J125" s="3" t="str">
        <f t="shared" si="5"/>
        <v xml:space="preserve">blue </v>
      </c>
      <c r="K125" s="54" t="str">
        <f t="shared" si="6"/>
        <v>blue</v>
      </c>
    </row>
    <row r="126" spans="1:11" ht="15.75" customHeight="1">
      <c r="A126" s="60" t="str">
        <f>Зведена!A126</f>
        <v>Redmi Note 8 4+128GB White int</v>
      </c>
      <c r="B126" s="61" t="str">
        <f t="shared" ca="1" si="0"/>
        <v>undefined</v>
      </c>
      <c r="C126" s="61" t="str">
        <f t="shared" ca="1" si="1"/>
        <v>undefined</v>
      </c>
      <c r="D126" s="2" t="str">
        <f t="shared" ca="1" si="2"/>
        <v>undefined</v>
      </c>
      <c r="E126" s="2" t="str">
        <f t="array" ref="E126">IFERROR(INDEX(hidden_1!$A$2:$F$79,MATCH("*"&amp;LEFT(A126, SEARCH("GB",A126))&amp;"*",hidden_1!G:G,0)-1,2), "undefined")</f>
        <v>undefined</v>
      </c>
      <c r="F126" s="62" t="str">
        <f t="array" ref="F126">LOWER( SUBSTITUTE( SUBSTITUTE(IFERROR(INDEX(hidden_1!$A$2:$F$79,MATCH("*"&amp;LEFT(A126, SEARCH("GB",A126))&amp;"*",hidden_1!G:G,0)-1,3), "not fоund"), " ", ""), "Gray","Grey"))</f>
        <v>notfоund</v>
      </c>
      <c r="G126" s="54" t="b">
        <f ca="1">IFERROR(__xludf.DUMMYFUNCTION("ISNUMBER( MATCH(K126,XLOOKUP(K126,split(F126,""+""),split(F126,""+"")),0))"),FALSE)</f>
        <v>0</v>
      </c>
      <c r="H126" s="54" t="str">
        <f t="shared" si="3"/>
        <v>Redmi Note 8 4+128G</v>
      </c>
      <c r="I126" s="3" t="str">
        <f t="shared" si="4"/>
        <v>white int</v>
      </c>
      <c r="J126" s="3" t="str">
        <f t="shared" si="5"/>
        <v xml:space="preserve">white </v>
      </c>
      <c r="K126" s="54" t="str">
        <f t="shared" si="6"/>
        <v>white</v>
      </c>
    </row>
    <row r="127" spans="1:11" ht="15.75" customHeight="1">
      <c r="A127" s="60" t="str">
        <f>Зведена!A127</f>
        <v>Redmi Note 8T 3+32GB Grey int</v>
      </c>
      <c r="B127" s="61" t="str">
        <f t="shared" ca="1" si="0"/>
        <v>undefined</v>
      </c>
      <c r="C127" s="61" t="str">
        <f t="shared" ca="1" si="1"/>
        <v>undefined</v>
      </c>
      <c r="D127" s="2" t="str">
        <f t="shared" ca="1" si="2"/>
        <v>undefined</v>
      </c>
      <c r="E127" s="2" t="str">
        <f t="array" ref="E127">IFERROR(INDEX(hidden_1!$A$2:$F$79,MATCH("*"&amp;LEFT(A127, SEARCH("GB",A127))&amp;"*",hidden_1!G:G,0)-1,2), "undefined")</f>
        <v>undefined</v>
      </c>
      <c r="F127" s="62" t="str">
        <f t="array" ref="F127">LOWER( SUBSTITUTE( SUBSTITUTE(IFERROR(INDEX(hidden_1!$A$2:$F$79,MATCH("*"&amp;LEFT(A127, SEARCH("GB",A127))&amp;"*",hidden_1!G:G,0)-1,3), "not fоund"), " ", ""), "Gray","Grey"))</f>
        <v>notfоund</v>
      </c>
      <c r="G127" s="54" t="b">
        <f ca="1">IFERROR(__xludf.DUMMYFUNCTION("ISNUMBER( MATCH(K127,XLOOKUP(K127,split(F127,""+""),split(F127,""+"")),0))"),FALSE)</f>
        <v>0</v>
      </c>
      <c r="H127" s="54" t="str">
        <f t="shared" si="3"/>
        <v>Redmi Note 8T 3+32G</v>
      </c>
      <c r="I127" s="3" t="str">
        <f t="shared" si="4"/>
        <v>grey int</v>
      </c>
      <c r="J127" s="3" t="str">
        <f t="shared" si="5"/>
        <v xml:space="preserve">grey </v>
      </c>
      <c r="K127" s="54" t="str">
        <f t="shared" si="6"/>
        <v>grey</v>
      </c>
    </row>
    <row r="128" spans="1:11" ht="15.75" customHeight="1">
      <c r="A128" s="60" t="str">
        <f>Зведена!A128</f>
        <v>Redmi Note 8T 3+32GB Blue int</v>
      </c>
      <c r="B128" s="61" t="str">
        <f t="shared" ca="1" si="0"/>
        <v>undefined</v>
      </c>
      <c r="C128" s="61" t="str">
        <f t="shared" ca="1" si="1"/>
        <v>undefined</v>
      </c>
      <c r="D128" s="2" t="str">
        <f t="shared" ca="1" si="2"/>
        <v>undefined</v>
      </c>
      <c r="E128" s="2" t="str">
        <f t="array" ref="E128">IFERROR(INDEX(hidden_1!$A$2:$F$79,MATCH("*"&amp;LEFT(A128, SEARCH("GB",A128))&amp;"*",hidden_1!G:G,0)-1,2), "undefined")</f>
        <v>undefined</v>
      </c>
      <c r="F128" s="62" t="str">
        <f t="array" ref="F128">LOWER( SUBSTITUTE( SUBSTITUTE(IFERROR(INDEX(hidden_1!$A$2:$F$79,MATCH("*"&amp;LEFT(A128, SEARCH("GB",A128))&amp;"*",hidden_1!G:G,0)-1,3), "not fоund"), " ", ""), "Gray","Grey"))</f>
        <v>notfоund</v>
      </c>
      <c r="G128" s="54" t="b">
        <f ca="1">IFERROR(__xludf.DUMMYFUNCTION("ISNUMBER( MATCH(K128,XLOOKUP(K128,split(F128,""+""),split(F128,""+"")),0))"),FALSE)</f>
        <v>0</v>
      </c>
      <c r="H128" s="54" t="str">
        <f t="shared" si="3"/>
        <v>Redmi Note 8T 3+32G</v>
      </c>
      <c r="I128" s="3" t="str">
        <f t="shared" si="4"/>
        <v>blue int</v>
      </c>
      <c r="J128" s="3" t="str">
        <f t="shared" si="5"/>
        <v xml:space="preserve">blue </v>
      </c>
      <c r="K128" s="54" t="str">
        <f t="shared" si="6"/>
        <v>blue</v>
      </c>
    </row>
    <row r="129" spans="1:11" ht="15.75" customHeight="1">
      <c r="A129" s="60" t="str">
        <f>Зведена!A129</f>
        <v>Redmi Note 8T 3+32GB White int</v>
      </c>
      <c r="B129" s="61" t="str">
        <f t="shared" ca="1" si="0"/>
        <v>undefined</v>
      </c>
      <c r="C129" s="61" t="str">
        <f t="shared" ca="1" si="1"/>
        <v>undefined</v>
      </c>
      <c r="D129" s="2" t="str">
        <f t="shared" ca="1" si="2"/>
        <v>undefined</v>
      </c>
      <c r="E129" s="2" t="str">
        <f t="array" ref="E129">IFERROR(INDEX(hidden_1!$A$2:$F$79,MATCH("*"&amp;LEFT(A129, SEARCH("GB",A129))&amp;"*",hidden_1!G:G,0)-1,2), "undefined")</f>
        <v>undefined</v>
      </c>
      <c r="F129" s="62" t="str">
        <f t="array" ref="F129">LOWER( SUBSTITUTE( SUBSTITUTE(IFERROR(INDEX(hidden_1!$A$2:$F$79,MATCH("*"&amp;LEFT(A129, SEARCH("GB",A129))&amp;"*",hidden_1!G:G,0)-1,3), "not fоund"), " ", ""), "Gray","Grey"))</f>
        <v>notfоund</v>
      </c>
      <c r="G129" s="54" t="b">
        <f ca="1">IFERROR(__xludf.DUMMYFUNCTION("ISNUMBER( MATCH(K129,XLOOKUP(K129,split(F129,""+""),split(F129,""+"")),0))"),FALSE)</f>
        <v>0</v>
      </c>
      <c r="H129" s="54" t="str">
        <f t="shared" si="3"/>
        <v>Redmi Note 8T 3+32G</v>
      </c>
      <c r="I129" s="3" t="str">
        <f t="shared" si="4"/>
        <v>white int</v>
      </c>
      <c r="J129" s="3" t="str">
        <f t="shared" si="5"/>
        <v xml:space="preserve">white </v>
      </c>
      <c r="K129" s="54" t="str">
        <f t="shared" si="6"/>
        <v>white</v>
      </c>
    </row>
    <row r="130" spans="1:11" ht="15.75" customHeight="1">
      <c r="A130" s="60" t="str">
        <f>Зведена!A130</f>
        <v>Redmi Note 8T 4+64GB Grey int</v>
      </c>
      <c r="B130" s="61" t="str">
        <f t="shared" ca="1" si="0"/>
        <v>undefined</v>
      </c>
      <c r="C130" s="61" t="str">
        <f t="shared" ca="1" si="1"/>
        <v>undefined</v>
      </c>
      <c r="D130" s="2" t="str">
        <f t="shared" ca="1" si="2"/>
        <v>undefined</v>
      </c>
      <c r="E130" s="2" t="str">
        <f t="array" ref="E130">IFERROR(INDEX(hidden_1!$A$2:$F$79,MATCH("*"&amp;LEFT(A130, SEARCH("GB",A130))&amp;"*",hidden_1!G:G,0)-1,2), "undefined")</f>
        <v>undefined</v>
      </c>
      <c r="F130" s="62" t="str">
        <f t="array" ref="F130">LOWER( SUBSTITUTE( SUBSTITUTE(IFERROR(INDEX(hidden_1!$A$2:$F$79,MATCH("*"&amp;LEFT(A130, SEARCH("GB",A130))&amp;"*",hidden_1!G:G,0)-1,3), "not fоund"), " ", ""), "Gray","Grey"))</f>
        <v>notfоund</v>
      </c>
      <c r="G130" s="54" t="b">
        <f ca="1">IFERROR(__xludf.DUMMYFUNCTION("ISNUMBER( MATCH(K130,XLOOKUP(K130,split(F130,""+""),split(F130,""+"")),0))"),FALSE)</f>
        <v>0</v>
      </c>
      <c r="H130" s="54" t="str">
        <f t="shared" si="3"/>
        <v>Redmi Note 8T 4+64G</v>
      </c>
      <c r="I130" s="3" t="str">
        <f t="shared" si="4"/>
        <v>grey int</v>
      </c>
      <c r="J130" s="3" t="str">
        <f t="shared" si="5"/>
        <v xml:space="preserve">grey </v>
      </c>
      <c r="K130" s="54" t="str">
        <f t="shared" si="6"/>
        <v>grey</v>
      </c>
    </row>
    <row r="131" spans="1:11" ht="15.75" customHeight="1">
      <c r="A131" s="60" t="str">
        <f>Зведена!A131</f>
        <v>Redmi Note 8T 4+64GB Blue int</v>
      </c>
      <c r="B131" s="61" t="str">
        <f t="shared" ca="1" si="0"/>
        <v>undefined</v>
      </c>
      <c r="C131" s="61" t="str">
        <f t="shared" ca="1" si="1"/>
        <v>undefined</v>
      </c>
      <c r="D131" s="2" t="str">
        <f t="shared" ca="1" si="2"/>
        <v>undefined</v>
      </c>
      <c r="E131" s="2" t="str">
        <f t="array" ref="E131">IFERROR(INDEX(hidden_1!$A$2:$F$79,MATCH("*"&amp;LEFT(A131, SEARCH("GB",A131))&amp;"*",hidden_1!G:G,0)-1,2), "undefined")</f>
        <v>undefined</v>
      </c>
      <c r="F131" s="62" t="str">
        <f t="array" ref="F131">LOWER( SUBSTITUTE( SUBSTITUTE(IFERROR(INDEX(hidden_1!$A$2:$F$79,MATCH("*"&amp;LEFT(A131, SEARCH("GB",A131))&amp;"*",hidden_1!G:G,0)-1,3), "not fоund"), " ", ""), "Gray","Grey"))</f>
        <v>notfоund</v>
      </c>
      <c r="G131" s="54" t="b">
        <f ca="1">IFERROR(__xludf.DUMMYFUNCTION("ISNUMBER( MATCH(K131,XLOOKUP(K131,split(F131,""+""),split(F131,""+"")),0))"),FALSE)</f>
        <v>0</v>
      </c>
      <c r="H131" s="54" t="str">
        <f t="shared" si="3"/>
        <v>Redmi Note 8T 4+64G</v>
      </c>
      <c r="I131" s="3" t="str">
        <f t="shared" si="4"/>
        <v>blue int</v>
      </c>
      <c r="J131" s="3" t="str">
        <f t="shared" si="5"/>
        <v xml:space="preserve">blue </v>
      </c>
      <c r="K131" s="54" t="str">
        <f t="shared" si="6"/>
        <v>blue</v>
      </c>
    </row>
    <row r="132" spans="1:11" ht="15.75" customHeight="1">
      <c r="A132" s="60" t="str">
        <f>Зведена!A132</f>
        <v>Redmi Note 8T 4+64GB White int</v>
      </c>
      <c r="B132" s="61" t="str">
        <f t="shared" ca="1" si="0"/>
        <v>undefined</v>
      </c>
      <c r="C132" s="61" t="str">
        <f t="shared" ca="1" si="1"/>
        <v>undefined</v>
      </c>
      <c r="D132" s="2" t="str">
        <f t="shared" ca="1" si="2"/>
        <v>undefined</v>
      </c>
      <c r="E132" s="2" t="str">
        <f t="array" ref="E132">IFERROR(INDEX(hidden_1!$A$2:$F$79,MATCH("*"&amp;LEFT(A132, SEARCH("GB",A132))&amp;"*",hidden_1!G:G,0)-1,2), "undefined")</f>
        <v>undefined</v>
      </c>
      <c r="F132" s="62" t="str">
        <f t="array" ref="F132">LOWER( SUBSTITUTE( SUBSTITUTE(IFERROR(INDEX(hidden_1!$A$2:$F$79,MATCH("*"&amp;LEFT(A132, SEARCH("GB",A132))&amp;"*",hidden_1!G:G,0)-1,3), "not fоund"), " ", ""), "Gray","Grey"))</f>
        <v>notfоund</v>
      </c>
      <c r="G132" s="54" t="b">
        <f ca="1">IFERROR(__xludf.DUMMYFUNCTION("ISNUMBER( MATCH(K132,XLOOKUP(K132,split(F132,""+""),split(F132,""+"")),0))"),FALSE)</f>
        <v>0</v>
      </c>
      <c r="H132" s="54" t="str">
        <f t="shared" si="3"/>
        <v>Redmi Note 8T 4+64G</v>
      </c>
      <c r="I132" s="3" t="str">
        <f t="shared" si="4"/>
        <v>white int</v>
      </c>
      <c r="J132" s="3" t="str">
        <f t="shared" si="5"/>
        <v xml:space="preserve">white </v>
      </c>
      <c r="K132" s="54" t="str">
        <f t="shared" si="6"/>
        <v>white</v>
      </c>
    </row>
    <row r="133" spans="1:11" ht="15.75" customHeight="1">
      <c r="A133" s="60" t="str">
        <f>Зведена!A133</f>
        <v>Redmi Note 8T 4+128GB Grey int</v>
      </c>
      <c r="B133" s="61" t="str">
        <f t="shared" ca="1" si="0"/>
        <v>undefined</v>
      </c>
      <c r="C133" s="61" t="str">
        <f t="shared" ca="1" si="1"/>
        <v>undefined</v>
      </c>
      <c r="D133" s="2" t="str">
        <f t="shared" ca="1" si="2"/>
        <v>undefined</v>
      </c>
      <c r="E133" s="2" t="str">
        <f t="array" ref="E133">IFERROR(INDEX(hidden_1!$A$2:$F$79,MATCH("*"&amp;LEFT(A133, SEARCH("GB",A133))&amp;"*",hidden_1!G:G,0)-1,2), "undefined")</f>
        <v>undefined</v>
      </c>
      <c r="F133" s="62" t="str">
        <f t="array" ref="F133">LOWER( SUBSTITUTE( SUBSTITUTE(IFERROR(INDEX(hidden_1!$A$2:$F$79,MATCH("*"&amp;LEFT(A133, SEARCH("GB",A133))&amp;"*",hidden_1!G:G,0)-1,3), "not fоund"), " ", ""), "Gray","Grey"))</f>
        <v>notfоund</v>
      </c>
      <c r="G133" s="54" t="b">
        <f ca="1">IFERROR(__xludf.DUMMYFUNCTION("ISNUMBER( MATCH(K133,XLOOKUP(K133,split(F133,""+""),split(F133,""+"")),0))"),FALSE)</f>
        <v>0</v>
      </c>
      <c r="H133" s="54" t="str">
        <f t="shared" si="3"/>
        <v>Redmi Note 8T 4+128G</v>
      </c>
      <c r="I133" s="3" t="str">
        <f t="shared" si="4"/>
        <v>grey int</v>
      </c>
      <c r="J133" s="3" t="str">
        <f t="shared" si="5"/>
        <v xml:space="preserve">grey </v>
      </c>
      <c r="K133" s="54" t="str">
        <f t="shared" si="6"/>
        <v>grey</v>
      </c>
    </row>
    <row r="134" spans="1:11" ht="15.75" customHeight="1">
      <c r="A134" s="60" t="str">
        <f>Зведена!A134</f>
        <v>Redmi Note 8T 4+128GB Blue int</v>
      </c>
      <c r="B134" s="61" t="str">
        <f t="shared" ca="1" si="0"/>
        <v>undefined</v>
      </c>
      <c r="C134" s="61" t="str">
        <f t="shared" ca="1" si="1"/>
        <v>undefined</v>
      </c>
      <c r="D134" s="2" t="str">
        <f t="shared" ca="1" si="2"/>
        <v>undefined</v>
      </c>
      <c r="E134" s="2" t="str">
        <f t="array" ref="E134">IFERROR(INDEX(hidden_1!$A$2:$F$79,MATCH("*"&amp;LEFT(A134, SEARCH("GB",A134))&amp;"*",hidden_1!G:G,0)-1,2), "undefined")</f>
        <v>undefined</v>
      </c>
      <c r="F134" s="62" t="str">
        <f t="array" ref="F134">LOWER( SUBSTITUTE( SUBSTITUTE(IFERROR(INDEX(hidden_1!$A$2:$F$79,MATCH("*"&amp;LEFT(A134, SEARCH("GB",A134))&amp;"*",hidden_1!G:G,0)-1,3), "not fоund"), " ", ""), "Gray","Grey"))</f>
        <v>notfоund</v>
      </c>
      <c r="G134" s="54" t="b">
        <f ca="1">IFERROR(__xludf.DUMMYFUNCTION("ISNUMBER( MATCH(K134,XLOOKUP(K134,split(F134,""+""),split(F134,""+"")),0))"),FALSE)</f>
        <v>0</v>
      </c>
      <c r="H134" s="54" t="str">
        <f t="shared" si="3"/>
        <v>Redmi Note 8T 4+128G</v>
      </c>
      <c r="I134" s="3" t="str">
        <f t="shared" si="4"/>
        <v>blue int</v>
      </c>
      <c r="J134" s="3" t="str">
        <f t="shared" si="5"/>
        <v xml:space="preserve">blue </v>
      </c>
      <c r="K134" s="54" t="str">
        <f t="shared" si="6"/>
        <v>blue</v>
      </c>
    </row>
    <row r="135" spans="1:11" ht="15.75" customHeight="1">
      <c r="A135" s="60" t="str">
        <f>Зведена!A135</f>
        <v>Redmi Note 8T 4+128GB White int</v>
      </c>
      <c r="B135" s="61" t="str">
        <f t="shared" ca="1" si="0"/>
        <v>undefined</v>
      </c>
      <c r="C135" s="61" t="str">
        <f t="shared" ca="1" si="1"/>
        <v>undefined</v>
      </c>
      <c r="D135" s="2" t="str">
        <f t="shared" ca="1" si="2"/>
        <v>undefined</v>
      </c>
      <c r="E135" s="2" t="str">
        <f t="array" ref="E135">IFERROR(INDEX(hidden_1!$A$2:$F$79,MATCH("*"&amp;LEFT(A135, SEARCH("GB",A135))&amp;"*",hidden_1!G:G,0)-1,2), "undefined")</f>
        <v>undefined</v>
      </c>
      <c r="F135" s="62" t="str">
        <f t="array" ref="F135">LOWER( SUBSTITUTE( SUBSTITUTE(IFERROR(INDEX(hidden_1!$A$2:$F$79,MATCH("*"&amp;LEFT(A135, SEARCH("GB",A135))&amp;"*",hidden_1!G:G,0)-1,3), "not fоund"), " ", ""), "Gray","Grey"))</f>
        <v>notfоund</v>
      </c>
      <c r="G135" s="54" t="b">
        <f ca="1">IFERROR(__xludf.DUMMYFUNCTION("ISNUMBER( MATCH(K135,XLOOKUP(K135,split(F135,""+""),split(F135,""+"")),0))"),FALSE)</f>
        <v>0</v>
      </c>
      <c r="H135" s="54" t="str">
        <f t="shared" si="3"/>
        <v>Redmi Note 8T 4+128G</v>
      </c>
      <c r="I135" s="3" t="str">
        <f t="shared" si="4"/>
        <v>white int</v>
      </c>
      <c r="J135" s="3" t="str">
        <f t="shared" si="5"/>
        <v xml:space="preserve">white </v>
      </c>
      <c r="K135" s="54" t="str">
        <f t="shared" si="6"/>
        <v>white</v>
      </c>
    </row>
    <row r="136" spans="1:11" ht="15.75" customHeight="1">
      <c r="A136" s="60" t="str">
        <f>Зведена!A136</f>
        <v>Redmi Note 8 Pro 6+64GB Green int</v>
      </c>
      <c r="B136" s="61" t="str">
        <f t="shared" ca="1" si="0"/>
        <v>undefined</v>
      </c>
      <c r="C136" s="61" t="str">
        <f t="shared" ca="1" si="1"/>
        <v>undefined</v>
      </c>
      <c r="D136" s="2" t="str">
        <f t="shared" ca="1" si="2"/>
        <v>undefined</v>
      </c>
      <c r="E136" s="2" t="str">
        <f t="array" ref="E136">IFERROR(INDEX(hidden_1!$A$2:$F$79,MATCH("*"&amp;LEFT(A136, SEARCH("GB",A136))&amp;"*",hidden_1!G:G,0)-1,2), "undefined")</f>
        <v>undefined</v>
      </c>
      <c r="F136" s="62" t="str">
        <f t="array" ref="F136">LOWER( SUBSTITUTE( SUBSTITUTE(IFERROR(INDEX(hidden_1!$A$2:$F$79,MATCH("*"&amp;LEFT(A136, SEARCH("GB",A136))&amp;"*",hidden_1!G:G,0)-1,3), "not fоund"), " ", ""), "Gray","Grey"))</f>
        <v>notfоund</v>
      </c>
      <c r="G136" s="54" t="b">
        <f ca="1">IFERROR(__xludf.DUMMYFUNCTION("ISNUMBER( MATCH(K136,XLOOKUP(K136,split(F136,""+""),split(F136,""+"")),0))"),FALSE)</f>
        <v>0</v>
      </c>
      <c r="H136" s="54" t="str">
        <f t="shared" si="3"/>
        <v>Redmi Note 8 Pro 6+64G</v>
      </c>
      <c r="I136" s="3" t="str">
        <f t="shared" si="4"/>
        <v>green int</v>
      </c>
      <c r="J136" s="3" t="str">
        <f t="shared" si="5"/>
        <v xml:space="preserve">green </v>
      </c>
      <c r="K136" s="54" t="str">
        <f t="shared" si="6"/>
        <v>green</v>
      </c>
    </row>
    <row r="137" spans="1:11" ht="15.75" customHeight="1">
      <c r="A137" s="60" t="str">
        <f>Зведена!A137</f>
        <v>Redmi Note 8 Pro 6+64GB Blue int</v>
      </c>
      <c r="B137" s="61" t="str">
        <f t="shared" ca="1" si="0"/>
        <v>undefined</v>
      </c>
      <c r="C137" s="61" t="str">
        <f t="shared" ca="1" si="1"/>
        <v>undefined</v>
      </c>
      <c r="D137" s="2" t="str">
        <f t="shared" ca="1" si="2"/>
        <v>undefined</v>
      </c>
      <c r="E137" s="2" t="str">
        <f t="array" ref="E137">IFERROR(INDEX(hidden_1!$A$2:$F$79,MATCH("*"&amp;LEFT(A137, SEARCH("GB",A137))&amp;"*",hidden_1!G:G,0)-1,2), "undefined")</f>
        <v>undefined</v>
      </c>
      <c r="F137" s="62" t="str">
        <f t="array" ref="F137">LOWER( SUBSTITUTE( SUBSTITUTE(IFERROR(INDEX(hidden_1!$A$2:$F$79,MATCH("*"&amp;LEFT(A137, SEARCH("GB",A137))&amp;"*",hidden_1!G:G,0)-1,3), "not fоund"), " ", ""), "Gray","Grey"))</f>
        <v>notfоund</v>
      </c>
      <c r="G137" s="54" t="b">
        <f ca="1">IFERROR(__xludf.DUMMYFUNCTION("ISNUMBER( MATCH(K137,XLOOKUP(K137,split(F137,""+""),split(F137,""+"")),0))"),FALSE)</f>
        <v>0</v>
      </c>
      <c r="H137" s="54" t="str">
        <f t="shared" si="3"/>
        <v>Redmi Note 8 Pro 6+64G</v>
      </c>
      <c r="I137" s="3" t="str">
        <f t="shared" si="4"/>
        <v>blue int</v>
      </c>
      <c r="J137" s="3" t="str">
        <f t="shared" si="5"/>
        <v xml:space="preserve">blue </v>
      </c>
      <c r="K137" s="54" t="str">
        <f t="shared" si="6"/>
        <v>blue</v>
      </c>
    </row>
    <row r="138" spans="1:11" ht="15.75" customHeight="1">
      <c r="A138" s="60" t="str">
        <f>Зведена!A138</f>
        <v>Redmi Note 8 Pro 6+64GB Grey int</v>
      </c>
      <c r="B138" s="61" t="str">
        <f t="shared" ca="1" si="0"/>
        <v>undefined</v>
      </c>
      <c r="C138" s="61" t="str">
        <f t="shared" ca="1" si="1"/>
        <v>undefined</v>
      </c>
      <c r="D138" s="2" t="str">
        <f t="shared" ca="1" si="2"/>
        <v>undefined</v>
      </c>
      <c r="E138" s="2" t="str">
        <f t="array" ref="E138">IFERROR(INDEX(hidden_1!$A$2:$F$79,MATCH("*"&amp;LEFT(A138, SEARCH("GB",A138))&amp;"*",hidden_1!G:G,0)-1,2), "undefined")</f>
        <v>undefined</v>
      </c>
      <c r="F138" s="62" t="str">
        <f t="array" ref="F138">LOWER( SUBSTITUTE( SUBSTITUTE(IFERROR(INDEX(hidden_1!$A$2:$F$79,MATCH("*"&amp;LEFT(A138, SEARCH("GB",A138))&amp;"*",hidden_1!G:G,0)-1,3), "not fоund"), " ", ""), "Gray","Grey"))</f>
        <v>notfоund</v>
      </c>
      <c r="G138" s="54" t="b">
        <f ca="1">IFERROR(__xludf.DUMMYFUNCTION("ISNUMBER( MATCH(K138,XLOOKUP(K138,split(F138,""+""),split(F138,""+"")),0))"),FALSE)</f>
        <v>0</v>
      </c>
      <c r="H138" s="54" t="str">
        <f t="shared" si="3"/>
        <v>Redmi Note 8 Pro 6+64G</v>
      </c>
      <c r="I138" s="3" t="str">
        <f t="shared" si="4"/>
        <v>grey int</v>
      </c>
      <c r="J138" s="3" t="str">
        <f t="shared" si="5"/>
        <v xml:space="preserve">grey </v>
      </c>
      <c r="K138" s="54" t="str">
        <f t="shared" si="6"/>
        <v>grey</v>
      </c>
    </row>
    <row r="139" spans="1:11" ht="15.75" customHeight="1">
      <c r="A139" s="60" t="str">
        <f>Зведена!A139</f>
        <v>Redmi Note 8 Pro 6+64GB White int</v>
      </c>
      <c r="B139" s="61" t="str">
        <f t="shared" ca="1" si="0"/>
        <v>undefined</v>
      </c>
      <c r="C139" s="61" t="str">
        <f t="shared" ca="1" si="1"/>
        <v>undefined</v>
      </c>
      <c r="D139" s="2" t="str">
        <f t="shared" ca="1" si="2"/>
        <v>undefined</v>
      </c>
      <c r="E139" s="2" t="str">
        <f t="array" ref="E139">IFERROR(INDEX(hidden_1!$A$2:$F$79,MATCH("*"&amp;LEFT(A139, SEARCH("GB",A139))&amp;"*",hidden_1!G:G,0)-1,2), "undefined")</f>
        <v>undefined</v>
      </c>
      <c r="F139" s="62" t="str">
        <f t="array" ref="F139">LOWER( SUBSTITUTE( SUBSTITUTE(IFERROR(INDEX(hidden_1!$A$2:$F$79,MATCH("*"&amp;LEFT(A139, SEARCH("GB",A139))&amp;"*",hidden_1!G:G,0)-1,3), "not fоund"), " ", ""), "Gray","Grey"))</f>
        <v>notfоund</v>
      </c>
      <c r="G139" s="54" t="b">
        <f ca="1">IFERROR(__xludf.DUMMYFUNCTION("ISNUMBER( MATCH(K139,XLOOKUP(K139,split(F139,""+""),split(F139,""+"")),0))"),FALSE)</f>
        <v>0</v>
      </c>
      <c r="H139" s="54" t="str">
        <f t="shared" si="3"/>
        <v>Redmi Note 8 Pro 6+64G</v>
      </c>
      <c r="I139" s="3" t="str">
        <f t="shared" si="4"/>
        <v>white int</v>
      </c>
      <c r="J139" s="3" t="str">
        <f t="shared" si="5"/>
        <v xml:space="preserve">white </v>
      </c>
      <c r="K139" s="54" t="str">
        <f t="shared" si="6"/>
        <v>white</v>
      </c>
    </row>
    <row r="140" spans="1:11" ht="15.75" customHeight="1">
      <c r="A140" s="60" t="str">
        <f>Зведена!A140</f>
        <v>Redmi Note 8 Pro 6+64GB Orange int</v>
      </c>
      <c r="B140" s="61" t="str">
        <f t="shared" ca="1" si="0"/>
        <v>undefined</v>
      </c>
      <c r="C140" s="61" t="str">
        <f t="shared" ca="1" si="1"/>
        <v>undefined</v>
      </c>
      <c r="D140" s="2" t="str">
        <f t="shared" ca="1" si="2"/>
        <v>undefined</v>
      </c>
      <c r="E140" s="2" t="str">
        <f t="array" ref="E140">IFERROR(INDEX(hidden_1!$A$2:$F$79,MATCH("*"&amp;LEFT(A140, SEARCH("GB",A140))&amp;"*",hidden_1!G:G,0)-1,2), "undefined")</f>
        <v>undefined</v>
      </c>
      <c r="F140" s="62" t="str">
        <f t="array" ref="F140">LOWER( SUBSTITUTE( SUBSTITUTE(IFERROR(INDEX(hidden_1!$A$2:$F$79,MATCH("*"&amp;LEFT(A140, SEARCH("GB",A140))&amp;"*",hidden_1!G:G,0)-1,3), "not fоund"), " ", ""), "Gray","Grey"))</f>
        <v>notfоund</v>
      </c>
      <c r="G140" s="54" t="b">
        <f ca="1">IFERROR(__xludf.DUMMYFUNCTION("ISNUMBER( MATCH(K140,XLOOKUP(K140,split(F140,""+""),split(F140,""+"")),0))"),FALSE)</f>
        <v>0</v>
      </c>
      <c r="H140" s="54" t="str">
        <f t="shared" si="3"/>
        <v>Redmi Note 8 Pro 6+64G</v>
      </c>
      <c r="I140" s="3" t="str">
        <f t="shared" si="4"/>
        <v>orange int</v>
      </c>
      <c r="J140" s="3" t="str">
        <f t="shared" si="5"/>
        <v xml:space="preserve">orange </v>
      </c>
      <c r="K140" s="54" t="str">
        <f t="shared" si="6"/>
        <v>orange</v>
      </c>
    </row>
    <row r="141" spans="1:11" ht="15.75" customHeight="1">
      <c r="A141" s="60" t="str">
        <f>Зведена!A141</f>
        <v>Redmi Note 8 Pro 6+128GB Green int</v>
      </c>
      <c r="B141" s="61" t="str">
        <f t="shared" ca="1" si="0"/>
        <v>undefined</v>
      </c>
      <c r="C141" s="61" t="str">
        <f t="shared" ca="1" si="1"/>
        <v>undefined</v>
      </c>
      <c r="D141" s="2" t="str">
        <f t="shared" ca="1" si="2"/>
        <v>undefined</v>
      </c>
      <c r="E141" s="2" t="str">
        <f t="array" ref="E141">IFERROR(INDEX(hidden_1!$A$2:$F$79,MATCH("*"&amp;LEFT(A141, SEARCH("GB",A141))&amp;"*",hidden_1!G:G,0)-1,2), "undefined")</f>
        <v>undefined</v>
      </c>
      <c r="F141" s="62" t="str">
        <f t="array" ref="F141">LOWER( SUBSTITUTE( SUBSTITUTE(IFERROR(INDEX(hidden_1!$A$2:$F$79,MATCH("*"&amp;LEFT(A141, SEARCH("GB",A141))&amp;"*",hidden_1!G:G,0)-1,3), "not fоund"), " ", ""), "Gray","Grey"))</f>
        <v>notfоund</v>
      </c>
      <c r="G141" s="54" t="b">
        <f ca="1">IFERROR(__xludf.DUMMYFUNCTION("ISNUMBER( MATCH(K141,XLOOKUP(K141,split(F141,""+""),split(F141,""+"")),0))"),FALSE)</f>
        <v>0</v>
      </c>
      <c r="H141" s="54" t="str">
        <f t="shared" si="3"/>
        <v>Redmi Note 8 Pro 6+128G</v>
      </c>
      <c r="I141" s="3" t="str">
        <f t="shared" si="4"/>
        <v>green int</v>
      </c>
      <c r="J141" s="3" t="str">
        <f t="shared" si="5"/>
        <v xml:space="preserve">green </v>
      </c>
      <c r="K141" s="54" t="str">
        <f t="shared" si="6"/>
        <v>green</v>
      </c>
    </row>
    <row r="142" spans="1:11" ht="15.75" customHeight="1">
      <c r="A142" s="60" t="str">
        <f>Зведена!A142</f>
        <v>Redmi Note 8 Pro 6+128GB Blue int</v>
      </c>
      <c r="B142" s="61" t="str">
        <f t="shared" ca="1" si="0"/>
        <v>undefined</v>
      </c>
      <c r="C142" s="61" t="str">
        <f t="shared" ca="1" si="1"/>
        <v>undefined</v>
      </c>
      <c r="D142" s="2" t="str">
        <f t="shared" ca="1" si="2"/>
        <v>undefined</v>
      </c>
      <c r="E142" s="2" t="str">
        <f t="array" ref="E142">IFERROR(INDEX(hidden_1!$A$2:$F$79,MATCH("*"&amp;LEFT(A142, SEARCH("GB",A142))&amp;"*",hidden_1!G:G,0)-1,2), "undefined")</f>
        <v>undefined</v>
      </c>
      <c r="F142" s="62" t="str">
        <f t="array" ref="F142">LOWER( SUBSTITUTE( SUBSTITUTE(IFERROR(INDEX(hidden_1!$A$2:$F$79,MATCH("*"&amp;LEFT(A142, SEARCH("GB",A142))&amp;"*",hidden_1!G:G,0)-1,3), "not fоund"), " ", ""), "Gray","Grey"))</f>
        <v>notfоund</v>
      </c>
      <c r="G142" s="54" t="b">
        <f ca="1">IFERROR(__xludf.DUMMYFUNCTION("ISNUMBER( MATCH(K142,XLOOKUP(K142,split(F142,""+""),split(F142,""+"")),0))"),FALSE)</f>
        <v>0</v>
      </c>
      <c r="H142" s="54" t="str">
        <f t="shared" si="3"/>
        <v>Redmi Note 8 Pro 6+128G</v>
      </c>
      <c r="I142" s="3" t="str">
        <f t="shared" si="4"/>
        <v>blue int</v>
      </c>
      <c r="J142" s="3" t="str">
        <f t="shared" si="5"/>
        <v xml:space="preserve">blue </v>
      </c>
      <c r="K142" s="54" t="str">
        <f t="shared" si="6"/>
        <v>blue</v>
      </c>
    </row>
    <row r="143" spans="1:11" ht="15.75" customHeight="1">
      <c r="A143" s="60" t="str">
        <f>Зведена!A143</f>
        <v>Redmi Note 8 Pro 6+128GB Grey int</v>
      </c>
      <c r="B143" s="61" t="str">
        <f t="shared" ca="1" si="0"/>
        <v>undefined</v>
      </c>
      <c r="C143" s="61" t="str">
        <f t="shared" ca="1" si="1"/>
        <v>undefined</v>
      </c>
      <c r="D143" s="2" t="str">
        <f t="shared" ca="1" si="2"/>
        <v>undefined</v>
      </c>
      <c r="E143" s="2" t="str">
        <f t="array" ref="E143">IFERROR(INDEX(hidden_1!$A$2:$F$79,MATCH("*"&amp;LEFT(A143, SEARCH("GB",A143))&amp;"*",hidden_1!G:G,0)-1,2), "undefined")</f>
        <v>undefined</v>
      </c>
      <c r="F143" s="62" t="str">
        <f t="array" ref="F143">LOWER( SUBSTITUTE( SUBSTITUTE(IFERROR(INDEX(hidden_1!$A$2:$F$79,MATCH("*"&amp;LEFT(A143, SEARCH("GB",A143))&amp;"*",hidden_1!G:G,0)-1,3), "not fоund"), " ", ""), "Gray","Grey"))</f>
        <v>notfоund</v>
      </c>
      <c r="G143" s="54" t="b">
        <f ca="1">IFERROR(__xludf.DUMMYFUNCTION("ISNUMBER( MATCH(K143,XLOOKUP(K143,split(F143,""+""),split(F143,""+"")),0))"),FALSE)</f>
        <v>0</v>
      </c>
      <c r="H143" s="54" t="str">
        <f t="shared" si="3"/>
        <v>Redmi Note 8 Pro 6+128G</v>
      </c>
      <c r="I143" s="3" t="str">
        <f t="shared" si="4"/>
        <v>grey int</v>
      </c>
      <c r="J143" s="3" t="str">
        <f t="shared" si="5"/>
        <v xml:space="preserve">grey </v>
      </c>
      <c r="K143" s="54" t="str">
        <f t="shared" si="6"/>
        <v>grey</v>
      </c>
    </row>
    <row r="144" spans="1:11" ht="15.75" customHeight="1">
      <c r="A144" s="60" t="str">
        <f>Зведена!A144</f>
        <v>Redmi Note 8 Pro 6+128GB White int</v>
      </c>
      <c r="B144" s="61" t="str">
        <f t="shared" ca="1" si="0"/>
        <v>undefined</v>
      </c>
      <c r="C144" s="61" t="str">
        <f t="shared" ca="1" si="1"/>
        <v>undefined</v>
      </c>
      <c r="D144" s="2" t="str">
        <f t="shared" ca="1" si="2"/>
        <v>undefined</v>
      </c>
      <c r="E144" s="2" t="str">
        <f t="array" ref="E144">IFERROR(INDEX(hidden_1!$A$2:$F$79,MATCH("*"&amp;LEFT(A144, SEARCH("GB",A144))&amp;"*",hidden_1!G:G,0)-1,2), "undefined")</f>
        <v>undefined</v>
      </c>
      <c r="F144" s="62" t="str">
        <f t="array" ref="F144">LOWER( SUBSTITUTE( SUBSTITUTE(IFERROR(INDEX(hidden_1!$A$2:$F$79,MATCH("*"&amp;LEFT(A144, SEARCH("GB",A144))&amp;"*",hidden_1!G:G,0)-1,3), "not fоund"), " ", ""), "Gray","Grey"))</f>
        <v>notfоund</v>
      </c>
      <c r="G144" s="54" t="b">
        <f ca="1">IFERROR(__xludf.DUMMYFUNCTION("ISNUMBER( MATCH(K144,XLOOKUP(K144,split(F144,""+""),split(F144,""+"")),0))"),FALSE)</f>
        <v>0</v>
      </c>
      <c r="H144" s="54" t="str">
        <f t="shared" si="3"/>
        <v>Redmi Note 8 Pro 6+128G</v>
      </c>
      <c r="I144" s="3" t="str">
        <f t="shared" si="4"/>
        <v>white int</v>
      </c>
      <c r="J144" s="3" t="str">
        <f t="shared" si="5"/>
        <v xml:space="preserve">white </v>
      </c>
      <c r="K144" s="54" t="str">
        <f t="shared" si="6"/>
        <v>white</v>
      </c>
    </row>
    <row r="145" spans="1:11" ht="15.75" customHeight="1">
      <c r="A145" s="60" t="str">
        <f>Зведена!A145</f>
        <v>Redmi Note 8 Pro 6+128GB Orange int</v>
      </c>
      <c r="B145" s="61" t="str">
        <f t="shared" ca="1" si="0"/>
        <v>undefined</v>
      </c>
      <c r="C145" s="61" t="str">
        <f t="shared" ca="1" si="1"/>
        <v>undefined</v>
      </c>
      <c r="D145" s="2" t="str">
        <f t="shared" ca="1" si="2"/>
        <v>undefined</v>
      </c>
      <c r="E145" s="2" t="str">
        <f t="array" ref="E145">IFERROR(INDEX(hidden_1!$A$2:$F$79,MATCH("*"&amp;LEFT(A145, SEARCH("GB",A145))&amp;"*",hidden_1!G:G,0)-1,2), "undefined")</f>
        <v>undefined</v>
      </c>
      <c r="F145" s="62" t="str">
        <f t="array" ref="F145">LOWER( SUBSTITUTE( SUBSTITUTE(IFERROR(INDEX(hidden_1!$A$2:$F$79,MATCH("*"&amp;LEFT(A145, SEARCH("GB",A145))&amp;"*",hidden_1!G:G,0)-1,3), "not fоund"), " ", ""), "Gray","Grey"))</f>
        <v>notfоund</v>
      </c>
      <c r="G145" s="54" t="b">
        <f ca="1">IFERROR(__xludf.DUMMYFUNCTION("ISNUMBER( MATCH(K145,XLOOKUP(K145,split(F145,""+""),split(F145,""+"")),0))"),FALSE)</f>
        <v>0</v>
      </c>
      <c r="H145" s="54" t="str">
        <f t="shared" si="3"/>
        <v>Redmi Note 8 Pro 6+128G</v>
      </c>
      <c r="I145" s="3" t="str">
        <f t="shared" si="4"/>
        <v>orange int</v>
      </c>
      <c r="J145" s="3" t="str">
        <f t="shared" si="5"/>
        <v xml:space="preserve">orange </v>
      </c>
      <c r="K145" s="54" t="str">
        <f t="shared" si="6"/>
        <v>orange</v>
      </c>
    </row>
    <row r="146" spans="1:11" ht="15.75" customHeight="1">
      <c r="A146" s="60" t="str">
        <f>Зведена!A146</f>
        <v>Xiaomi Mi A1 2+32GB Black Int</v>
      </c>
      <c r="B146" s="61" t="str">
        <f t="shared" ca="1" si="0"/>
        <v>undefined</v>
      </c>
      <c r="C146" s="61" t="str">
        <f t="shared" ca="1" si="1"/>
        <v>undefined</v>
      </c>
      <c r="D146" s="2" t="str">
        <f t="shared" ca="1" si="2"/>
        <v>undefined</v>
      </c>
      <c r="E146" s="2" t="str">
        <f t="array" ref="E146">IFERROR(INDEX(hidden_1!$A$2:$F$79,MATCH("*"&amp;LEFT(A146, SEARCH("GB",A146))&amp;"*",hidden_1!G:G,0)-1,2), "undefined")</f>
        <v>undefined</v>
      </c>
      <c r="F146" s="62" t="str">
        <f t="array" ref="F146">LOWER( SUBSTITUTE( SUBSTITUTE(IFERROR(INDEX(hidden_1!$A$2:$F$79,MATCH("*"&amp;LEFT(A146, SEARCH("GB",A146))&amp;"*",hidden_1!G:G,0)-1,3), "not fоund"), " ", ""), "Gray","Grey"))</f>
        <v>notfоund</v>
      </c>
      <c r="G146" s="54" t="b">
        <f ca="1">IFERROR(__xludf.DUMMYFUNCTION("ISNUMBER( MATCH(K146,XLOOKUP(K146,split(F146,""+""),split(F146,""+"")),0))"),FALSE)</f>
        <v>0</v>
      </c>
      <c r="H146" s="54" t="str">
        <f t="shared" si="3"/>
        <v>Xiaomi Mi A1 2+32G</v>
      </c>
      <c r="I146" s="3" t="str">
        <f t="shared" si="4"/>
        <v>black int</v>
      </c>
      <c r="J146" s="3" t="str">
        <f t="shared" si="5"/>
        <v xml:space="preserve">black </v>
      </c>
      <c r="K146" s="54" t="str">
        <f t="shared" si="6"/>
        <v>black</v>
      </c>
    </row>
    <row r="147" spans="1:11" ht="15.75" customHeight="1">
      <c r="A147" s="60" t="str">
        <f>Зведена!A147</f>
        <v>Xiaomi Mi A1 2+32GB Gold Int</v>
      </c>
      <c r="B147" s="61" t="str">
        <f t="shared" ca="1" si="0"/>
        <v>undefined</v>
      </c>
      <c r="C147" s="61" t="str">
        <f t="shared" ca="1" si="1"/>
        <v>undefined</v>
      </c>
      <c r="D147" s="2" t="str">
        <f t="shared" ca="1" si="2"/>
        <v>undefined</v>
      </c>
      <c r="E147" s="2" t="str">
        <f t="array" ref="E147">IFERROR(INDEX(hidden_1!$A$2:$F$79,MATCH("*"&amp;LEFT(A147, SEARCH("GB",A147))&amp;"*",hidden_1!G:G,0)-1,2), "undefined")</f>
        <v>undefined</v>
      </c>
      <c r="F147" s="62" t="str">
        <f t="array" ref="F147">LOWER( SUBSTITUTE( SUBSTITUTE(IFERROR(INDEX(hidden_1!$A$2:$F$79,MATCH("*"&amp;LEFT(A147, SEARCH("GB",A147))&amp;"*",hidden_1!G:G,0)-1,3), "not fоund"), " ", ""), "Gray","Grey"))</f>
        <v>notfоund</v>
      </c>
      <c r="G147" s="54" t="b">
        <f ca="1">IFERROR(__xludf.DUMMYFUNCTION("ISNUMBER( MATCH(K147,XLOOKUP(K147,split(F147,""+""),split(F147,""+"")),0))"),FALSE)</f>
        <v>0</v>
      </c>
      <c r="H147" s="54" t="str">
        <f t="shared" si="3"/>
        <v>Xiaomi Mi A1 2+32G</v>
      </c>
      <c r="I147" s="3" t="str">
        <f t="shared" si="4"/>
        <v>gold int</v>
      </c>
      <c r="J147" s="3" t="str">
        <f t="shared" si="5"/>
        <v xml:space="preserve">gold </v>
      </c>
      <c r="K147" s="54" t="str">
        <f t="shared" si="6"/>
        <v>gold</v>
      </c>
    </row>
    <row r="148" spans="1:11" ht="15.75" customHeight="1">
      <c r="A148" s="60" t="str">
        <f>Зведена!A148</f>
        <v>Xiaomi Mi A1 2+32GB Light Green Int</v>
      </c>
      <c r="B148" s="61" t="str">
        <f t="shared" ca="1" si="0"/>
        <v>undefined</v>
      </c>
      <c r="C148" s="61" t="str">
        <f t="shared" ca="1" si="1"/>
        <v>undefined</v>
      </c>
      <c r="D148" s="2" t="str">
        <f t="shared" ca="1" si="2"/>
        <v>undefined</v>
      </c>
      <c r="E148" s="2" t="str">
        <f t="array" ref="E148">IFERROR(INDEX(hidden_1!$A$2:$F$79,MATCH("*"&amp;LEFT(A148, SEARCH("GB",A148))&amp;"*",hidden_1!G:G,0)-1,2), "undefined")</f>
        <v>undefined</v>
      </c>
      <c r="F148" s="62" t="str">
        <f t="array" ref="F148">LOWER( SUBSTITUTE( SUBSTITUTE(IFERROR(INDEX(hidden_1!$A$2:$F$79,MATCH("*"&amp;LEFT(A148, SEARCH("GB",A148))&amp;"*",hidden_1!G:G,0)-1,3), "not fоund"), " ", ""), "Gray","Grey"))</f>
        <v>notfоund</v>
      </c>
      <c r="G148" s="54" t="b">
        <f ca="1">IFERROR(__xludf.DUMMYFUNCTION("ISNUMBER( MATCH(K148,XLOOKUP(K148,split(F148,""+""),split(F148,""+"")),0))"),FALSE)</f>
        <v>0</v>
      </c>
      <c r="H148" s="54" t="str">
        <f t="shared" si="3"/>
        <v>Xiaomi Mi A1 2+32G</v>
      </c>
      <c r="I148" s="3" t="str">
        <f t="shared" si="4"/>
        <v>light green int</v>
      </c>
      <c r="J148" s="3" t="str">
        <f t="shared" si="5"/>
        <v xml:space="preserve">light green </v>
      </c>
      <c r="K148" s="54" t="str">
        <f t="shared" si="6"/>
        <v>lightgreen</v>
      </c>
    </row>
    <row r="149" spans="1:11" ht="15.75" customHeight="1">
      <c r="A149" s="60" t="str">
        <f>Зведена!A149</f>
        <v>Xiaomi Mi A1 2+32GB Rose Gold Int</v>
      </c>
      <c r="B149" s="61" t="str">
        <f t="shared" ca="1" si="0"/>
        <v>undefined</v>
      </c>
      <c r="C149" s="61" t="str">
        <f t="shared" ca="1" si="1"/>
        <v>undefined</v>
      </c>
      <c r="D149" s="2" t="str">
        <f t="shared" ca="1" si="2"/>
        <v>undefined</v>
      </c>
      <c r="E149" s="2" t="str">
        <f t="array" ref="E149">IFERROR(INDEX(hidden_1!$A$2:$F$79,MATCH("*"&amp;LEFT(A149, SEARCH("GB",A149))&amp;"*",hidden_1!G:G,0)-1,2), "undefined")</f>
        <v>undefined</v>
      </c>
      <c r="F149" s="62" t="str">
        <f t="array" ref="F149">LOWER( SUBSTITUTE( SUBSTITUTE(IFERROR(INDEX(hidden_1!$A$2:$F$79,MATCH("*"&amp;LEFT(A149, SEARCH("GB",A149))&amp;"*",hidden_1!G:G,0)-1,3), "not fоund"), " ", ""), "Gray","Grey"))</f>
        <v>notfоund</v>
      </c>
      <c r="G149" s="54" t="b">
        <f ca="1">IFERROR(__xludf.DUMMYFUNCTION("ISNUMBER( MATCH(K149,XLOOKUP(K149,split(F149,""+""),split(F149,""+"")),0))"),FALSE)</f>
        <v>0</v>
      </c>
      <c r="H149" s="54" t="str">
        <f t="shared" si="3"/>
        <v>Xiaomi Mi A1 2+32G</v>
      </c>
      <c r="I149" s="3" t="str">
        <f t="shared" si="4"/>
        <v>rose gold int</v>
      </c>
      <c r="J149" s="3" t="str">
        <f t="shared" si="5"/>
        <v xml:space="preserve">rose gold </v>
      </c>
      <c r="K149" s="54" t="str">
        <f t="shared" si="6"/>
        <v>rosegold</v>
      </c>
    </row>
    <row r="150" spans="1:11" ht="15.75" customHeight="1">
      <c r="A150" s="60" t="str">
        <f>Зведена!A150</f>
        <v>Xiaomi Mi A1 64GB Black Int</v>
      </c>
      <c r="B150" s="61" t="str">
        <f t="shared" ca="1" si="0"/>
        <v>undefined</v>
      </c>
      <c r="C150" s="61" t="str">
        <f t="shared" ca="1" si="1"/>
        <v>undefined</v>
      </c>
      <c r="D150" s="2" t="str">
        <f t="shared" ca="1" si="2"/>
        <v>undefined</v>
      </c>
      <c r="E150" s="2" t="str">
        <f t="array" ref="E150">IFERROR(INDEX(hidden_1!$A$2:$F$79,MATCH("*"&amp;LEFT(A150, SEARCH("GB",A150))&amp;"*",hidden_1!G:G,0)-1,2), "undefined")</f>
        <v>undefined</v>
      </c>
      <c r="F150" s="62" t="str">
        <f t="array" ref="F150">LOWER( SUBSTITUTE( SUBSTITUTE(IFERROR(INDEX(hidden_1!$A$2:$F$79,MATCH("*"&amp;LEFT(A150, SEARCH("GB",A150))&amp;"*",hidden_1!G:G,0)-1,3), "not fоund"), " ", ""), "Gray","Grey"))</f>
        <v>notfоund</v>
      </c>
      <c r="G150" s="54" t="b">
        <f ca="1">IFERROR(__xludf.DUMMYFUNCTION("ISNUMBER( MATCH(K150,XLOOKUP(K150,split(F150,""+""),split(F150,""+"")),0))"),FALSE)</f>
        <v>0</v>
      </c>
      <c r="H150" s="54" t="str">
        <f t="shared" si="3"/>
        <v>Xiaomi Mi A1 64G</v>
      </c>
      <c r="I150" s="3" t="str">
        <f t="shared" si="4"/>
        <v>black int</v>
      </c>
      <c r="J150" s="3" t="str">
        <f t="shared" si="5"/>
        <v xml:space="preserve">black </v>
      </c>
      <c r="K150" s="54" t="str">
        <f t="shared" si="6"/>
        <v>black</v>
      </c>
    </row>
    <row r="151" spans="1:11" ht="15.75" customHeight="1">
      <c r="A151" s="60" t="str">
        <f>Зведена!A151</f>
        <v>Xiaomi Mi A1 64GB Gold Int</v>
      </c>
      <c r="B151" s="61" t="str">
        <f t="shared" ca="1" si="0"/>
        <v>undefined</v>
      </c>
      <c r="C151" s="61" t="str">
        <f t="shared" ca="1" si="1"/>
        <v>undefined</v>
      </c>
      <c r="D151" s="2" t="str">
        <f t="shared" ca="1" si="2"/>
        <v>undefined</v>
      </c>
      <c r="E151" s="2" t="str">
        <f t="array" ref="E151">IFERROR(INDEX(hidden_1!$A$2:$F$79,MATCH("*"&amp;LEFT(A151, SEARCH("GB",A151))&amp;"*",hidden_1!G:G,0)-1,2), "undefined")</f>
        <v>undefined</v>
      </c>
      <c r="F151" s="62" t="str">
        <f t="array" ref="F151">LOWER( SUBSTITUTE( SUBSTITUTE(IFERROR(INDEX(hidden_1!$A$2:$F$79,MATCH("*"&amp;LEFT(A151, SEARCH("GB",A151))&amp;"*",hidden_1!G:G,0)-1,3), "not fоund"), " ", ""), "Gray","Grey"))</f>
        <v>notfоund</v>
      </c>
      <c r="G151" s="54" t="b">
        <f ca="1">IFERROR(__xludf.DUMMYFUNCTION("ISNUMBER( MATCH(K151,XLOOKUP(K151,split(F151,""+""),split(F151,""+"")),0))"),FALSE)</f>
        <v>0</v>
      </c>
      <c r="H151" s="54" t="str">
        <f t="shared" si="3"/>
        <v>Xiaomi Mi A1 64G</v>
      </c>
      <c r="I151" s="3" t="str">
        <f t="shared" si="4"/>
        <v>gold int</v>
      </c>
      <c r="J151" s="3" t="str">
        <f t="shared" si="5"/>
        <v xml:space="preserve">gold </v>
      </c>
      <c r="K151" s="54" t="str">
        <f t="shared" si="6"/>
        <v>gold</v>
      </c>
    </row>
    <row r="152" spans="1:11" ht="15.75" customHeight="1">
      <c r="A152" s="60" t="str">
        <f>Зведена!A152</f>
        <v>Xiaomi Mi A1 64GB Rose gold Int</v>
      </c>
      <c r="B152" s="61" t="str">
        <f t="shared" ca="1" si="0"/>
        <v>undefined</v>
      </c>
      <c r="C152" s="61" t="str">
        <f t="shared" ca="1" si="1"/>
        <v>undefined</v>
      </c>
      <c r="D152" s="2" t="str">
        <f t="shared" ca="1" si="2"/>
        <v>undefined</v>
      </c>
      <c r="E152" s="2" t="str">
        <f t="array" ref="E152">IFERROR(INDEX(hidden_1!$A$2:$F$79,MATCH("*"&amp;LEFT(A152, SEARCH("GB",A152))&amp;"*",hidden_1!G:G,0)-1,2), "undefined")</f>
        <v>undefined</v>
      </c>
      <c r="F152" s="62" t="str">
        <f t="array" ref="F152">LOWER( SUBSTITUTE( SUBSTITUTE(IFERROR(INDEX(hidden_1!$A$2:$F$79,MATCH("*"&amp;LEFT(A152, SEARCH("GB",A152))&amp;"*",hidden_1!G:G,0)-1,3), "not fоund"), " ", ""), "Gray","Grey"))</f>
        <v>notfоund</v>
      </c>
      <c r="G152" s="54" t="b">
        <f ca="1">IFERROR(__xludf.DUMMYFUNCTION("ISNUMBER( MATCH(K152,XLOOKUP(K152,split(F152,""+""),split(F152,""+"")),0))"),FALSE)</f>
        <v>0</v>
      </c>
      <c r="H152" s="54" t="str">
        <f t="shared" si="3"/>
        <v>Xiaomi Mi A1 64G</v>
      </c>
      <c r="I152" s="3" t="str">
        <f t="shared" si="4"/>
        <v>rose gold int</v>
      </c>
      <c r="J152" s="3" t="str">
        <f t="shared" si="5"/>
        <v xml:space="preserve">rose gold </v>
      </c>
      <c r="K152" s="54" t="str">
        <f t="shared" si="6"/>
        <v>rosegold</v>
      </c>
    </row>
    <row r="153" spans="1:11" ht="15.75" customHeight="1">
      <c r="A153" s="60" t="str">
        <f>Зведена!A153</f>
        <v>Redmi 9A 2+32GB Grey int</v>
      </c>
      <c r="B153" s="61" t="str">
        <f t="shared" ca="1" si="0"/>
        <v>undefined</v>
      </c>
      <c r="C153" s="61" t="str">
        <f t="shared" ca="1" si="1"/>
        <v>undefined</v>
      </c>
      <c r="D153" s="2" t="str">
        <f t="shared" ca="1" si="2"/>
        <v>undefined</v>
      </c>
      <c r="E153" s="2" t="str">
        <f t="array" ref="E153">IFERROR(INDEX(hidden_1!$A$2:$F$79,MATCH("*"&amp;LEFT(A153, SEARCH("GB",A153))&amp;"*",hidden_1!G:G,0)-1,2), "undefined")</f>
        <v>$61</v>
      </c>
      <c r="F153" s="62" t="str">
        <f t="array" ref="F153">LOWER( SUBSTITUTE( SUBSTITUTE(IFERROR(INDEX(hidden_1!$A$2:$F$79,MATCH("*"&amp;LEFT(A153, SEARCH("GB",A153))&amp;"*",hidden_1!G:G,0)-1,3), "not fоund"), " ", ""), "Gray","Grey"))</f>
        <v>granitegrey</v>
      </c>
      <c r="G153" s="54" t="b">
        <f ca="1">IFERROR(__xludf.DUMMYFUNCTION("ISNUMBER( MATCH(K153,XLOOKUP(K153,split(F153,""+""),split(F153,""+"")),0))"),FALSE)</f>
        <v>0</v>
      </c>
      <c r="H153" s="54" t="str">
        <f t="shared" si="3"/>
        <v>Redmi 9A 2+32G</v>
      </c>
      <c r="I153" s="3" t="str">
        <f t="shared" si="4"/>
        <v>grey int</v>
      </c>
      <c r="J153" s="3" t="str">
        <f t="shared" si="5"/>
        <v xml:space="preserve">grey </v>
      </c>
      <c r="K153" s="54" t="str">
        <f t="shared" si="6"/>
        <v>grey</v>
      </c>
    </row>
    <row r="154" spans="1:11" ht="15.75" customHeight="1">
      <c r="A154" s="60" t="str">
        <f>Зведена!A154</f>
        <v>Redmi 9A 2+32GB Blue int</v>
      </c>
      <c r="B154" s="61" t="str">
        <f t="shared" ca="1" si="0"/>
        <v>undefined</v>
      </c>
      <c r="C154" s="61" t="str">
        <f t="shared" ca="1" si="1"/>
        <v>undefined</v>
      </c>
      <c r="D154" s="2" t="str">
        <f t="shared" ca="1" si="2"/>
        <v>undefined</v>
      </c>
      <c r="E154" s="2" t="str">
        <f t="array" ref="E154">IFERROR(INDEX(hidden_1!$A$2:$F$79,MATCH("*"&amp;LEFT(A154, SEARCH("GB",A154))&amp;"*",hidden_1!G:G,0)-1,2), "undefined")</f>
        <v>$61</v>
      </c>
      <c r="F154" s="62" t="str">
        <f t="array" ref="F154">LOWER( SUBSTITUTE( SUBSTITUTE(IFERROR(INDEX(hidden_1!$A$2:$F$79,MATCH("*"&amp;LEFT(A154, SEARCH("GB",A154))&amp;"*",hidden_1!G:G,0)-1,3), "not fоund"), " ", ""), "Gray","Grey"))</f>
        <v>granitegrey</v>
      </c>
      <c r="G154" s="54" t="b">
        <f ca="1">IFERROR(__xludf.DUMMYFUNCTION("ISNUMBER( MATCH(K154,XLOOKUP(K154,split(F154,""+""),split(F154,""+"")),0))"),FALSE)</f>
        <v>0</v>
      </c>
      <c r="H154" s="54" t="str">
        <f t="shared" si="3"/>
        <v>Redmi 9A 2+32G</v>
      </c>
      <c r="I154" s="3" t="str">
        <f t="shared" si="4"/>
        <v>blue int</v>
      </c>
      <c r="J154" s="3" t="str">
        <f t="shared" si="5"/>
        <v xml:space="preserve">blue </v>
      </c>
      <c r="K154" s="54" t="str">
        <f t="shared" si="6"/>
        <v>blue</v>
      </c>
    </row>
    <row r="155" spans="1:11" ht="15.75" customHeight="1">
      <c r="A155" s="60" t="str">
        <f>Зведена!A155</f>
        <v>Redmi 9A 2+32GB Sky Blue int</v>
      </c>
      <c r="B155" s="61" t="str">
        <f t="shared" ca="1" si="0"/>
        <v>undefined</v>
      </c>
      <c r="C155" s="61" t="str">
        <f t="shared" ca="1" si="1"/>
        <v>undefined</v>
      </c>
      <c r="D155" s="2" t="str">
        <f t="shared" ca="1" si="2"/>
        <v>undefined</v>
      </c>
      <c r="E155" s="2" t="str">
        <f t="array" ref="E155">IFERROR(INDEX(hidden_1!$A$2:$F$79,MATCH("*"&amp;LEFT(A155, SEARCH("GB",A155))&amp;"*",hidden_1!G:G,0)-1,2), "undefined")</f>
        <v>$61</v>
      </c>
      <c r="F155" s="62" t="str">
        <f t="array" ref="F155">LOWER( SUBSTITUTE( SUBSTITUTE(IFERROR(INDEX(hidden_1!$A$2:$F$79,MATCH("*"&amp;LEFT(A155, SEARCH("GB",A155))&amp;"*",hidden_1!G:G,0)-1,3), "not fоund"), " ", ""), "Gray","Grey"))</f>
        <v>granitegrey</v>
      </c>
      <c r="G155" s="54" t="b">
        <f ca="1">IFERROR(__xludf.DUMMYFUNCTION("ISNUMBER( MATCH(K155,XLOOKUP(K155,split(F155,""+""),split(F155,""+"")),0))"),FALSE)</f>
        <v>0</v>
      </c>
      <c r="H155" s="54" t="str">
        <f t="shared" si="3"/>
        <v>Redmi 9A 2+32G</v>
      </c>
      <c r="I155" s="3" t="str">
        <f t="shared" si="4"/>
        <v>sky blue int</v>
      </c>
      <c r="J155" s="3" t="str">
        <f t="shared" si="5"/>
        <v xml:space="preserve">sky blue </v>
      </c>
      <c r="K155" s="54" t="str">
        <f t="shared" si="6"/>
        <v>skyblue</v>
      </c>
    </row>
    <row r="156" spans="1:11" ht="15.75" customHeight="1">
      <c r="A156" s="60" t="str">
        <f>Зведена!A156</f>
        <v>Redmi 9A 2+32GB Glacial Blue int</v>
      </c>
      <c r="B156" s="61" t="str">
        <f t="shared" ca="1" si="0"/>
        <v>undefined</v>
      </c>
      <c r="C156" s="61" t="str">
        <f t="shared" ca="1" si="1"/>
        <v>undefined</v>
      </c>
      <c r="D156" s="2" t="str">
        <f t="shared" ca="1" si="2"/>
        <v>undefined</v>
      </c>
      <c r="E156" s="2" t="str">
        <f t="array" ref="E156">IFERROR(INDEX(hidden_1!$A$2:$F$79,MATCH("*"&amp;LEFT(A156, SEARCH("GB",A156))&amp;"*",hidden_1!G:G,0)-1,2), "undefined")</f>
        <v>$61</v>
      </c>
      <c r="F156" s="62" t="str">
        <f t="array" ref="F156">LOWER( SUBSTITUTE( SUBSTITUTE(IFERROR(INDEX(hidden_1!$A$2:$F$79,MATCH("*"&amp;LEFT(A156, SEARCH("GB",A156))&amp;"*",hidden_1!G:G,0)-1,3), "not fоund"), " ", ""), "Gray","Grey"))</f>
        <v>granitegrey</v>
      </c>
      <c r="G156" s="54" t="b">
        <f ca="1">IFERROR(__xludf.DUMMYFUNCTION("ISNUMBER( MATCH(K156,XLOOKUP(K156,split(F156,""+""),split(F156,""+"")),0))"),FALSE)</f>
        <v>0</v>
      </c>
      <c r="H156" s="54" t="str">
        <f t="shared" si="3"/>
        <v>Redmi 9A 2+32G</v>
      </c>
      <c r="I156" s="3" t="str">
        <f t="shared" si="4"/>
        <v>glacial blue int</v>
      </c>
      <c r="J156" s="3" t="str">
        <f t="shared" si="5"/>
        <v xml:space="preserve">glacial blue </v>
      </c>
      <c r="K156" s="54" t="str">
        <f t="shared" si="6"/>
        <v>glacialblue</v>
      </c>
    </row>
    <row r="157" spans="1:11" ht="15.75" customHeight="1">
      <c r="A157" s="60" t="str">
        <f>Зведена!A157</f>
        <v>Redmi 9A 2+32GB Green int</v>
      </c>
      <c r="B157" s="61" t="str">
        <f t="shared" ca="1" si="0"/>
        <v>undefined</v>
      </c>
      <c r="C157" s="61" t="str">
        <f t="shared" ca="1" si="1"/>
        <v>undefined</v>
      </c>
      <c r="D157" s="2" t="str">
        <f t="shared" ca="1" si="2"/>
        <v>undefined</v>
      </c>
      <c r="E157" s="2" t="str">
        <f t="array" ref="E157">IFERROR(INDEX(hidden_1!$A$2:$F$79,MATCH("*"&amp;LEFT(A157, SEARCH("GB",A157))&amp;"*",hidden_1!G:G,0)-1,2), "undefined")</f>
        <v>$61</v>
      </c>
      <c r="F157" s="62" t="str">
        <f t="array" ref="F157">LOWER( SUBSTITUTE( SUBSTITUTE(IFERROR(INDEX(hidden_1!$A$2:$F$79,MATCH("*"&amp;LEFT(A157, SEARCH("GB",A157))&amp;"*",hidden_1!G:G,0)-1,3), "not fоund"), " ", ""), "Gray","Grey"))</f>
        <v>granitegrey</v>
      </c>
      <c r="G157" s="54" t="b">
        <f ca="1">IFERROR(__xludf.DUMMYFUNCTION("ISNUMBER( MATCH(K157,XLOOKUP(K157,split(F157,""+""),split(F157,""+"")),0))"),FALSE)</f>
        <v>0</v>
      </c>
      <c r="H157" s="54" t="str">
        <f t="shared" si="3"/>
        <v>Redmi 9A 2+32G</v>
      </c>
      <c r="I157" s="3" t="str">
        <f t="shared" si="4"/>
        <v>green int</v>
      </c>
      <c r="J157" s="3" t="str">
        <f t="shared" si="5"/>
        <v xml:space="preserve">green </v>
      </c>
      <c r="K157" s="54" t="str">
        <f t="shared" si="6"/>
        <v>green</v>
      </c>
    </row>
    <row r="158" spans="1:11" ht="15.75" customHeight="1">
      <c r="A158" s="60" t="str">
        <f>Зведена!A158</f>
        <v>Redmi 9AT 2+32GB Grey int</v>
      </c>
      <c r="B158" s="61" t="str">
        <f t="shared" ca="1" si="0"/>
        <v>undefined</v>
      </c>
      <c r="C158" s="61" t="str">
        <f t="shared" ca="1" si="1"/>
        <v>undefined</v>
      </c>
      <c r="D158" s="2" t="str">
        <f t="shared" ca="1" si="2"/>
        <v>undefined</v>
      </c>
      <c r="E158" s="2" t="str">
        <f t="array" ref="E158">IFERROR(INDEX(hidden_1!$A$2:$F$79,MATCH("*"&amp;LEFT(A158, SEARCH("GB",A158))&amp;"*",hidden_1!G:G,0)-1,2), "undefined")</f>
        <v>undefined</v>
      </c>
      <c r="F158" s="62" t="str">
        <f t="array" ref="F158">LOWER( SUBSTITUTE( SUBSTITUTE(IFERROR(INDEX(hidden_1!$A$2:$F$79,MATCH("*"&amp;LEFT(A158, SEARCH("GB",A158))&amp;"*",hidden_1!G:G,0)-1,3), "not fоund"), " ", ""), "Gray","Grey"))</f>
        <v>notfоund</v>
      </c>
      <c r="G158" s="54" t="b">
        <f ca="1">IFERROR(__xludf.DUMMYFUNCTION("ISNUMBER( MATCH(K158,XLOOKUP(K158,split(F158,""+""),split(F158,""+"")),0))"),FALSE)</f>
        <v>0</v>
      </c>
      <c r="H158" s="54" t="str">
        <f t="shared" si="3"/>
        <v>Redmi 9AT 2+32G</v>
      </c>
      <c r="I158" s="3" t="str">
        <f t="shared" si="4"/>
        <v>grey int</v>
      </c>
      <c r="J158" s="3" t="str">
        <f t="shared" si="5"/>
        <v xml:space="preserve">grey </v>
      </c>
      <c r="K158" s="54" t="str">
        <f t="shared" si="6"/>
        <v>grey</v>
      </c>
    </row>
    <row r="159" spans="1:11" ht="15.75" customHeight="1">
      <c r="A159" s="60" t="str">
        <f>Зведена!A159</f>
        <v>Redmi 9AT 2+32GB Blue int</v>
      </c>
      <c r="B159" s="61" t="str">
        <f t="shared" ca="1" si="0"/>
        <v>undefined</v>
      </c>
      <c r="C159" s="61" t="str">
        <f t="shared" ca="1" si="1"/>
        <v>undefined</v>
      </c>
      <c r="D159" s="2" t="str">
        <f t="shared" ca="1" si="2"/>
        <v>undefined</v>
      </c>
      <c r="E159" s="2" t="str">
        <f t="array" ref="E159">IFERROR(INDEX(hidden_1!$A$2:$F$79,MATCH("*"&amp;LEFT(A159, SEARCH("GB",A159))&amp;"*",hidden_1!G:G,0)-1,2), "undefined")</f>
        <v>undefined</v>
      </c>
      <c r="F159" s="62" t="str">
        <f t="array" ref="F159">LOWER( SUBSTITUTE( SUBSTITUTE(IFERROR(INDEX(hidden_1!$A$2:$F$79,MATCH("*"&amp;LEFT(A159, SEARCH("GB",A159))&amp;"*",hidden_1!G:G,0)-1,3), "not fоund"), " ", ""), "Gray","Grey"))</f>
        <v>notfоund</v>
      </c>
      <c r="G159" s="54" t="b">
        <f ca="1">IFERROR(__xludf.DUMMYFUNCTION("ISNUMBER( MATCH(K159,XLOOKUP(K159,split(F159,""+""),split(F159,""+"")),0))"),FALSE)</f>
        <v>0</v>
      </c>
      <c r="H159" s="54" t="str">
        <f t="shared" si="3"/>
        <v>Redmi 9AT 2+32G</v>
      </c>
      <c r="I159" s="3" t="str">
        <f t="shared" si="4"/>
        <v>blue int</v>
      </c>
      <c r="J159" s="3" t="str">
        <f t="shared" si="5"/>
        <v xml:space="preserve">blue </v>
      </c>
      <c r="K159" s="54" t="str">
        <f t="shared" si="6"/>
        <v>blue</v>
      </c>
    </row>
    <row r="160" spans="1:11" ht="15.75" customHeight="1">
      <c r="A160" s="60" t="str">
        <f>Зведена!A160</f>
        <v>Redmi 9AT 2+32GB Green int</v>
      </c>
      <c r="B160" s="61" t="str">
        <f t="shared" ca="1" si="0"/>
        <v>undefined</v>
      </c>
      <c r="C160" s="61" t="str">
        <f t="shared" ca="1" si="1"/>
        <v>undefined</v>
      </c>
      <c r="D160" s="2" t="str">
        <f t="shared" ca="1" si="2"/>
        <v>undefined</v>
      </c>
      <c r="E160" s="2" t="str">
        <f t="array" ref="E160">IFERROR(INDEX(hidden_1!$A$2:$F$79,MATCH("*"&amp;LEFT(A160, SEARCH("GB",A160))&amp;"*",hidden_1!G:G,0)-1,2), "undefined")</f>
        <v>undefined</v>
      </c>
      <c r="F160" s="62" t="str">
        <f t="array" ref="F160">LOWER( SUBSTITUTE( SUBSTITUTE(IFERROR(INDEX(hidden_1!$A$2:$F$79,MATCH("*"&amp;LEFT(A160, SEARCH("GB",A160))&amp;"*",hidden_1!G:G,0)-1,3), "not fоund"), " ", ""), "Gray","Grey"))</f>
        <v>notfоund</v>
      </c>
      <c r="G160" s="54" t="b">
        <f ca="1">IFERROR(__xludf.DUMMYFUNCTION("ISNUMBER( MATCH(K160,XLOOKUP(K160,split(F160,""+""),split(F160,""+"")),0))"),FALSE)</f>
        <v>0</v>
      </c>
      <c r="H160" s="54" t="str">
        <f t="shared" si="3"/>
        <v>Redmi 9AT 2+32G</v>
      </c>
      <c r="I160" s="3" t="str">
        <f t="shared" si="4"/>
        <v>green int</v>
      </c>
      <c r="J160" s="3" t="str">
        <f t="shared" si="5"/>
        <v xml:space="preserve">green </v>
      </c>
      <c r="K160" s="54" t="str">
        <f t="shared" si="6"/>
        <v>green</v>
      </c>
    </row>
    <row r="161" spans="1:11" ht="15.75" customHeight="1">
      <c r="A161" s="60" t="str">
        <f>Зведена!A161</f>
        <v>Redmi 9C 2+32GB no NFC Grey int</v>
      </c>
      <c r="B161" s="61" t="str">
        <f t="shared" ca="1" si="0"/>
        <v>undefined</v>
      </c>
      <c r="C161" s="61" t="str">
        <f t="shared" ca="1" si="1"/>
        <v>undefined</v>
      </c>
      <c r="D161" s="2" t="str">
        <f t="shared" ca="1" si="2"/>
        <v>undefined</v>
      </c>
      <c r="E161" s="2" t="str">
        <f t="array" ref="E161">IFERROR(INDEX(hidden_1!$A$2:$F$79,MATCH("*"&amp;LEFT(A161, SEARCH("GB",A161))&amp;"*",hidden_1!G:G,0)-1,2), "undefined")</f>
        <v>undefined</v>
      </c>
      <c r="F161" s="62" t="str">
        <f t="array" ref="F161">LOWER( SUBSTITUTE( SUBSTITUTE(IFERROR(INDEX(hidden_1!$A$2:$F$79,MATCH("*"&amp;LEFT(A161, SEARCH("GB",A161))&amp;"*",hidden_1!G:G,0)-1,3), "not fоund"), " ", ""), "Gray","Grey"))</f>
        <v>notfоund</v>
      </c>
      <c r="G161" s="54" t="b">
        <f ca="1">IFERROR(__xludf.DUMMYFUNCTION("ISNUMBER( MATCH(K161,XLOOKUP(K161,split(F161,""+""),split(F161,""+"")),0))"),FALSE)</f>
        <v>0</v>
      </c>
      <c r="H161" s="54" t="str">
        <f t="shared" si="3"/>
        <v>Redmi 9C 2+32G</v>
      </c>
      <c r="I161" s="3" t="str">
        <f t="shared" si="4"/>
        <v>no nfc grey int</v>
      </c>
      <c r="J161" s="3" t="str">
        <f t="shared" si="5"/>
        <v xml:space="preserve">grey </v>
      </c>
      <c r="K161" s="54" t="str">
        <f t="shared" si="6"/>
        <v>grey</v>
      </c>
    </row>
    <row r="162" spans="1:11" ht="15.75" customHeight="1">
      <c r="A162" s="60" t="str">
        <f>Зведена!A162</f>
        <v>Redmi 9C 2+32GB no NFC Blue int</v>
      </c>
      <c r="B162" s="61" t="str">
        <f t="shared" ca="1" si="0"/>
        <v>undefined</v>
      </c>
      <c r="C162" s="61" t="str">
        <f t="shared" ca="1" si="1"/>
        <v>undefined</v>
      </c>
      <c r="D162" s="2" t="str">
        <f t="shared" ca="1" si="2"/>
        <v>undefined</v>
      </c>
      <c r="E162" s="2" t="str">
        <f t="array" ref="E162">IFERROR(INDEX(hidden_1!$A$2:$F$79,MATCH("*"&amp;LEFT(A162, SEARCH("GB",A162))&amp;"*",hidden_1!G:G,0)-1,2), "undefined")</f>
        <v>undefined</v>
      </c>
      <c r="F162" s="62" t="str">
        <f t="array" ref="F162">LOWER( SUBSTITUTE( SUBSTITUTE(IFERROR(INDEX(hidden_1!$A$2:$F$79,MATCH("*"&amp;LEFT(A162, SEARCH("GB",A162))&amp;"*",hidden_1!G:G,0)-1,3), "not fоund"), " ", ""), "Gray","Grey"))</f>
        <v>notfоund</v>
      </c>
      <c r="G162" s="54" t="b">
        <f ca="1">IFERROR(__xludf.DUMMYFUNCTION("ISNUMBER( MATCH(K162,XLOOKUP(K162,split(F162,""+""),split(F162,""+"")),0))"),FALSE)</f>
        <v>0</v>
      </c>
      <c r="H162" s="54" t="str">
        <f t="shared" si="3"/>
        <v>Redmi 9C 2+32G</v>
      </c>
      <c r="I162" s="3" t="str">
        <f t="shared" si="4"/>
        <v>no nfc blue int</v>
      </c>
      <c r="J162" s="3" t="str">
        <f t="shared" si="5"/>
        <v xml:space="preserve">blue </v>
      </c>
      <c r="K162" s="54" t="str">
        <f t="shared" si="6"/>
        <v>blue</v>
      </c>
    </row>
    <row r="163" spans="1:11" ht="15.75" customHeight="1">
      <c r="A163" s="60" t="str">
        <f>Зведена!A163</f>
        <v>Redmi 9C 2+32GB no NFC Green int</v>
      </c>
      <c r="B163" s="61" t="str">
        <f t="shared" ca="1" si="0"/>
        <v>undefined</v>
      </c>
      <c r="C163" s="61" t="str">
        <f t="shared" ca="1" si="1"/>
        <v>undefined</v>
      </c>
      <c r="D163" s="2" t="str">
        <f t="shared" ca="1" si="2"/>
        <v>undefined</v>
      </c>
      <c r="E163" s="2" t="str">
        <f t="array" ref="E163">IFERROR(INDEX(hidden_1!$A$2:$F$79,MATCH("*"&amp;LEFT(A163, SEARCH("GB",A163))&amp;"*",hidden_1!G:G,0)-1,2), "undefined")</f>
        <v>undefined</v>
      </c>
      <c r="F163" s="62" t="str">
        <f t="array" ref="F163">LOWER( SUBSTITUTE( SUBSTITUTE(IFERROR(INDEX(hidden_1!$A$2:$F$79,MATCH("*"&amp;LEFT(A163, SEARCH("GB",A163))&amp;"*",hidden_1!G:G,0)-1,3), "not fоund"), " ", ""), "Gray","Grey"))</f>
        <v>notfоund</v>
      </c>
      <c r="G163" s="54" t="b">
        <f ca="1">IFERROR(__xludf.DUMMYFUNCTION("ISNUMBER( MATCH(K163,XLOOKUP(K163,split(F163,""+""),split(F163,""+"")),0))"),FALSE)</f>
        <v>0</v>
      </c>
      <c r="H163" s="54" t="str">
        <f t="shared" si="3"/>
        <v>Redmi 9C 2+32G</v>
      </c>
      <c r="I163" s="3" t="str">
        <f t="shared" si="4"/>
        <v>no nfc green int</v>
      </c>
      <c r="J163" s="3" t="str">
        <f t="shared" si="5"/>
        <v xml:space="preserve">green </v>
      </c>
      <c r="K163" s="54" t="str">
        <f t="shared" si="6"/>
        <v>green</v>
      </c>
    </row>
    <row r="164" spans="1:11" ht="15.75" customHeight="1">
      <c r="A164" s="60" t="str">
        <f>Зведена!A164</f>
        <v>Redmi 9C 2+32GB no NFC Orange int</v>
      </c>
      <c r="B164" s="61" t="str">
        <f t="shared" ca="1" si="0"/>
        <v>undefined</v>
      </c>
      <c r="C164" s="61" t="str">
        <f t="shared" ca="1" si="1"/>
        <v>undefined</v>
      </c>
      <c r="D164" s="2" t="str">
        <f t="shared" ca="1" si="2"/>
        <v>undefined</v>
      </c>
      <c r="E164" s="2" t="str">
        <f t="array" ref="E164">IFERROR(INDEX(hidden_1!$A$2:$F$79,MATCH("*"&amp;LEFT(A164, SEARCH("GB",A164))&amp;"*",hidden_1!G:G,0)-1,2), "undefined")</f>
        <v>undefined</v>
      </c>
      <c r="F164" s="62" t="str">
        <f t="array" ref="F164">LOWER( SUBSTITUTE( SUBSTITUTE(IFERROR(INDEX(hidden_1!$A$2:$F$79,MATCH("*"&amp;LEFT(A164, SEARCH("GB",A164))&amp;"*",hidden_1!G:G,0)-1,3), "not fоund"), " ", ""), "Gray","Grey"))</f>
        <v>notfоund</v>
      </c>
      <c r="G164" s="54" t="b">
        <f ca="1">IFERROR(__xludf.DUMMYFUNCTION("ISNUMBER( MATCH(K164,XLOOKUP(K164,split(F164,""+""),split(F164,""+"")),0))"),FALSE)</f>
        <v>0</v>
      </c>
      <c r="H164" s="54" t="str">
        <f t="shared" si="3"/>
        <v>Redmi 9C 2+32G</v>
      </c>
      <c r="I164" s="3" t="str">
        <f t="shared" si="4"/>
        <v>no nfc orange int</v>
      </c>
      <c r="J164" s="3" t="str">
        <f t="shared" si="5"/>
        <v xml:space="preserve">orange </v>
      </c>
      <c r="K164" s="54" t="str">
        <f t="shared" si="6"/>
        <v>orange</v>
      </c>
    </row>
    <row r="165" spans="1:11" ht="15.75" customHeight="1">
      <c r="A165" s="60" t="str">
        <f>Зведена!A165</f>
        <v>Redmi 9A 2+32GB Peacoc Green int</v>
      </c>
      <c r="B165" s="61" t="str">
        <f t="shared" ca="1" si="0"/>
        <v>undefined</v>
      </c>
      <c r="C165" s="61" t="str">
        <f t="shared" ca="1" si="1"/>
        <v>undefined</v>
      </c>
      <c r="D165" s="2" t="str">
        <f t="shared" ca="1" si="2"/>
        <v>undefined</v>
      </c>
      <c r="E165" s="2" t="str">
        <f t="array" ref="E165">IFERROR(INDEX(hidden_1!$A$2:$F$79,MATCH("*"&amp;LEFT(A165, SEARCH("GB",A165))&amp;"*",hidden_1!G:G,0)-1,2), "undefined")</f>
        <v>$61</v>
      </c>
      <c r="F165" s="62" t="str">
        <f t="array" ref="F165">LOWER( SUBSTITUTE( SUBSTITUTE(IFERROR(INDEX(hidden_1!$A$2:$F$79,MATCH("*"&amp;LEFT(A165, SEARCH("GB",A165))&amp;"*",hidden_1!G:G,0)-1,3), "not fоund"), " ", ""), "Gray","Grey"))</f>
        <v>granitegrey</v>
      </c>
      <c r="G165" s="54" t="b">
        <f ca="1">IFERROR(__xludf.DUMMYFUNCTION("ISNUMBER( MATCH(K165,XLOOKUP(K165,split(F165,""+""),split(F165,""+"")),0))"),FALSE)</f>
        <v>0</v>
      </c>
      <c r="H165" s="54" t="str">
        <f t="shared" si="3"/>
        <v>Redmi 9A 2+32G</v>
      </c>
      <c r="I165" s="3" t="str">
        <f t="shared" si="4"/>
        <v>peacoc green int</v>
      </c>
      <c r="J165" s="3" t="str">
        <f t="shared" si="5"/>
        <v xml:space="preserve">peacoc green </v>
      </c>
      <c r="K165" s="54" t="str">
        <f t="shared" si="6"/>
        <v>peacocgreen</v>
      </c>
    </row>
    <row r="166" spans="1:11" ht="15.75" customHeight="1">
      <c r="A166" s="60" t="str">
        <f>Зведена!A166</f>
        <v>Redmi 9A 2+32GB Aurora Green int</v>
      </c>
      <c r="B166" s="61" t="str">
        <f t="shared" ca="1" si="0"/>
        <v>undefined</v>
      </c>
      <c r="C166" s="61" t="str">
        <f t="shared" ca="1" si="1"/>
        <v>undefined</v>
      </c>
      <c r="D166" s="2" t="str">
        <f t="shared" ca="1" si="2"/>
        <v>undefined</v>
      </c>
      <c r="E166" s="2" t="str">
        <f t="array" ref="E166">IFERROR(INDEX(hidden_1!$A$2:$F$79,MATCH("*"&amp;LEFT(A166, SEARCH("GB",A166))&amp;"*",hidden_1!G:G,0)-1,2), "undefined")</f>
        <v>$61</v>
      </c>
      <c r="F166" s="62" t="str">
        <f t="array" ref="F166">LOWER( SUBSTITUTE( SUBSTITUTE(IFERROR(INDEX(hidden_1!$A$2:$F$79,MATCH("*"&amp;LEFT(A166, SEARCH("GB",A166))&amp;"*",hidden_1!G:G,0)-1,3), "not fоund"), " ", ""), "Gray","Grey"))</f>
        <v>granitegrey</v>
      </c>
      <c r="G166" s="54" t="b">
        <f ca="1">IFERROR(__xludf.DUMMYFUNCTION("ISNUMBER( MATCH(K166,XLOOKUP(K166,split(F166,""+""),split(F166,""+"")),0))"),FALSE)</f>
        <v>0</v>
      </c>
      <c r="H166" s="54" t="str">
        <f t="shared" si="3"/>
        <v>Redmi 9A 2+32G</v>
      </c>
      <c r="I166" s="3" t="str">
        <f t="shared" si="4"/>
        <v>aurora green int</v>
      </c>
      <c r="J166" s="3" t="str">
        <f t="shared" si="5"/>
        <v xml:space="preserve">aurora green </v>
      </c>
      <c r="K166" s="54" t="str">
        <f t="shared" si="6"/>
        <v>auroragreen</v>
      </c>
    </row>
    <row r="167" spans="1:11" ht="15.75" customHeight="1">
      <c r="A167" s="60" t="str">
        <f>Зведена!A167</f>
        <v>Redmi 9C 2+32GB NFC Grey int</v>
      </c>
      <c r="B167" s="61" t="str">
        <f t="shared" ca="1" si="0"/>
        <v>undefined</v>
      </c>
      <c r="C167" s="61" t="str">
        <f t="shared" ca="1" si="1"/>
        <v>undefined</v>
      </c>
      <c r="D167" s="2" t="str">
        <f t="shared" ca="1" si="2"/>
        <v>undefined</v>
      </c>
      <c r="E167" s="2" t="str">
        <f t="array" ref="E167">IFERROR(INDEX(hidden_1!$A$2:$F$79,MATCH("*"&amp;LEFT(A167, SEARCH("GB",A167))&amp;"*",hidden_1!G:G,0)-1,2), "undefined")</f>
        <v>undefined</v>
      </c>
      <c r="F167" s="62" t="str">
        <f t="array" ref="F167">LOWER( SUBSTITUTE( SUBSTITUTE(IFERROR(INDEX(hidden_1!$A$2:$F$79,MATCH("*"&amp;LEFT(A167, SEARCH("GB",A167))&amp;"*",hidden_1!G:G,0)-1,3), "not fоund"), " ", ""), "Gray","Grey"))</f>
        <v>notfоund</v>
      </c>
      <c r="G167" s="54" t="b">
        <f ca="1">IFERROR(__xludf.DUMMYFUNCTION("ISNUMBER( MATCH(K167,XLOOKUP(K167,split(F167,""+""),split(F167,""+"")),0))"),FALSE)</f>
        <v>0</v>
      </c>
      <c r="H167" s="54" t="str">
        <f t="shared" si="3"/>
        <v>Redmi 9C 2+32G</v>
      </c>
      <c r="I167" s="3" t="str">
        <f t="shared" si="4"/>
        <v>nfc grey int</v>
      </c>
      <c r="J167" s="3" t="str">
        <f t="shared" si="5"/>
        <v xml:space="preserve">grey </v>
      </c>
      <c r="K167" s="54" t="str">
        <f t="shared" si="6"/>
        <v>grey</v>
      </c>
    </row>
    <row r="168" spans="1:11" ht="15.75" customHeight="1">
      <c r="A168" s="60" t="str">
        <f>Зведена!A168</f>
        <v>Redmi 9C 2+32GB NFC Blue int</v>
      </c>
      <c r="B168" s="61" t="str">
        <f t="shared" ca="1" si="0"/>
        <v>undefined</v>
      </c>
      <c r="C168" s="61" t="str">
        <f t="shared" ca="1" si="1"/>
        <v>undefined</v>
      </c>
      <c r="D168" s="2" t="str">
        <f t="shared" ca="1" si="2"/>
        <v>undefined</v>
      </c>
      <c r="E168" s="2" t="str">
        <f t="array" ref="E168">IFERROR(INDEX(hidden_1!$A$2:$F$79,MATCH("*"&amp;LEFT(A168, SEARCH("GB",A168))&amp;"*",hidden_1!G:G,0)-1,2), "undefined")</f>
        <v>undefined</v>
      </c>
      <c r="F168" s="62" t="str">
        <f t="array" ref="F168">LOWER( SUBSTITUTE( SUBSTITUTE(IFERROR(INDEX(hidden_1!$A$2:$F$79,MATCH("*"&amp;LEFT(A168, SEARCH("GB",A168))&amp;"*",hidden_1!G:G,0)-1,3), "not fоund"), " ", ""), "Gray","Grey"))</f>
        <v>notfоund</v>
      </c>
      <c r="G168" s="54" t="b">
        <f ca="1">IFERROR(__xludf.DUMMYFUNCTION("ISNUMBER( MATCH(K168,XLOOKUP(K168,split(F168,""+""),split(F168,""+"")),0))"),FALSE)</f>
        <v>0</v>
      </c>
      <c r="H168" s="54" t="str">
        <f t="shared" si="3"/>
        <v>Redmi 9C 2+32G</v>
      </c>
      <c r="I168" s="3" t="str">
        <f t="shared" si="4"/>
        <v>nfc blue int</v>
      </c>
      <c r="J168" s="3" t="str">
        <f t="shared" si="5"/>
        <v xml:space="preserve">blue </v>
      </c>
      <c r="K168" s="54" t="str">
        <f t="shared" si="6"/>
        <v>blue</v>
      </c>
    </row>
    <row r="169" spans="1:11" ht="15.75" customHeight="1">
      <c r="A169" s="60" t="str">
        <f>Зведена!A169</f>
        <v>Redmi 9C 2+32GB NFC Green int</v>
      </c>
      <c r="B169" s="61" t="str">
        <f t="shared" ca="1" si="0"/>
        <v>undefined</v>
      </c>
      <c r="C169" s="61" t="str">
        <f t="shared" ca="1" si="1"/>
        <v>undefined</v>
      </c>
      <c r="D169" s="2" t="str">
        <f t="shared" ca="1" si="2"/>
        <v>undefined</v>
      </c>
      <c r="E169" s="2" t="str">
        <f t="array" ref="E169">IFERROR(INDEX(hidden_1!$A$2:$F$79,MATCH("*"&amp;LEFT(A169, SEARCH("GB",A169))&amp;"*",hidden_1!G:G,0)-1,2), "undefined")</f>
        <v>undefined</v>
      </c>
      <c r="F169" s="62" t="str">
        <f t="array" ref="F169">LOWER( SUBSTITUTE( SUBSTITUTE(IFERROR(INDEX(hidden_1!$A$2:$F$79,MATCH("*"&amp;LEFT(A169, SEARCH("GB",A169))&amp;"*",hidden_1!G:G,0)-1,3), "not fоund"), " ", ""), "Gray","Grey"))</f>
        <v>notfоund</v>
      </c>
      <c r="G169" s="54" t="b">
        <f ca="1">IFERROR(__xludf.DUMMYFUNCTION("ISNUMBER( MATCH(K169,XLOOKUP(K169,split(F169,""+""),split(F169,""+"")),0))"),FALSE)</f>
        <v>0</v>
      </c>
      <c r="H169" s="54" t="str">
        <f t="shared" si="3"/>
        <v>Redmi 9C 2+32G</v>
      </c>
      <c r="I169" s="3" t="str">
        <f t="shared" si="4"/>
        <v>nfc green int</v>
      </c>
      <c r="J169" s="3" t="str">
        <f t="shared" si="5"/>
        <v xml:space="preserve">green </v>
      </c>
      <c r="K169" s="54" t="str">
        <f t="shared" si="6"/>
        <v>green</v>
      </c>
    </row>
    <row r="170" spans="1:11" ht="15.75" customHeight="1">
      <c r="A170" s="60" t="str">
        <f>Зведена!A170</f>
        <v>Redmi 9C 2+32GB NFC Orange int</v>
      </c>
      <c r="B170" s="61" t="str">
        <f t="shared" ca="1" si="0"/>
        <v>undefined</v>
      </c>
      <c r="C170" s="61" t="str">
        <f t="shared" ca="1" si="1"/>
        <v>undefined</v>
      </c>
      <c r="D170" s="2" t="str">
        <f t="shared" ca="1" si="2"/>
        <v>undefined</v>
      </c>
      <c r="E170" s="2" t="str">
        <f t="array" ref="E170">IFERROR(INDEX(hidden_1!$A$2:$F$79,MATCH("*"&amp;LEFT(A170, SEARCH("GB",A170))&amp;"*",hidden_1!G:G,0)-1,2), "undefined")</f>
        <v>undefined</v>
      </c>
      <c r="F170" s="62" t="str">
        <f t="array" ref="F170">LOWER( SUBSTITUTE( SUBSTITUTE(IFERROR(INDEX(hidden_1!$A$2:$F$79,MATCH("*"&amp;LEFT(A170, SEARCH("GB",A170))&amp;"*",hidden_1!G:G,0)-1,3), "not fоund"), " ", ""), "Gray","Grey"))</f>
        <v>notfоund</v>
      </c>
      <c r="G170" s="54" t="b">
        <f ca="1">IFERROR(__xludf.DUMMYFUNCTION("ISNUMBER( MATCH(K170,XLOOKUP(K170,split(F170,""+""),split(F170,""+"")),0))"),FALSE)</f>
        <v>0</v>
      </c>
      <c r="H170" s="54" t="str">
        <f t="shared" si="3"/>
        <v>Redmi 9C 2+32G</v>
      </c>
      <c r="I170" s="3" t="str">
        <f t="shared" si="4"/>
        <v>nfc orange int</v>
      </c>
      <c r="J170" s="3" t="str">
        <f t="shared" si="5"/>
        <v xml:space="preserve">orange </v>
      </c>
      <c r="K170" s="54" t="str">
        <f t="shared" si="6"/>
        <v>orange</v>
      </c>
    </row>
    <row r="171" spans="1:11" ht="15.75" customHeight="1">
      <c r="A171" s="60" t="str">
        <f>Зведена!A171</f>
        <v>Redmi 9C 3+64GB no NFC Grey int</v>
      </c>
      <c r="B171" s="61" t="str">
        <f t="shared" ca="1" si="0"/>
        <v>undefined</v>
      </c>
      <c r="C171" s="61" t="str">
        <f t="shared" ca="1" si="1"/>
        <v>undefined</v>
      </c>
      <c r="D171" s="2" t="str">
        <f t="shared" ca="1" si="2"/>
        <v>undefined</v>
      </c>
      <c r="E171" s="2" t="str">
        <f t="array" ref="E171">IFERROR(INDEX(hidden_1!$A$2:$F$79,MATCH("*"&amp;LEFT(A171, SEARCH("GB",A171))&amp;"*",hidden_1!G:G,0)-1,2), "undefined")</f>
        <v>$81</v>
      </c>
      <c r="F171" s="62" t="str">
        <f t="array" ref="F171">LOWER( SUBSTITUTE( SUBSTITUTE(IFERROR(INDEX(hidden_1!$A$2:$F$79,MATCH("*"&amp;LEFT(A171, SEARCH("GB",A171))&amp;"*",hidden_1!G:G,0)-1,3), "not fоund"), " ", ""), "Gray","Grey"))</f>
        <v>auroragreen</v>
      </c>
      <c r="G171" s="54" t="b">
        <f ca="1">IFERROR(__xludf.DUMMYFUNCTION("ISNUMBER( MATCH(K171,XLOOKUP(K171,split(F171,""+""),split(F171,""+"")),0))"),FALSE)</f>
        <v>0</v>
      </c>
      <c r="H171" s="54" t="str">
        <f t="shared" si="3"/>
        <v>Redmi 9C 3+64G</v>
      </c>
      <c r="I171" s="3" t="str">
        <f t="shared" si="4"/>
        <v>no nfc grey int</v>
      </c>
      <c r="J171" s="3" t="str">
        <f t="shared" si="5"/>
        <v xml:space="preserve">grey </v>
      </c>
      <c r="K171" s="54" t="str">
        <f t="shared" si="6"/>
        <v>grey</v>
      </c>
    </row>
    <row r="172" spans="1:11" ht="15.75" customHeight="1">
      <c r="A172" s="60" t="str">
        <f>Зведена!A172</f>
        <v>Redmi 9C 3+64GB no NFC Blue int</v>
      </c>
      <c r="B172" s="61" t="str">
        <f t="shared" ca="1" si="0"/>
        <v>undefined</v>
      </c>
      <c r="C172" s="61" t="str">
        <f t="shared" ca="1" si="1"/>
        <v>undefined</v>
      </c>
      <c r="D172" s="2" t="str">
        <f t="shared" ca="1" si="2"/>
        <v>undefined</v>
      </c>
      <c r="E172" s="2" t="str">
        <f t="array" ref="E172">IFERROR(INDEX(hidden_1!$A$2:$F$79,MATCH("*"&amp;LEFT(A172, SEARCH("GB",A172))&amp;"*",hidden_1!G:G,0)-1,2), "undefined")</f>
        <v>$81</v>
      </c>
      <c r="F172" s="62" t="str">
        <f t="array" ref="F172">LOWER( SUBSTITUTE( SUBSTITUTE(IFERROR(INDEX(hidden_1!$A$2:$F$79,MATCH("*"&amp;LEFT(A172, SEARCH("GB",A172))&amp;"*",hidden_1!G:G,0)-1,3), "not fоund"), " ", ""), "Gray","Grey"))</f>
        <v>auroragreen</v>
      </c>
      <c r="G172" s="54" t="b">
        <f ca="1">IFERROR(__xludf.DUMMYFUNCTION("ISNUMBER( MATCH(K172,XLOOKUP(K172,split(F172,""+""),split(F172,""+"")),0))"),FALSE)</f>
        <v>0</v>
      </c>
      <c r="H172" s="54" t="str">
        <f t="shared" si="3"/>
        <v>Redmi 9C 3+64G</v>
      </c>
      <c r="I172" s="3" t="str">
        <f t="shared" si="4"/>
        <v>no nfc blue int</v>
      </c>
      <c r="J172" s="3" t="str">
        <f t="shared" si="5"/>
        <v xml:space="preserve">blue </v>
      </c>
      <c r="K172" s="54" t="str">
        <f t="shared" si="6"/>
        <v>blue</v>
      </c>
    </row>
    <row r="173" spans="1:11" ht="15.75" customHeight="1">
      <c r="A173" s="60" t="str">
        <f>Зведена!A173</f>
        <v>Redmi 9C 3+64GB no NFC Green int</v>
      </c>
      <c r="B173" s="61" t="str">
        <f t="shared" ca="1" si="0"/>
        <v>undefined</v>
      </c>
      <c r="C173" s="61" t="str">
        <f t="shared" ca="1" si="1"/>
        <v>undefined</v>
      </c>
      <c r="D173" s="2" t="str">
        <f t="shared" ca="1" si="2"/>
        <v>undefined</v>
      </c>
      <c r="E173" s="2" t="str">
        <f t="array" ref="E173">IFERROR(INDEX(hidden_1!$A$2:$F$79,MATCH("*"&amp;LEFT(A173, SEARCH("GB",A173))&amp;"*",hidden_1!G:G,0)-1,2), "undefined")</f>
        <v>$81</v>
      </c>
      <c r="F173" s="62" t="str">
        <f t="array" ref="F173">LOWER( SUBSTITUTE( SUBSTITUTE(IFERROR(INDEX(hidden_1!$A$2:$F$79,MATCH("*"&amp;LEFT(A173, SEARCH("GB",A173))&amp;"*",hidden_1!G:G,0)-1,3), "not fоund"), " ", ""), "Gray","Grey"))</f>
        <v>auroragreen</v>
      </c>
      <c r="G173" s="54" t="b">
        <f ca="1">IFERROR(__xludf.DUMMYFUNCTION("ISNUMBER( MATCH(K173,XLOOKUP(K173,split(F173,""+""),split(F173,""+"")),0))"),FALSE)</f>
        <v>0</v>
      </c>
      <c r="H173" s="54" t="str">
        <f t="shared" si="3"/>
        <v>Redmi 9C 3+64G</v>
      </c>
      <c r="I173" s="3" t="str">
        <f t="shared" si="4"/>
        <v>no nfc green int</v>
      </c>
      <c r="J173" s="3" t="str">
        <f t="shared" si="5"/>
        <v xml:space="preserve">green </v>
      </c>
      <c r="K173" s="54" t="str">
        <f t="shared" si="6"/>
        <v>green</v>
      </c>
    </row>
    <row r="174" spans="1:11" ht="15.75" customHeight="1">
      <c r="A174" s="60" t="str">
        <f>Зведена!A174</f>
        <v>Redmi 9C 3+64GB no NFC Orange int</v>
      </c>
      <c r="B174" s="61" t="str">
        <f t="shared" ca="1" si="0"/>
        <v>undefined</v>
      </c>
      <c r="C174" s="61" t="str">
        <f t="shared" ca="1" si="1"/>
        <v>undefined</v>
      </c>
      <c r="D174" s="2" t="str">
        <f t="shared" ca="1" si="2"/>
        <v>undefined</v>
      </c>
      <c r="E174" s="2" t="str">
        <f t="array" ref="E174">IFERROR(INDEX(hidden_1!$A$2:$F$79,MATCH("*"&amp;LEFT(A174, SEARCH("GB",A174))&amp;"*",hidden_1!G:G,0)-1,2), "undefined")</f>
        <v>$81</v>
      </c>
      <c r="F174" s="62" t="str">
        <f t="array" ref="F174">LOWER( SUBSTITUTE( SUBSTITUTE(IFERROR(INDEX(hidden_1!$A$2:$F$79,MATCH("*"&amp;LEFT(A174, SEARCH("GB",A174))&amp;"*",hidden_1!G:G,0)-1,3), "not fоund"), " ", ""), "Gray","Grey"))</f>
        <v>auroragreen</v>
      </c>
      <c r="G174" s="54" t="b">
        <f ca="1">IFERROR(__xludf.DUMMYFUNCTION("ISNUMBER( MATCH(K174,XLOOKUP(K174,split(F174,""+""),split(F174,""+"")),0))"),FALSE)</f>
        <v>0</v>
      </c>
      <c r="H174" s="54" t="str">
        <f t="shared" si="3"/>
        <v>Redmi 9C 3+64G</v>
      </c>
      <c r="I174" s="3" t="str">
        <f t="shared" si="4"/>
        <v>no nfc orange int</v>
      </c>
      <c r="J174" s="3" t="str">
        <f t="shared" si="5"/>
        <v xml:space="preserve">orange </v>
      </c>
      <c r="K174" s="54" t="str">
        <f t="shared" si="6"/>
        <v>orange</v>
      </c>
    </row>
    <row r="175" spans="1:11" ht="15.75" customHeight="1">
      <c r="A175" s="60" t="str">
        <f>Зведена!A175</f>
        <v>Redmi 9C 3+64GB NFC Grey int</v>
      </c>
      <c r="B175" s="61" t="str">
        <f t="shared" ca="1" si="0"/>
        <v>undefined</v>
      </c>
      <c r="C175" s="61" t="str">
        <f t="shared" ca="1" si="1"/>
        <v>undefined</v>
      </c>
      <c r="D175" s="2" t="str">
        <f t="shared" ca="1" si="2"/>
        <v>undefined</v>
      </c>
      <c r="E175" s="2" t="str">
        <f t="array" ref="E175">IFERROR(INDEX(hidden_1!$A$2:$F$79,MATCH("*"&amp;LEFT(A175, SEARCH("GB",A175))&amp;"*",hidden_1!G:G,0)-1,2), "undefined")</f>
        <v>$81</v>
      </c>
      <c r="F175" s="62" t="str">
        <f t="array" ref="F175">LOWER( SUBSTITUTE( SUBSTITUTE(IFERROR(INDEX(hidden_1!$A$2:$F$79,MATCH("*"&amp;LEFT(A175, SEARCH("GB",A175))&amp;"*",hidden_1!G:G,0)-1,3), "not fоund"), " ", ""), "Gray","Grey"))</f>
        <v>auroragreen</v>
      </c>
      <c r="G175" s="54" t="b">
        <f ca="1">IFERROR(__xludf.DUMMYFUNCTION("ISNUMBER( MATCH(K175,XLOOKUP(K175,split(F175,""+""),split(F175,""+"")),0))"),FALSE)</f>
        <v>0</v>
      </c>
      <c r="H175" s="54" t="str">
        <f t="shared" si="3"/>
        <v>Redmi 9C 3+64G</v>
      </c>
      <c r="I175" s="3" t="str">
        <f t="shared" si="4"/>
        <v>nfc grey int</v>
      </c>
      <c r="J175" s="3" t="str">
        <f t="shared" si="5"/>
        <v xml:space="preserve">grey </v>
      </c>
      <c r="K175" s="54" t="str">
        <f t="shared" si="6"/>
        <v>grey</v>
      </c>
    </row>
    <row r="176" spans="1:11" ht="15.75" customHeight="1">
      <c r="A176" s="60" t="str">
        <f>Зведена!A176</f>
        <v>Redmi 9C 3+64GB NFC Blue int</v>
      </c>
      <c r="B176" s="61" t="str">
        <f t="shared" ca="1" si="0"/>
        <v>undefined</v>
      </c>
      <c r="C176" s="61" t="str">
        <f t="shared" ca="1" si="1"/>
        <v>undefined</v>
      </c>
      <c r="D176" s="2" t="str">
        <f t="shared" ca="1" si="2"/>
        <v>undefined</v>
      </c>
      <c r="E176" s="2" t="str">
        <f t="array" ref="E176">IFERROR(INDEX(hidden_1!$A$2:$F$79,MATCH("*"&amp;LEFT(A176, SEARCH("GB",A176))&amp;"*",hidden_1!G:G,0)-1,2), "undefined")</f>
        <v>$81</v>
      </c>
      <c r="F176" s="62" t="str">
        <f t="array" ref="F176">LOWER( SUBSTITUTE( SUBSTITUTE(IFERROR(INDEX(hidden_1!$A$2:$F$79,MATCH("*"&amp;LEFT(A176, SEARCH("GB",A176))&amp;"*",hidden_1!G:G,0)-1,3), "not fоund"), " ", ""), "Gray","Grey"))</f>
        <v>auroragreen</v>
      </c>
      <c r="G176" s="54" t="b">
        <f ca="1">IFERROR(__xludf.DUMMYFUNCTION("ISNUMBER( MATCH(K176,XLOOKUP(K176,split(F176,""+""),split(F176,""+"")),0))"),FALSE)</f>
        <v>0</v>
      </c>
      <c r="H176" s="54" t="str">
        <f t="shared" si="3"/>
        <v>Redmi 9C 3+64G</v>
      </c>
      <c r="I176" s="3" t="str">
        <f t="shared" si="4"/>
        <v>nfc blue int</v>
      </c>
      <c r="J176" s="3" t="str">
        <f t="shared" si="5"/>
        <v xml:space="preserve">blue </v>
      </c>
      <c r="K176" s="54" t="str">
        <f t="shared" si="6"/>
        <v>blue</v>
      </c>
    </row>
    <row r="177" spans="1:11" ht="15.75" customHeight="1">
      <c r="A177" s="60" t="str">
        <f>Зведена!A177</f>
        <v>Redmi 9C 3+64GB NFC Green int</v>
      </c>
      <c r="B177" s="61" t="str">
        <f t="shared" ca="1" si="0"/>
        <v>undefined</v>
      </c>
      <c r="C177" s="61" t="str">
        <f t="shared" ca="1" si="1"/>
        <v>undefined</v>
      </c>
      <c r="D177" s="2" t="str">
        <f t="shared" ca="1" si="2"/>
        <v>undefined</v>
      </c>
      <c r="E177" s="2" t="str">
        <f t="array" ref="E177">IFERROR(INDEX(hidden_1!$A$2:$F$79,MATCH("*"&amp;LEFT(A177, SEARCH("GB",A177))&amp;"*",hidden_1!G:G,0)-1,2), "undefined")</f>
        <v>$81</v>
      </c>
      <c r="F177" s="62" t="str">
        <f t="array" ref="F177">LOWER( SUBSTITUTE( SUBSTITUTE(IFERROR(INDEX(hidden_1!$A$2:$F$79,MATCH("*"&amp;LEFT(A177, SEARCH("GB",A177))&amp;"*",hidden_1!G:G,0)-1,3), "not fоund"), " ", ""), "Gray","Grey"))</f>
        <v>auroragreen</v>
      </c>
      <c r="G177" s="54" t="b">
        <f ca="1">IFERROR(__xludf.DUMMYFUNCTION("ISNUMBER( MATCH(K177,XLOOKUP(K177,split(F177,""+""),split(F177,""+"")),0))"),FALSE)</f>
        <v>0</v>
      </c>
      <c r="H177" s="54" t="str">
        <f t="shared" si="3"/>
        <v>Redmi 9C 3+64G</v>
      </c>
      <c r="I177" s="3" t="str">
        <f t="shared" si="4"/>
        <v>nfc green int</v>
      </c>
      <c r="J177" s="3" t="str">
        <f t="shared" si="5"/>
        <v xml:space="preserve">green </v>
      </c>
      <c r="K177" s="54" t="str">
        <f t="shared" si="6"/>
        <v>green</v>
      </c>
    </row>
    <row r="178" spans="1:11" ht="15.75" customHeight="1">
      <c r="A178" s="60" t="str">
        <f>Зведена!A178</f>
        <v>Redmi 9C 3+64GB NFC Orange int</v>
      </c>
      <c r="B178" s="61" t="str">
        <f t="shared" ca="1" si="0"/>
        <v>undefined</v>
      </c>
      <c r="C178" s="61" t="str">
        <f t="shared" ca="1" si="1"/>
        <v>undefined</v>
      </c>
      <c r="D178" s="2" t="str">
        <f t="shared" ca="1" si="2"/>
        <v>undefined</v>
      </c>
      <c r="E178" s="2" t="str">
        <f t="array" ref="E178">IFERROR(INDEX(hidden_1!$A$2:$F$79,MATCH("*"&amp;LEFT(A178, SEARCH("GB",A178))&amp;"*",hidden_1!G:G,0)-1,2), "undefined")</f>
        <v>$81</v>
      </c>
      <c r="F178" s="62" t="str">
        <f t="array" ref="F178">LOWER( SUBSTITUTE( SUBSTITUTE(IFERROR(INDEX(hidden_1!$A$2:$F$79,MATCH("*"&amp;LEFT(A178, SEARCH("GB",A178))&amp;"*",hidden_1!G:G,0)-1,3), "not fоund"), " ", ""), "Gray","Grey"))</f>
        <v>auroragreen</v>
      </c>
      <c r="G178" s="54" t="b">
        <f ca="1">IFERROR(__xludf.DUMMYFUNCTION("ISNUMBER( MATCH(K178,XLOOKUP(K178,split(F178,""+""),split(F178,""+"")),0))"),FALSE)</f>
        <v>0</v>
      </c>
      <c r="H178" s="54" t="str">
        <f t="shared" si="3"/>
        <v>Redmi 9C 3+64G</v>
      </c>
      <c r="I178" s="3" t="str">
        <f t="shared" si="4"/>
        <v>nfc orange int</v>
      </c>
      <c r="J178" s="3" t="str">
        <f t="shared" si="5"/>
        <v xml:space="preserve">orange </v>
      </c>
      <c r="K178" s="54" t="str">
        <f t="shared" si="6"/>
        <v>orange</v>
      </c>
    </row>
    <row r="179" spans="1:11" ht="15.75" customHeight="1">
      <c r="A179" s="60" t="str">
        <f>Зведена!A179</f>
        <v>Redmi 9 4+64GB no NFC Grey int</v>
      </c>
      <c r="B179" s="61" t="str">
        <f t="shared" ca="1" si="0"/>
        <v>undefined</v>
      </c>
      <c r="C179" s="61" t="str">
        <f t="shared" ca="1" si="1"/>
        <v>undefined</v>
      </c>
      <c r="D179" s="2" t="str">
        <f t="shared" ca="1" si="2"/>
        <v>undefined</v>
      </c>
      <c r="E179" s="2" t="str">
        <f t="array" ref="E179">IFERROR(INDEX(hidden_1!$A$2:$F$79,MATCH("*"&amp;LEFT(A179, SEARCH("GB",A179))&amp;"*",hidden_1!G:G,0)-1,2), "undefined")</f>
        <v>undefined</v>
      </c>
      <c r="F179" s="62" t="str">
        <f t="array" ref="F179">LOWER( SUBSTITUTE( SUBSTITUTE(IFERROR(INDEX(hidden_1!$A$2:$F$79,MATCH("*"&amp;LEFT(A179, SEARCH("GB",A179))&amp;"*",hidden_1!G:G,0)-1,3), "not fоund"), " ", ""), "Gray","Grey"))</f>
        <v>notfоund</v>
      </c>
      <c r="G179" s="54" t="b">
        <f ca="1">IFERROR(__xludf.DUMMYFUNCTION("ISNUMBER( MATCH(K179,XLOOKUP(K179,split(F179,""+""),split(F179,""+"")),0))"),FALSE)</f>
        <v>0</v>
      </c>
      <c r="H179" s="54" t="str">
        <f t="shared" si="3"/>
        <v>Redmi 9 4+64G</v>
      </c>
      <c r="I179" s="3" t="str">
        <f t="shared" si="4"/>
        <v>no nfc grey int</v>
      </c>
      <c r="J179" s="3" t="str">
        <f t="shared" si="5"/>
        <v xml:space="preserve">grey </v>
      </c>
      <c r="K179" s="54" t="str">
        <f t="shared" si="6"/>
        <v>grey</v>
      </c>
    </row>
    <row r="180" spans="1:11" ht="15.75" customHeight="1">
      <c r="A180" s="60" t="str">
        <f>Зведена!A180</f>
        <v>Redmi 9 4+64GB no NFC Green int</v>
      </c>
      <c r="B180" s="61" t="str">
        <f t="shared" ca="1" si="0"/>
        <v>undefined</v>
      </c>
      <c r="C180" s="61" t="str">
        <f t="shared" ca="1" si="1"/>
        <v>undefined</v>
      </c>
      <c r="D180" s="2" t="str">
        <f t="shared" ca="1" si="2"/>
        <v>undefined</v>
      </c>
      <c r="E180" s="2" t="str">
        <f t="array" ref="E180">IFERROR(INDEX(hidden_1!$A$2:$F$79,MATCH("*"&amp;LEFT(A180, SEARCH("GB",A180))&amp;"*",hidden_1!G:G,0)-1,2), "undefined")</f>
        <v>undefined</v>
      </c>
      <c r="F180" s="62" t="str">
        <f t="array" ref="F180">LOWER( SUBSTITUTE( SUBSTITUTE(IFERROR(INDEX(hidden_1!$A$2:$F$79,MATCH("*"&amp;LEFT(A180, SEARCH("GB",A180))&amp;"*",hidden_1!G:G,0)-1,3), "not fоund"), " ", ""), "Gray","Grey"))</f>
        <v>notfоund</v>
      </c>
      <c r="G180" s="54" t="b">
        <f ca="1">IFERROR(__xludf.DUMMYFUNCTION("ISNUMBER( MATCH(K180,XLOOKUP(K180,split(F180,""+""),split(F180,""+"")),0))"),FALSE)</f>
        <v>0</v>
      </c>
      <c r="H180" s="54" t="str">
        <f t="shared" si="3"/>
        <v>Redmi 9 4+64G</v>
      </c>
      <c r="I180" s="3" t="str">
        <f t="shared" si="4"/>
        <v>no nfc green int</v>
      </c>
      <c r="J180" s="3" t="str">
        <f t="shared" si="5"/>
        <v xml:space="preserve">green </v>
      </c>
      <c r="K180" s="54" t="str">
        <f t="shared" si="6"/>
        <v>green</v>
      </c>
    </row>
    <row r="181" spans="1:11" ht="15.75" customHeight="1">
      <c r="A181" s="60" t="str">
        <f>Зведена!A181</f>
        <v>Redmi 9 4+64GB no NFC Purple int</v>
      </c>
      <c r="B181" s="61" t="str">
        <f t="shared" ca="1" si="0"/>
        <v>undefined</v>
      </c>
      <c r="C181" s="61" t="str">
        <f t="shared" ca="1" si="1"/>
        <v>undefined</v>
      </c>
      <c r="D181" s="2" t="str">
        <f t="shared" ca="1" si="2"/>
        <v>undefined</v>
      </c>
      <c r="E181" s="2" t="str">
        <f t="array" ref="E181">IFERROR(INDEX(hidden_1!$A$2:$F$79,MATCH("*"&amp;LEFT(A181, SEARCH("GB",A181))&amp;"*",hidden_1!G:G,0)-1,2), "undefined")</f>
        <v>undefined</v>
      </c>
      <c r="F181" s="62" t="str">
        <f t="array" ref="F181">LOWER( SUBSTITUTE( SUBSTITUTE(IFERROR(INDEX(hidden_1!$A$2:$F$79,MATCH("*"&amp;LEFT(A181, SEARCH("GB",A181))&amp;"*",hidden_1!G:G,0)-1,3), "not fоund"), " ", ""), "Gray","Grey"))</f>
        <v>notfоund</v>
      </c>
      <c r="G181" s="54" t="b">
        <f ca="1">IFERROR(__xludf.DUMMYFUNCTION("ISNUMBER( MATCH(K181,XLOOKUP(K181,split(F181,""+""),split(F181,""+"")),0))"),FALSE)</f>
        <v>0</v>
      </c>
      <c r="H181" s="54" t="str">
        <f t="shared" si="3"/>
        <v>Redmi 9 4+64G</v>
      </c>
      <c r="I181" s="3" t="str">
        <f t="shared" si="4"/>
        <v>no nfc purple int</v>
      </c>
      <c r="J181" s="3" t="str">
        <f t="shared" si="5"/>
        <v xml:space="preserve">purple </v>
      </c>
      <c r="K181" s="54" t="str">
        <f t="shared" si="6"/>
        <v>purple</v>
      </c>
    </row>
    <row r="182" spans="1:11" ht="15.75" customHeight="1">
      <c r="A182" s="60" t="str">
        <f>Зведена!A182</f>
        <v>Redmi 9 3+32GB no NFC Grey int</v>
      </c>
      <c r="B182" s="61" t="str">
        <f t="shared" ca="1" si="0"/>
        <v>undefined</v>
      </c>
      <c r="C182" s="61" t="str">
        <f t="shared" ca="1" si="1"/>
        <v>undefined</v>
      </c>
      <c r="D182" s="2" t="str">
        <f t="shared" ca="1" si="2"/>
        <v>undefined</v>
      </c>
      <c r="E182" s="2" t="str">
        <f t="array" ref="E182">IFERROR(INDEX(hidden_1!$A$2:$F$79,MATCH("*"&amp;LEFT(A182, SEARCH("GB",A182))&amp;"*",hidden_1!G:G,0)-1,2), "undefined")</f>
        <v>undefined</v>
      </c>
      <c r="F182" s="62" t="str">
        <f t="array" ref="F182">LOWER( SUBSTITUTE( SUBSTITUTE(IFERROR(INDEX(hidden_1!$A$2:$F$79,MATCH("*"&amp;LEFT(A182, SEARCH("GB",A182))&amp;"*",hidden_1!G:G,0)-1,3), "not fоund"), " ", ""), "Gray","Grey"))</f>
        <v>notfоund</v>
      </c>
      <c r="G182" s="54" t="b">
        <f ca="1">IFERROR(__xludf.DUMMYFUNCTION("ISNUMBER( MATCH(K182,XLOOKUP(K182,split(F182,""+""),split(F182,""+"")),0))"),FALSE)</f>
        <v>0</v>
      </c>
      <c r="H182" s="54" t="str">
        <f t="shared" si="3"/>
        <v>Redmi 9 3+32G</v>
      </c>
      <c r="I182" s="3" t="str">
        <f t="shared" si="4"/>
        <v>no nfc grey int</v>
      </c>
      <c r="J182" s="3" t="str">
        <f t="shared" si="5"/>
        <v xml:space="preserve">grey </v>
      </c>
      <c r="K182" s="54" t="str">
        <f t="shared" si="6"/>
        <v>grey</v>
      </c>
    </row>
    <row r="183" spans="1:11" ht="15.75" customHeight="1">
      <c r="A183" s="60" t="str">
        <f>Зведена!A183</f>
        <v>Redmi 9 3+32GB no NFC Green int</v>
      </c>
      <c r="B183" s="61" t="str">
        <f t="shared" ca="1" si="0"/>
        <v>undefined</v>
      </c>
      <c r="C183" s="61" t="str">
        <f t="shared" ca="1" si="1"/>
        <v>undefined</v>
      </c>
      <c r="D183" s="2" t="str">
        <f t="shared" ca="1" si="2"/>
        <v>undefined</v>
      </c>
      <c r="E183" s="2" t="str">
        <f t="array" ref="E183">IFERROR(INDEX(hidden_1!$A$2:$F$79,MATCH("*"&amp;LEFT(A183, SEARCH("GB",A183))&amp;"*",hidden_1!G:G,0)-1,2), "undefined")</f>
        <v>undefined</v>
      </c>
      <c r="F183" s="62" t="str">
        <f t="array" ref="F183">LOWER( SUBSTITUTE( SUBSTITUTE(IFERROR(INDEX(hidden_1!$A$2:$F$79,MATCH("*"&amp;LEFT(A183, SEARCH("GB",A183))&amp;"*",hidden_1!G:G,0)-1,3), "not fоund"), " ", ""), "Gray","Grey"))</f>
        <v>notfоund</v>
      </c>
      <c r="G183" s="54" t="b">
        <f ca="1">IFERROR(__xludf.DUMMYFUNCTION("ISNUMBER( MATCH(K183,XLOOKUP(K183,split(F183,""+""),split(F183,""+"")),0))"),FALSE)</f>
        <v>0</v>
      </c>
      <c r="H183" s="54" t="str">
        <f t="shared" si="3"/>
        <v>Redmi 9 3+32G</v>
      </c>
      <c r="I183" s="3" t="str">
        <f t="shared" si="4"/>
        <v>no nfc green int</v>
      </c>
      <c r="J183" s="3" t="str">
        <f t="shared" si="5"/>
        <v xml:space="preserve">green </v>
      </c>
      <c r="K183" s="54" t="str">
        <f t="shared" si="6"/>
        <v>green</v>
      </c>
    </row>
    <row r="184" spans="1:11" ht="15.75" customHeight="1">
      <c r="A184" s="60" t="str">
        <f>Зведена!A184</f>
        <v>Redmi 9 3+32GB no NFC Purple int</v>
      </c>
      <c r="B184" s="61" t="str">
        <f t="shared" ca="1" si="0"/>
        <v>undefined</v>
      </c>
      <c r="C184" s="61" t="str">
        <f t="shared" ca="1" si="1"/>
        <v>undefined</v>
      </c>
      <c r="D184" s="2" t="str">
        <f t="shared" ca="1" si="2"/>
        <v>undefined</v>
      </c>
      <c r="E184" s="2" t="str">
        <f t="array" ref="E184">IFERROR(INDEX(hidden_1!$A$2:$F$79,MATCH("*"&amp;LEFT(A184, SEARCH("GB",A184))&amp;"*",hidden_1!G:G,0)-1,2), "undefined")</f>
        <v>undefined</v>
      </c>
      <c r="F184" s="62" t="str">
        <f t="array" ref="F184">LOWER( SUBSTITUTE( SUBSTITUTE(IFERROR(INDEX(hidden_1!$A$2:$F$79,MATCH("*"&amp;LEFT(A184, SEARCH("GB",A184))&amp;"*",hidden_1!G:G,0)-1,3), "not fоund"), " ", ""), "Gray","Grey"))</f>
        <v>notfоund</v>
      </c>
      <c r="G184" s="54" t="b">
        <f ca="1">IFERROR(__xludf.DUMMYFUNCTION("ISNUMBER( MATCH(K184,XLOOKUP(K184,split(F184,""+""),split(F184,""+"")),0))"),FALSE)</f>
        <v>0</v>
      </c>
      <c r="H184" s="54" t="str">
        <f t="shared" si="3"/>
        <v>Redmi 9 3+32G</v>
      </c>
      <c r="I184" s="3" t="str">
        <f t="shared" si="4"/>
        <v>no nfc purple int</v>
      </c>
      <c r="J184" s="3" t="str">
        <f t="shared" si="5"/>
        <v xml:space="preserve">purple </v>
      </c>
      <c r="K184" s="54" t="str">
        <f t="shared" si="6"/>
        <v>purple</v>
      </c>
    </row>
    <row r="185" spans="1:11" ht="15.75" customHeight="1">
      <c r="A185" s="60" t="str">
        <f>Зведена!A185</f>
        <v>Redmi 9 3+32GB NFC Grey int</v>
      </c>
      <c r="B185" s="61" t="str">
        <f t="shared" ca="1" si="0"/>
        <v>undefined</v>
      </c>
      <c r="C185" s="61" t="str">
        <f t="shared" ca="1" si="1"/>
        <v>undefined</v>
      </c>
      <c r="D185" s="2" t="str">
        <f t="shared" ca="1" si="2"/>
        <v>undefined</v>
      </c>
      <c r="E185" s="2" t="str">
        <f t="array" ref="E185">IFERROR(INDEX(hidden_1!$A$2:$F$79,MATCH("*"&amp;LEFT(A185, SEARCH("GB",A185))&amp;"*",hidden_1!G:G,0)-1,2), "undefined")</f>
        <v>undefined</v>
      </c>
      <c r="F185" s="62" t="str">
        <f t="array" ref="F185">LOWER( SUBSTITUTE( SUBSTITUTE(IFERROR(INDEX(hidden_1!$A$2:$F$79,MATCH("*"&amp;LEFT(A185, SEARCH("GB",A185))&amp;"*",hidden_1!G:G,0)-1,3), "not fоund"), " ", ""), "Gray","Grey"))</f>
        <v>notfоund</v>
      </c>
      <c r="G185" s="54" t="b">
        <f ca="1">IFERROR(__xludf.DUMMYFUNCTION("ISNUMBER( MATCH(K185,XLOOKUP(K185,split(F185,""+""),split(F185,""+"")),0))"),FALSE)</f>
        <v>0</v>
      </c>
      <c r="H185" s="54" t="str">
        <f t="shared" si="3"/>
        <v>Redmi 9 3+32G</v>
      </c>
      <c r="I185" s="3" t="str">
        <f t="shared" si="4"/>
        <v>nfc grey int</v>
      </c>
      <c r="J185" s="3" t="str">
        <f t="shared" si="5"/>
        <v xml:space="preserve">grey </v>
      </c>
      <c r="K185" s="54" t="str">
        <f t="shared" si="6"/>
        <v>grey</v>
      </c>
    </row>
    <row r="186" spans="1:11" ht="15.75" customHeight="1">
      <c r="A186" s="60" t="str">
        <f>Зведена!A186</f>
        <v>Redmi 9 3+32GB NFC Green int</v>
      </c>
      <c r="B186" s="61" t="str">
        <f t="shared" ca="1" si="0"/>
        <v>undefined</v>
      </c>
      <c r="C186" s="61" t="str">
        <f t="shared" ca="1" si="1"/>
        <v>undefined</v>
      </c>
      <c r="D186" s="2" t="str">
        <f t="shared" ca="1" si="2"/>
        <v>undefined</v>
      </c>
      <c r="E186" s="2" t="str">
        <f t="array" ref="E186">IFERROR(INDEX(hidden_1!$A$2:$F$79,MATCH("*"&amp;LEFT(A186, SEARCH("GB",A186))&amp;"*",hidden_1!G:G,0)-1,2), "undefined")</f>
        <v>undefined</v>
      </c>
      <c r="F186" s="62" t="str">
        <f t="array" ref="F186">LOWER( SUBSTITUTE( SUBSTITUTE(IFERROR(INDEX(hidden_1!$A$2:$F$79,MATCH("*"&amp;LEFT(A186, SEARCH("GB",A186))&amp;"*",hidden_1!G:G,0)-1,3), "not fоund"), " ", ""), "Gray","Grey"))</f>
        <v>notfоund</v>
      </c>
      <c r="G186" s="54" t="b">
        <f ca="1">IFERROR(__xludf.DUMMYFUNCTION("ISNUMBER( MATCH(K186,XLOOKUP(K186,split(F186,""+""),split(F186,""+"")),0))"),FALSE)</f>
        <v>0</v>
      </c>
      <c r="H186" s="54" t="str">
        <f t="shared" si="3"/>
        <v>Redmi 9 3+32G</v>
      </c>
      <c r="I186" s="3" t="str">
        <f t="shared" si="4"/>
        <v>nfc green int</v>
      </c>
      <c r="J186" s="3" t="str">
        <f t="shared" si="5"/>
        <v xml:space="preserve">green </v>
      </c>
      <c r="K186" s="54" t="str">
        <f t="shared" si="6"/>
        <v>green</v>
      </c>
    </row>
    <row r="187" spans="1:11" ht="15.75" customHeight="1">
      <c r="A187" s="60" t="str">
        <f>Зведена!A187</f>
        <v>Redmi 9 3+32GB NFC Purple int</v>
      </c>
      <c r="B187" s="61" t="str">
        <f t="shared" ca="1" si="0"/>
        <v>undefined</v>
      </c>
      <c r="C187" s="61" t="str">
        <f t="shared" ca="1" si="1"/>
        <v>undefined</v>
      </c>
      <c r="D187" s="2" t="str">
        <f t="shared" ca="1" si="2"/>
        <v>undefined</v>
      </c>
      <c r="E187" s="2" t="str">
        <f t="array" ref="E187">IFERROR(INDEX(hidden_1!$A$2:$F$79,MATCH("*"&amp;LEFT(A187, SEARCH("GB",A187))&amp;"*",hidden_1!G:G,0)-1,2), "undefined")</f>
        <v>undefined</v>
      </c>
      <c r="F187" s="62" t="str">
        <f t="array" ref="F187">LOWER( SUBSTITUTE( SUBSTITUTE(IFERROR(INDEX(hidden_1!$A$2:$F$79,MATCH("*"&amp;LEFT(A187, SEARCH("GB",A187))&amp;"*",hidden_1!G:G,0)-1,3), "not fоund"), " ", ""), "Gray","Grey"))</f>
        <v>notfоund</v>
      </c>
      <c r="G187" s="54" t="b">
        <f ca="1">IFERROR(__xludf.DUMMYFUNCTION("ISNUMBER( MATCH(K187,XLOOKUP(K187,split(F187,""+""),split(F187,""+"")),0))"),FALSE)</f>
        <v>0</v>
      </c>
      <c r="H187" s="54" t="str">
        <f t="shared" si="3"/>
        <v>Redmi 9 3+32G</v>
      </c>
      <c r="I187" s="3" t="str">
        <f t="shared" si="4"/>
        <v>nfc purple int</v>
      </c>
      <c r="J187" s="3" t="str">
        <f t="shared" si="5"/>
        <v xml:space="preserve">purple </v>
      </c>
      <c r="K187" s="54" t="str">
        <f t="shared" si="6"/>
        <v>purple</v>
      </c>
    </row>
    <row r="188" spans="1:11" ht="15.75" customHeight="1">
      <c r="A188" s="60" t="str">
        <f>Зведена!A188</f>
        <v>Redmi 10A 2+32GB Graphite Grey Int</v>
      </c>
      <c r="B188" s="61" t="str">
        <f t="shared" ca="1" si="0"/>
        <v>$67</v>
      </c>
      <c r="C188" s="61" t="str">
        <f t="shared" ca="1" si="1"/>
        <v>$67</v>
      </c>
      <c r="D188" s="2" t="str">
        <f t="shared" ca="1" si="2"/>
        <v>$67</v>
      </c>
      <c r="E188" s="2" t="str">
        <f t="array" ref="E188">IFERROR(INDEX(hidden_1!$A$2:$F$79,MATCH("*"&amp;LEFT(A188, SEARCH("GB",A188))&amp;"*",hidden_1!G:G,0)-1,2), "undefined")</f>
        <v>$67</v>
      </c>
      <c r="F188" s="62" t="str">
        <f t="array" ref="F188">LOWER( SUBSTITUTE( SUBSTITUTE(IFERROR(INDEX(hidden_1!$A$2:$F$79,MATCH("*"&amp;LEFT(A188, SEARCH("GB",A188))&amp;"*",hidden_1!G:G,0)-1,3), "not fоund"), " ", ""), "Gray","Grey"))</f>
        <v>graphitegrey+skyblue</v>
      </c>
      <c r="G188" s="54" t="b">
        <f ca="1">IFERROR(__xludf.DUMMYFUNCTION("ISNUMBER( MATCH(K188,XLOOKUP(K188,split(F188,""+""),split(F188,""+"")),0))"),TRUE)</f>
        <v>1</v>
      </c>
      <c r="H188" s="54" t="str">
        <f t="shared" si="3"/>
        <v>Redmi 10A 2+32G</v>
      </c>
      <c r="I188" s="3" t="str">
        <f t="shared" si="4"/>
        <v>graphite grey int</v>
      </c>
      <c r="J188" s="3" t="str">
        <f t="shared" si="5"/>
        <v xml:space="preserve">graphite grey </v>
      </c>
      <c r="K188" s="54" t="str">
        <f t="shared" si="6"/>
        <v>graphitegrey</v>
      </c>
    </row>
    <row r="189" spans="1:11" ht="15.75" customHeight="1">
      <c r="A189" s="60" t="str">
        <f>Зведена!A189</f>
        <v>Redmi 10A 2+32GB Sky Blue Int</v>
      </c>
      <c r="B189" s="61" t="str">
        <f t="shared" ca="1" si="0"/>
        <v>$67</v>
      </c>
      <c r="C189" s="61" t="str">
        <f t="shared" ca="1" si="1"/>
        <v>$67</v>
      </c>
      <c r="D189" s="2" t="str">
        <f t="shared" ca="1" si="2"/>
        <v>$67</v>
      </c>
      <c r="E189" s="2" t="str">
        <f t="array" ref="E189">IFERROR(INDEX(hidden_1!$A$2:$F$79,MATCH("*"&amp;LEFT(A189, SEARCH("GB",A189))&amp;"*",hidden_1!G:G,0)-1,2), "undefined")</f>
        <v>$67</v>
      </c>
      <c r="F189" s="62" t="str">
        <f t="array" ref="F189">LOWER( SUBSTITUTE( SUBSTITUTE(IFERROR(INDEX(hidden_1!$A$2:$F$79,MATCH("*"&amp;LEFT(A189, SEARCH("GB",A189))&amp;"*",hidden_1!G:G,0)-1,3), "not fоund"), " ", ""), "Gray","Grey"))</f>
        <v>graphitegrey+skyblue</v>
      </c>
      <c r="G189" s="54" t="b">
        <f ca="1">IFERROR(__xludf.DUMMYFUNCTION("ISNUMBER( MATCH(K189,XLOOKUP(K189,split(F189,""+""),split(F189,""+"")),0))"),TRUE)</f>
        <v>1</v>
      </c>
      <c r="H189" s="54" t="str">
        <f t="shared" si="3"/>
        <v>Redmi 10A 2+32G</v>
      </c>
      <c r="I189" s="3" t="str">
        <f t="shared" si="4"/>
        <v>sky blue int</v>
      </c>
      <c r="J189" s="3" t="str">
        <f t="shared" si="5"/>
        <v xml:space="preserve">sky blue </v>
      </c>
      <c r="K189" s="54" t="str">
        <f t="shared" si="6"/>
        <v>skyblue</v>
      </c>
    </row>
    <row r="190" spans="1:11" ht="15.75" customHeight="1">
      <c r="A190" s="60" t="str">
        <f>Зведена!A190</f>
        <v>Redmi 10A 2+32GB Chrome Silver Int</v>
      </c>
      <c r="B190" s="61" t="str">
        <f t="shared" ca="1" si="0"/>
        <v>undefined</v>
      </c>
      <c r="C190" s="61" t="str">
        <f t="shared" ca="1" si="1"/>
        <v>undefined</v>
      </c>
      <c r="D190" s="2" t="str">
        <f t="shared" ca="1" si="2"/>
        <v>undefined</v>
      </c>
      <c r="E190" s="2" t="str">
        <f t="array" ref="E190">IFERROR(INDEX(hidden_1!$A$2:$F$79,MATCH("*"&amp;LEFT(A190, SEARCH("GB",A190))&amp;"*",hidden_1!G:G,0)-1,2), "undefined")</f>
        <v>$67</v>
      </c>
      <c r="F190" s="62" t="str">
        <f t="array" ref="F190">LOWER( SUBSTITUTE( SUBSTITUTE(IFERROR(INDEX(hidden_1!$A$2:$F$79,MATCH("*"&amp;LEFT(A190, SEARCH("GB",A190))&amp;"*",hidden_1!G:G,0)-1,3), "not fоund"), " ", ""), "Gray","Grey"))</f>
        <v>graphitegrey+skyblue</v>
      </c>
      <c r="G190" s="54" t="b">
        <f ca="1">IFERROR(__xludf.DUMMYFUNCTION("ISNUMBER( MATCH(K190,XLOOKUP(K190,split(F190,""+""),split(F190,""+"")),0))"),FALSE)</f>
        <v>0</v>
      </c>
      <c r="H190" s="54" t="str">
        <f t="shared" si="3"/>
        <v>Redmi 10A 2+32G</v>
      </c>
      <c r="I190" s="3" t="str">
        <f t="shared" si="4"/>
        <v>chrome silver int</v>
      </c>
      <c r="J190" s="3" t="str">
        <f t="shared" si="5"/>
        <v xml:space="preserve">chrome silver </v>
      </c>
      <c r="K190" s="54" t="str">
        <f t="shared" si="6"/>
        <v>chromesilver</v>
      </c>
    </row>
    <row r="191" spans="1:11" ht="15.75" customHeight="1">
      <c r="A191" s="60" t="str">
        <f>Зведена!A191</f>
        <v>Redmi 9 4+64GB NFC Grey int</v>
      </c>
      <c r="B191" s="61" t="str">
        <f t="shared" ca="1" si="0"/>
        <v>undefined</v>
      </c>
      <c r="C191" s="61" t="str">
        <f t="shared" ca="1" si="1"/>
        <v>undefined</v>
      </c>
      <c r="D191" s="2" t="str">
        <f t="shared" ca="1" si="2"/>
        <v>undefined</v>
      </c>
      <c r="E191" s="2" t="str">
        <f t="array" ref="E191">IFERROR(INDEX(hidden_1!$A$2:$F$79,MATCH("*"&amp;LEFT(A191, SEARCH("GB",A191))&amp;"*",hidden_1!G:G,0)-1,2), "undefined")</f>
        <v>undefined</v>
      </c>
      <c r="F191" s="62" t="str">
        <f t="array" ref="F191">LOWER( SUBSTITUTE( SUBSTITUTE(IFERROR(INDEX(hidden_1!$A$2:$F$79,MATCH("*"&amp;LEFT(A191, SEARCH("GB",A191))&amp;"*",hidden_1!G:G,0)-1,3), "not fоund"), " ", ""), "Gray","Grey"))</f>
        <v>notfоund</v>
      </c>
      <c r="G191" s="54" t="b">
        <f ca="1">IFERROR(__xludf.DUMMYFUNCTION("ISNUMBER( MATCH(K191,XLOOKUP(K191,split(F191,""+""),split(F191,""+"")),0))"),FALSE)</f>
        <v>0</v>
      </c>
      <c r="H191" s="54" t="str">
        <f t="shared" si="3"/>
        <v>Redmi 9 4+64G</v>
      </c>
      <c r="I191" s="3" t="str">
        <f t="shared" si="4"/>
        <v>nfc grey int</v>
      </c>
      <c r="J191" s="3" t="str">
        <f t="shared" si="5"/>
        <v xml:space="preserve">grey </v>
      </c>
      <c r="K191" s="54" t="str">
        <f t="shared" si="6"/>
        <v>grey</v>
      </c>
    </row>
    <row r="192" spans="1:11" ht="15.75" customHeight="1">
      <c r="A192" s="60" t="str">
        <f>Зведена!A192</f>
        <v>Redmi 9 4+64GB NFC Green int</v>
      </c>
      <c r="B192" s="61" t="str">
        <f t="shared" ca="1" si="0"/>
        <v>undefined</v>
      </c>
      <c r="C192" s="61" t="str">
        <f t="shared" ca="1" si="1"/>
        <v>undefined</v>
      </c>
      <c r="D192" s="2" t="str">
        <f t="shared" ca="1" si="2"/>
        <v>undefined</v>
      </c>
      <c r="E192" s="2" t="str">
        <f t="array" ref="E192">IFERROR(INDEX(hidden_1!$A$2:$F$79,MATCH("*"&amp;LEFT(A192, SEARCH("GB",A192))&amp;"*",hidden_1!G:G,0)-1,2), "undefined")</f>
        <v>undefined</v>
      </c>
      <c r="F192" s="62" t="str">
        <f t="array" ref="F192">LOWER( SUBSTITUTE( SUBSTITUTE(IFERROR(INDEX(hidden_1!$A$2:$F$79,MATCH("*"&amp;LEFT(A192, SEARCH("GB",A192))&amp;"*",hidden_1!G:G,0)-1,3), "not fоund"), " ", ""), "Gray","Grey"))</f>
        <v>notfоund</v>
      </c>
      <c r="G192" s="54" t="b">
        <f ca="1">IFERROR(__xludf.DUMMYFUNCTION("ISNUMBER( MATCH(K192,XLOOKUP(K192,split(F192,""+""),split(F192,""+"")),0))"),FALSE)</f>
        <v>0</v>
      </c>
      <c r="H192" s="54" t="str">
        <f t="shared" si="3"/>
        <v>Redmi 9 4+64G</v>
      </c>
      <c r="I192" s="3" t="str">
        <f t="shared" si="4"/>
        <v>nfc green int</v>
      </c>
      <c r="J192" s="3" t="str">
        <f t="shared" si="5"/>
        <v xml:space="preserve">green </v>
      </c>
      <c r="K192" s="54" t="str">
        <f t="shared" si="6"/>
        <v>green</v>
      </c>
    </row>
    <row r="193" spans="1:11" ht="15.75" customHeight="1">
      <c r="A193" s="60" t="str">
        <f>Зведена!A193</f>
        <v>Redmi 9 4+64GB NFC Purple int</v>
      </c>
      <c r="B193" s="61" t="str">
        <f t="shared" ca="1" si="0"/>
        <v>undefined</v>
      </c>
      <c r="C193" s="61" t="str">
        <f t="shared" ca="1" si="1"/>
        <v>undefined</v>
      </c>
      <c r="D193" s="2" t="str">
        <f t="shared" ca="1" si="2"/>
        <v>undefined</v>
      </c>
      <c r="E193" s="2" t="str">
        <f t="array" ref="E193">IFERROR(INDEX(hidden_1!$A$2:$F$79,MATCH("*"&amp;LEFT(A193, SEARCH("GB",A193))&amp;"*",hidden_1!G:G,0)-1,2), "undefined")</f>
        <v>undefined</v>
      </c>
      <c r="F193" s="62" t="str">
        <f t="array" ref="F193">LOWER( SUBSTITUTE( SUBSTITUTE(IFERROR(INDEX(hidden_1!$A$2:$F$79,MATCH("*"&amp;LEFT(A193, SEARCH("GB",A193))&amp;"*",hidden_1!G:G,0)-1,3), "not fоund"), " ", ""), "Gray","Grey"))</f>
        <v>notfоund</v>
      </c>
      <c r="G193" s="54" t="b">
        <f ca="1">IFERROR(__xludf.DUMMYFUNCTION("ISNUMBER( MATCH(K193,XLOOKUP(K193,split(F193,""+""),split(F193,""+"")),0))"),FALSE)</f>
        <v>0</v>
      </c>
      <c r="H193" s="54" t="str">
        <f t="shared" si="3"/>
        <v>Redmi 9 4+64G</v>
      </c>
      <c r="I193" s="3" t="str">
        <f t="shared" si="4"/>
        <v>nfc purple int</v>
      </c>
      <c r="J193" s="3" t="str">
        <f t="shared" si="5"/>
        <v xml:space="preserve">purple </v>
      </c>
      <c r="K193" s="54" t="str">
        <f t="shared" si="6"/>
        <v>purple</v>
      </c>
    </row>
    <row r="194" spans="1:11" ht="15.75" customHeight="1">
      <c r="A194" s="60" t="str">
        <f>Зведена!A194</f>
        <v>Redmi 9T 4+64GB без NFC Grey int</v>
      </c>
      <c r="B194" s="61" t="str">
        <f t="shared" ca="1" si="0"/>
        <v>undefined</v>
      </c>
      <c r="C194" s="61" t="str">
        <f t="shared" ca="1" si="1"/>
        <v>undefined</v>
      </c>
      <c r="D194" s="2" t="str">
        <f t="shared" ca="1" si="2"/>
        <v>undefined</v>
      </c>
      <c r="E194" s="2" t="str">
        <f t="array" ref="E194">IFERROR(INDEX(hidden_1!$A$2:$F$79,MATCH("*"&amp;LEFT(A194, SEARCH("GB",A194))&amp;"*",hidden_1!G:G,0)-1,2), "undefined")</f>
        <v>undefined</v>
      </c>
      <c r="F194" s="62" t="str">
        <f t="array" ref="F194">LOWER( SUBSTITUTE( SUBSTITUTE(IFERROR(INDEX(hidden_1!$A$2:$F$79,MATCH("*"&amp;LEFT(A194, SEARCH("GB",A194))&amp;"*",hidden_1!G:G,0)-1,3), "not fоund"), " ", ""), "Gray","Grey"))</f>
        <v>notfоund</v>
      </c>
      <c r="G194" s="54" t="b">
        <f ca="1">IFERROR(__xludf.DUMMYFUNCTION("ISNUMBER( MATCH(K194,XLOOKUP(K194,split(F194,""+""),split(F194,""+"")),0))"),FALSE)</f>
        <v>0</v>
      </c>
      <c r="H194" s="54" t="str">
        <f t="shared" si="3"/>
        <v>Redmi 9T 4+64G</v>
      </c>
      <c r="I194" s="3" t="str">
        <f t="shared" si="4"/>
        <v>без nfc grey int</v>
      </c>
      <c r="J194" s="3" t="str">
        <f t="shared" si="5"/>
        <v xml:space="preserve">без grey </v>
      </c>
      <c r="K194" s="54" t="str">
        <f t="shared" si="6"/>
        <v>безgrey</v>
      </c>
    </row>
    <row r="195" spans="1:11" ht="15.75" customHeight="1">
      <c r="A195" s="60" t="str">
        <f>Зведена!A195</f>
        <v>Redmi 9T 4+64GB без NFC Green int</v>
      </c>
      <c r="B195" s="61" t="str">
        <f t="shared" ca="1" si="0"/>
        <v>undefined</v>
      </c>
      <c r="C195" s="61" t="str">
        <f t="shared" ca="1" si="1"/>
        <v>undefined</v>
      </c>
      <c r="D195" s="2" t="str">
        <f t="shared" ca="1" si="2"/>
        <v>undefined</v>
      </c>
      <c r="E195" s="2" t="str">
        <f t="array" ref="E195">IFERROR(INDEX(hidden_1!$A$2:$F$79,MATCH("*"&amp;LEFT(A195, SEARCH("GB",A195))&amp;"*",hidden_1!G:G,0)-1,2), "undefined")</f>
        <v>undefined</v>
      </c>
      <c r="F195" s="62" t="str">
        <f t="array" ref="F195">LOWER( SUBSTITUTE( SUBSTITUTE(IFERROR(INDEX(hidden_1!$A$2:$F$79,MATCH("*"&amp;LEFT(A195, SEARCH("GB",A195))&amp;"*",hidden_1!G:G,0)-1,3), "not fоund"), " ", ""), "Gray","Grey"))</f>
        <v>notfоund</v>
      </c>
      <c r="G195" s="54" t="b">
        <f ca="1">IFERROR(__xludf.DUMMYFUNCTION("ISNUMBER( MATCH(K195,XLOOKUP(K195,split(F195,""+""),split(F195,""+"")),0))"),FALSE)</f>
        <v>0</v>
      </c>
      <c r="H195" s="54" t="str">
        <f t="shared" si="3"/>
        <v>Redmi 9T 4+64G</v>
      </c>
      <c r="I195" s="3" t="str">
        <f t="shared" si="4"/>
        <v>без nfc green int</v>
      </c>
      <c r="J195" s="3" t="str">
        <f t="shared" si="5"/>
        <v xml:space="preserve">без green </v>
      </c>
      <c r="K195" s="54" t="str">
        <f t="shared" si="6"/>
        <v>безgreen</v>
      </c>
    </row>
    <row r="196" spans="1:11" ht="15.75" customHeight="1">
      <c r="A196" s="60" t="str">
        <f>Зведена!A196</f>
        <v>Redmi 9T 4+64GB Без NFC Twilight Blue int</v>
      </c>
      <c r="B196" s="61" t="str">
        <f t="shared" ca="1" si="0"/>
        <v>undefined</v>
      </c>
      <c r="C196" s="61" t="str">
        <f t="shared" ca="1" si="1"/>
        <v>undefined</v>
      </c>
      <c r="D196" s="2" t="str">
        <f t="shared" ca="1" si="2"/>
        <v>undefined</v>
      </c>
      <c r="E196" s="2" t="str">
        <f t="array" ref="E196">IFERROR(INDEX(hidden_1!$A$2:$F$79,MATCH("*"&amp;LEFT(A196, SEARCH("GB",A196))&amp;"*",hidden_1!G:G,0)-1,2), "undefined")</f>
        <v>undefined</v>
      </c>
      <c r="F196" s="62" t="str">
        <f t="array" ref="F196">LOWER( SUBSTITUTE( SUBSTITUTE(IFERROR(INDEX(hidden_1!$A$2:$F$79,MATCH("*"&amp;LEFT(A196, SEARCH("GB",A196))&amp;"*",hidden_1!G:G,0)-1,3), "not fоund"), " ", ""), "Gray","Grey"))</f>
        <v>notfоund</v>
      </c>
      <c r="G196" s="54" t="b">
        <f ca="1">IFERROR(__xludf.DUMMYFUNCTION("ISNUMBER( MATCH(K196,XLOOKUP(K196,split(F196,""+""),split(F196,""+"")),0))"),FALSE)</f>
        <v>0</v>
      </c>
      <c r="H196" s="54" t="str">
        <f t="shared" si="3"/>
        <v>Redmi 9T 4+64G</v>
      </c>
      <c r="I196" s="3" t="str">
        <f t="shared" si="4"/>
        <v>без nfc twilight blue int</v>
      </c>
      <c r="J196" s="3" t="str">
        <f t="shared" si="5"/>
        <v xml:space="preserve">без twilight blue </v>
      </c>
      <c r="K196" s="54" t="str">
        <f t="shared" si="6"/>
        <v>безtwilightblue</v>
      </c>
    </row>
    <row r="197" spans="1:11" ht="15.75" customHeight="1">
      <c r="A197" s="60" t="str">
        <f>Зведена!A197</f>
        <v>Redmi 9T 4+64GB без NFC Orange int</v>
      </c>
      <c r="B197" s="61" t="str">
        <f t="shared" ca="1" si="0"/>
        <v>undefined</v>
      </c>
      <c r="C197" s="61" t="str">
        <f t="shared" ca="1" si="1"/>
        <v>undefined</v>
      </c>
      <c r="D197" s="2" t="str">
        <f t="shared" ca="1" si="2"/>
        <v>undefined</v>
      </c>
      <c r="E197" s="2" t="str">
        <f t="array" ref="E197">IFERROR(INDEX(hidden_1!$A$2:$F$79,MATCH("*"&amp;LEFT(A197, SEARCH("GB",A197))&amp;"*",hidden_1!G:G,0)-1,2), "undefined")</f>
        <v>undefined</v>
      </c>
      <c r="F197" s="62" t="str">
        <f t="array" ref="F197">LOWER( SUBSTITUTE( SUBSTITUTE(IFERROR(INDEX(hidden_1!$A$2:$F$79,MATCH("*"&amp;LEFT(A197, SEARCH("GB",A197))&amp;"*",hidden_1!G:G,0)-1,3), "not fоund"), " ", ""), "Gray","Grey"))</f>
        <v>notfоund</v>
      </c>
      <c r="G197" s="54" t="b">
        <f ca="1">IFERROR(__xludf.DUMMYFUNCTION("ISNUMBER( MATCH(K197,XLOOKUP(K197,split(F197,""+""),split(F197,""+"")),0))"),FALSE)</f>
        <v>0</v>
      </c>
      <c r="H197" s="54" t="str">
        <f t="shared" si="3"/>
        <v>Redmi 9T 4+64G</v>
      </c>
      <c r="I197" s="3" t="str">
        <f t="shared" si="4"/>
        <v>без nfc orange int</v>
      </c>
      <c r="J197" s="3" t="str">
        <f t="shared" si="5"/>
        <v xml:space="preserve">без orange </v>
      </c>
      <c r="K197" s="54" t="str">
        <f t="shared" si="6"/>
        <v>безorange</v>
      </c>
    </row>
    <row r="198" spans="1:11" ht="15.75" customHeight="1">
      <c r="A198" s="60" t="str">
        <f>Зведена!A198</f>
        <v>Redmi 9T 4+128GB без NFC Grey int</v>
      </c>
      <c r="B198" s="61" t="str">
        <f t="shared" ca="1" si="0"/>
        <v>undefined</v>
      </c>
      <c r="C198" s="61" t="str">
        <f t="shared" ca="1" si="1"/>
        <v>undefined</v>
      </c>
      <c r="D198" s="2" t="str">
        <f t="shared" ca="1" si="2"/>
        <v>undefined</v>
      </c>
      <c r="E198" s="2" t="str">
        <f t="array" ref="E198">IFERROR(INDEX(hidden_1!$A$2:$F$79,MATCH("*"&amp;LEFT(A198, SEARCH("GB",A198))&amp;"*",hidden_1!G:G,0)-1,2), "undefined")</f>
        <v>undefined</v>
      </c>
      <c r="F198" s="62" t="str">
        <f t="array" ref="F198">LOWER( SUBSTITUTE( SUBSTITUTE(IFERROR(INDEX(hidden_1!$A$2:$F$79,MATCH("*"&amp;LEFT(A198, SEARCH("GB",A198))&amp;"*",hidden_1!G:G,0)-1,3), "not fоund"), " ", ""), "Gray","Grey"))</f>
        <v>notfоund</v>
      </c>
      <c r="G198" s="54" t="b">
        <f ca="1">IFERROR(__xludf.DUMMYFUNCTION("ISNUMBER( MATCH(K198,XLOOKUP(K198,split(F198,""+""),split(F198,""+"")),0))"),FALSE)</f>
        <v>0</v>
      </c>
      <c r="H198" s="54" t="str">
        <f t="shared" si="3"/>
        <v>Redmi 9T 4+128G</v>
      </c>
      <c r="I198" s="3" t="str">
        <f t="shared" si="4"/>
        <v>без nfc grey int</v>
      </c>
      <c r="J198" s="3" t="str">
        <f t="shared" si="5"/>
        <v xml:space="preserve">без grey </v>
      </c>
      <c r="K198" s="54" t="str">
        <f t="shared" si="6"/>
        <v>безgrey</v>
      </c>
    </row>
    <row r="199" spans="1:11" ht="15.75" customHeight="1">
      <c r="A199" s="60" t="str">
        <f>Зведена!A199</f>
        <v>Redmi 9T 4+128GB Без NFC Twilight Blue int</v>
      </c>
      <c r="B199" s="61" t="str">
        <f t="shared" ca="1" si="0"/>
        <v>undefined</v>
      </c>
      <c r="C199" s="61" t="str">
        <f t="shared" ca="1" si="1"/>
        <v>undefined</v>
      </c>
      <c r="D199" s="2" t="str">
        <f t="shared" ca="1" si="2"/>
        <v>undefined</v>
      </c>
      <c r="E199" s="2" t="str">
        <f t="array" ref="E199">IFERROR(INDEX(hidden_1!$A$2:$F$79,MATCH("*"&amp;LEFT(A199, SEARCH("GB",A199))&amp;"*",hidden_1!G:G,0)-1,2), "undefined")</f>
        <v>undefined</v>
      </c>
      <c r="F199" s="62" t="str">
        <f t="array" ref="F199">LOWER( SUBSTITUTE( SUBSTITUTE(IFERROR(INDEX(hidden_1!$A$2:$F$79,MATCH("*"&amp;LEFT(A199, SEARCH("GB",A199))&amp;"*",hidden_1!G:G,0)-1,3), "not fоund"), " ", ""), "Gray","Grey"))</f>
        <v>notfоund</v>
      </c>
      <c r="G199" s="54" t="b">
        <f ca="1">IFERROR(__xludf.DUMMYFUNCTION("ISNUMBER( MATCH(K199,XLOOKUP(K199,split(F199,""+""),split(F199,""+"")),0))"),FALSE)</f>
        <v>0</v>
      </c>
      <c r="H199" s="54" t="str">
        <f t="shared" si="3"/>
        <v>Redmi 9T 4+128G</v>
      </c>
      <c r="I199" s="3" t="str">
        <f t="shared" si="4"/>
        <v>без nfc twilight blue int</v>
      </c>
      <c r="J199" s="3" t="str">
        <f t="shared" si="5"/>
        <v xml:space="preserve">без twilight blue </v>
      </c>
      <c r="K199" s="54" t="str">
        <f t="shared" si="6"/>
        <v>безtwilightblue</v>
      </c>
    </row>
    <row r="200" spans="1:11" ht="15.75" customHeight="1">
      <c r="A200" s="60" t="str">
        <f>Зведена!A200</f>
        <v>Redmi 9T 4+128GB без NFC Orange int</v>
      </c>
      <c r="B200" s="61" t="str">
        <f t="shared" ca="1" si="0"/>
        <v>undefined</v>
      </c>
      <c r="C200" s="61" t="str">
        <f t="shared" ca="1" si="1"/>
        <v>undefined</v>
      </c>
      <c r="D200" s="2" t="str">
        <f t="shared" ca="1" si="2"/>
        <v>undefined</v>
      </c>
      <c r="E200" s="2" t="str">
        <f t="array" ref="E200">IFERROR(INDEX(hidden_1!$A$2:$F$79,MATCH("*"&amp;LEFT(A200, SEARCH("GB",A200))&amp;"*",hidden_1!G:G,0)-1,2), "undefined")</f>
        <v>undefined</v>
      </c>
      <c r="F200" s="62" t="str">
        <f t="array" ref="F200">LOWER( SUBSTITUTE( SUBSTITUTE(IFERROR(INDEX(hidden_1!$A$2:$F$79,MATCH("*"&amp;LEFT(A200, SEARCH("GB",A200))&amp;"*",hidden_1!G:G,0)-1,3), "not fоund"), " ", ""), "Gray","Grey"))</f>
        <v>notfоund</v>
      </c>
      <c r="G200" s="54" t="b">
        <f ca="1">IFERROR(__xludf.DUMMYFUNCTION("ISNUMBER( MATCH(K200,XLOOKUP(K200,split(F200,""+""),split(F200,""+"")),0))"),FALSE)</f>
        <v>0</v>
      </c>
      <c r="H200" s="54" t="str">
        <f t="shared" si="3"/>
        <v>Redmi 9T 4+128G</v>
      </c>
      <c r="I200" s="3" t="str">
        <f t="shared" si="4"/>
        <v>без nfc orange int</v>
      </c>
      <c r="J200" s="3" t="str">
        <f t="shared" si="5"/>
        <v xml:space="preserve">без orange </v>
      </c>
      <c r="K200" s="54" t="str">
        <f t="shared" si="6"/>
        <v>безorange</v>
      </c>
    </row>
    <row r="201" spans="1:11" ht="15.75" customHeight="1">
      <c r="A201" s="60" t="str">
        <f>Зведена!A201</f>
        <v>Redmi 9T 4+128GB без NFC Green int</v>
      </c>
      <c r="B201" s="61" t="str">
        <f t="shared" ca="1" si="0"/>
        <v>undefined</v>
      </c>
      <c r="C201" s="61" t="str">
        <f t="shared" ca="1" si="1"/>
        <v>undefined</v>
      </c>
      <c r="D201" s="2" t="str">
        <f t="shared" ca="1" si="2"/>
        <v>undefined</v>
      </c>
      <c r="E201" s="2" t="str">
        <f t="array" ref="E201">IFERROR(INDEX(hidden_1!$A$2:$F$79,MATCH("*"&amp;LEFT(A201, SEARCH("GB",A201))&amp;"*",hidden_1!G:G,0)-1,2), "undefined")</f>
        <v>undefined</v>
      </c>
      <c r="F201" s="62" t="str">
        <f t="array" ref="F201">LOWER( SUBSTITUTE( SUBSTITUTE(IFERROR(INDEX(hidden_1!$A$2:$F$79,MATCH("*"&amp;LEFT(A201, SEARCH("GB",A201))&amp;"*",hidden_1!G:G,0)-1,3), "not fоund"), " ", ""), "Gray","Grey"))</f>
        <v>notfоund</v>
      </c>
      <c r="G201" s="54" t="b">
        <f ca="1">IFERROR(__xludf.DUMMYFUNCTION("ISNUMBER( MATCH(K201,XLOOKUP(K201,split(F201,""+""),split(F201,""+"")),0))"),FALSE)</f>
        <v>0</v>
      </c>
      <c r="H201" s="54" t="str">
        <f t="shared" si="3"/>
        <v>Redmi 9T 4+128G</v>
      </c>
      <c r="I201" s="3" t="str">
        <f t="shared" si="4"/>
        <v>без nfc green int</v>
      </c>
      <c r="J201" s="3" t="str">
        <f t="shared" si="5"/>
        <v xml:space="preserve">без green </v>
      </c>
      <c r="K201" s="54" t="str">
        <f t="shared" si="6"/>
        <v>безgreen</v>
      </c>
    </row>
    <row r="202" spans="1:11" ht="15.75" customHeight="1">
      <c r="A202" s="60" t="str">
        <f>Зведена!A202</f>
        <v>Redmi 9T 6+128GB без NFC Grey int</v>
      </c>
      <c r="B202" s="61" t="str">
        <f t="shared" ca="1" si="0"/>
        <v>undefined</v>
      </c>
      <c r="C202" s="61" t="str">
        <f t="shared" ca="1" si="1"/>
        <v>undefined</v>
      </c>
      <c r="D202" s="2" t="str">
        <f t="shared" ca="1" si="2"/>
        <v>undefined</v>
      </c>
      <c r="E202" s="2" t="str">
        <f t="array" ref="E202">IFERROR(INDEX(hidden_1!$A$2:$F$79,MATCH("*"&amp;LEFT(A202, SEARCH("GB",A202))&amp;"*",hidden_1!G:G,0)-1,2), "undefined")</f>
        <v>undefined</v>
      </c>
      <c r="F202" s="62" t="str">
        <f t="array" ref="F202">LOWER( SUBSTITUTE( SUBSTITUTE(IFERROR(INDEX(hidden_1!$A$2:$F$79,MATCH("*"&amp;LEFT(A202, SEARCH("GB",A202))&amp;"*",hidden_1!G:G,0)-1,3), "not fоund"), " ", ""), "Gray","Grey"))</f>
        <v>notfоund</v>
      </c>
      <c r="G202" s="54" t="b">
        <f ca="1">IFERROR(__xludf.DUMMYFUNCTION("ISNUMBER( MATCH(K202,XLOOKUP(K202,split(F202,""+""),split(F202,""+"")),0))"),FALSE)</f>
        <v>0</v>
      </c>
      <c r="H202" s="54" t="str">
        <f t="shared" si="3"/>
        <v>Redmi 9T 6+128G</v>
      </c>
      <c r="I202" s="3" t="str">
        <f t="shared" si="4"/>
        <v>без nfc grey int</v>
      </c>
      <c r="J202" s="3" t="str">
        <f t="shared" si="5"/>
        <v xml:space="preserve">без grey </v>
      </c>
      <c r="K202" s="54" t="str">
        <f t="shared" si="6"/>
        <v>безgrey</v>
      </c>
    </row>
    <row r="203" spans="1:11" ht="15.75" customHeight="1">
      <c r="A203" s="60" t="str">
        <f>Зведена!A203</f>
        <v>Redmi 9T 6+128GB без NFC Green int</v>
      </c>
      <c r="B203" s="61" t="str">
        <f t="shared" ca="1" si="0"/>
        <v>undefined</v>
      </c>
      <c r="C203" s="61" t="str">
        <f t="shared" ca="1" si="1"/>
        <v>undefined</v>
      </c>
      <c r="D203" s="2" t="str">
        <f t="shared" ca="1" si="2"/>
        <v>undefined</v>
      </c>
      <c r="E203" s="2" t="str">
        <f t="array" ref="E203">IFERROR(INDEX(hidden_1!$A$2:$F$79,MATCH("*"&amp;LEFT(A203, SEARCH("GB",A203))&amp;"*",hidden_1!G:G,0)-1,2), "undefined")</f>
        <v>undefined</v>
      </c>
      <c r="F203" s="62" t="str">
        <f t="array" ref="F203">LOWER( SUBSTITUTE( SUBSTITUTE(IFERROR(INDEX(hidden_1!$A$2:$F$79,MATCH("*"&amp;LEFT(A203, SEARCH("GB",A203))&amp;"*",hidden_1!G:G,0)-1,3), "not fоund"), " ", ""), "Gray","Grey"))</f>
        <v>notfоund</v>
      </c>
      <c r="G203" s="54" t="b">
        <f ca="1">IFERROR(__xludf.DUMMYFUNCTION("ISNUMBER( MATCH(K203,XLOOKUP(K203,split(F203,""+""),split(F203,""+"")),0))"),FALSE)</f>
        <v>0</v>
      </c>
      <c r="H203" s="54" t="str">
        <f t="shared" si="3"/>
        <v>Redmi 9T 6+128G</v>
      </c>
      <c r="I203" s="3" t="str">
        <f t="shared" si="4"/>
        <v>без nfc green int</v>
      </c>
      <c r="J203" s="3" t="str">
        <f t="shared" si="5"/>
        <v xml:space="preserve">без green </v>
      </c>
      <c r="K203" s="54" t="str">
        <f t="shared" si="6"/>
        <v>безgreen</v>
      </c>
    </row>
    <row r="204" spans="1:11" ht="15.75" customHeight="1">
      <c r="A204" s="60" t="str">
        <f>Зведена!A204</f>
        <v>Redmi 9T 6+128GB Без NFC Twilight Blue int</v>
      </c>
      <c r="B204" s="61" t="str">
        <f t="shared" ca="1" si="0"/>
        <v>undefined</v>
      </c>
      <c r="C204" s="61" t="str">
        <f t="shared" ca="1" si="1"/>
        <v>undefined</v>
      </c>
      <c r="D204" s="2" t="str">
        <f t="shared" ca="1" si="2"/>
        <v>undefined</v>
      </c>
      <c r="E204" s="2" t="str">
        <f t="array" ref="E204">IFERROR(INDEX(hidden_1!$A$2:$F$79,MATCH("*"&amp;LEFT(A204, SEARCH("GB",A204))&amp;"*",hidden_1!G:G,0)-1,2), "undefined")</f>
        <v>undefined</v>
      </c>
      <c r="F204" s="62" t="str">
        <f t="array" ref="F204">LOWER( SUBSTITUTE( SUBSTITUTE(IFERROR(INDEX(hidden_1!$A$2:$F$79,MATCH("*"&amp;LEFT(A204, SEARCH("GB",A204))&amp;"*",hidden_1!G:G,0)-1,3), "not fоund"), " ", ""), "Gray","Grey"))</f>
        <v>notfоund</v>
      </c>
      <c r="G204" s="54" t="b">
        <f ca="1">IFERROR(__xludf.DUMMYFUNCTION("ISNUMBER( MATCH(K204,XLOOKUP(K204,split(F204,""+""),split(F204,""+"")),0))"),FALSE)</f>
        <v>0</v>
      </c>
      <c r="H204" s="54" t="str">
        <f t="shared" si="3"/>
        <v>Redmi 9T 6+128G</v>
      </c>
      <c r="I204" s="3" t="str">
        <f t="shared" si="4"/>
        <v>без nfc twilight blue int</v>
      </c>
      <c r="J204" s="3" t="str">
        <f t="shared" si="5"/>
        <v xml:space="preserve">без twilight blue </v>
      </c>
      <c r="K204" s="54" t="str">
        <f t="shared" si="6"/>
        <v>безtwilightblue</v>
      </c>
    </row>
    <row r="205" spans="1:11" ht="15.75" customHeight="1">
      <c r="A205" s="60" t="str">
        <f>Зведена!A205</f>
        <v>Redmi 9T 6+128GB без NFC Orange int</v>
      </c>
      <c r="B205" s="61" t="str">
        <f t="shared" ca="1" si="0"/>
        <v>undefined</v>
      </c>
      <c r="C205" s="61" t="str">
        <f t="shared" ca="1" si="1"/>
        <v>undefined</v>
      </c>
      <c r="D205" s="2" t="str">
        <f t="shared" ca="1" si="2"/>
        <v>undefined</v>
      </c>
      <c r="E205" s="2" t="str">
        <f t="array" ref="E205">IFERROR(INDEX(hidden_1!$A$2:$F$79,MATCH("*"&amp;LEFT(A205, SEARCH("GB",A205))&amp;"*",hidden_1!G:G,0)-1,2), "undefined")</f>
        <v>undefined</v>
      </c>
      <c r="F205" s="62" t="str">
        <f t="array" ref="F205">LOWER( SUBSTITUTE( SUBSTITUTE(IFERROR(INDEX(hidden_1!$A$2:$F$79,MATCH("*"&amp;LEFT(A205, SEARCH("GB",A205))&amp;"*",hidden_1!G:G,0)-1,3), "not fоund"), " ", ""), "Gray","Grey"))</f>
        <v>notfоund</v>
      </c>
      <c r="G205" s="54" t="b">
        <f ca="1">IFERROR(__xludf.DUMMYFUNCTION("ISNUMBER( MATCH(K205,XLOOKUP(K205,split(F205,""+""),split(F205,""+"")),0))"),FALSE)</f>
        <v>0</v>
      </c>
      <c r="H205" s="54" t="str">
        <f t="shared" si="3"/>
        <v>Redmi 9T 6+128G</v>
      </c>
      <c r="I205" s="3" t="str">
        <f t="shared" si="4"/>
        <v>без nfc orange int</v>
      </c>
      <c r="J205" s="3" t="str">
        <f t="shared" si="5"/>
        <v xml:space="preserve">без orange </v>
      </c>
      <c r="K205" s="54" t="str">
        <f t="shared" si="6"/>
        <v>безorange</v>
      </c>
    </row>
    <row r="206" spans="1:11" ht="15.75" customHeight="1">
      <c r="A206" s="60" t="str">
        <f>Зведена!A206</f>
        <v>Redmi 9T 4+64GB NFC Grey int</v>
      </c>
      <c r="B206" s="61" t="str">
        <f t="shared" ca="1" si="0"/>
        <v>undefined</v>
      </c>
      <c r="C206" s="61" t="str">
        <f t="shared" ca="1" si="1"/>
        <v>undefined</v>
      </c>
      <c r="D206" s="2" t="str">
        <f t="shared" ca="1" si="2"/>
        <v>undefined</v>
      </c>
      <c r="E206" s="2" t="str">
        <f t="array" ref="E206">IFERROR(INDEX(hidden_1!$A$2:$F$79,MATCH("*"&amp;LEFT(A206, SEARCH("GB",A206))&amp;"*",hidden_1!G:G,0)-1,2), "undefined")</f>
        <v>undefined</v>
      </c>
      <c r="F206" s="62" t="str">
        <f t="array" ref="F206">LOWER( SUBSTITUTE( SUBSTITUTE(IFERROR(INDEX(hidden_1!$A$2:$F$79,MATCH("*"&amp;LEFT(A206, SEARCH("GB",A206))&amp;"*",hidden_1!G:G,0)-1,3), "not fоund"), " ", ""), "Gray","Grey"))</f>
        <v>notfоund</v>
      </c>
      <c r="G206" s="54" t="b">
        <f ca="1">IFERROR(__xludf.DUMMYFUNCTION("ISNUMBER( MATCH(K206,XLOOKUP(K206,split(F206,""+""),split(F206,""+"")),0))"),FALSE)</f>
        <v>0</v>
      </c>
      <c r="H206" s="54" t="str">
        <f t="shared" si="3"/>
        <v>Redmi 9T 4+64G</v>
      </c>
      <c r="I206" s="3" t="str">
        <f t="shared" si="4"/>
        <v>nfc grey int</v>
      </c>
      <c r="J206" s="3" t="str">
        <f t="shared" si="5"/>
        <v xml:space="preserve">grey </v>
      </c>
      <c r="K206" s="54" t="str">
        <f t="shared" si="6"/>
        <v>grey</v>
      </c>
    </row>
    <row r="207" spans="1:11" ht="15.75" customHeight="1">
      <c r="A207" s="60" t="str">
        <f>Зведена!A207</f>
        <v>Redmi 9T 4+64GB NFC Green int</v>
      </c>
      <c r="B207" s="61" t="str">
        <f t="shared" ca="1" si="0"/>
        <v>undefined</v>
      </c>
      <c r="C207" s="61" t="str">
        <f t="shared" ca="1" si="1"/>
        <v>undefined</v>
      </c>
      <c r="D207" s="2" t="str">
        <f t="shared" ca="1" si="2"/>
        <v>undefined</v>
      </c>
      <c r="E207" s="2" t="str">
        <f t="array" ref="E207">IFERROR(INDEX(hidden_1!$A$2:$F$79,MATCH("*"&amp;LEFT(A207, SEARCH("GB",A207))&amp;"*",hidden_1!G:G,0)-1,2), "undefined")</f>
        <v>undefined</v>
      </c>
      <c r="F207" s="62" t="str">
        <f t="array" ref="F207">LOWER( SUBSTITUTE( SUBSTITUTE(IFERROR(INDEX(hidden_1!$A$2:$F$79,MATCH("*"&amp;LEFT(A207, SEARCH("GB",A207))&amp;"*",hidden_1!G:G,0)-1,3), "not fоund"), " ", ""), "Gray","Grey"))</f>
        <v>notfоund</v>
      </c>
      <c r="G207" s="54" t="b">
        <f ca="1">IFERROR(__xludf.DUMMYFUNCTION("ISNUMBER( MATCH(K207,XLOOKUP(K207,split(F207,""+""),split(F207,""+"")),0))"),FALSE)</f>
        <v>0</v>
      </c>
      <c r="H207" s="54" t="str">
        <f t="shared" si="3"/>
        <v>Redmi 9T 4+64G</v>
      </c>
      <c r="I207" s="3" t="str">
        <f t="shared" si="4"/>
        <v>nfc green int</v>
      </c>
      <c r="J207" s="3" t="str">
        <f t="shared" si="5"/>
        <v xml:space="preserve">green </v>
      </c>
      <c r="K207" s="54" t="str">
        <f t="shared" si="6"/>
        <v>green</v>
      </c>
    </row>
    <row r="208" spans="1:11" ht="15.75" customHeight="1">
      <c r="A208" s="60" t="str">
        <f>Зведена!A208</f>
        <v>Redmi 9T 4+64GB NFC Twilight Blue int</v>
      </c>
      <c r="B208" s="61" t="str">
        <f t="shared" ca="1" si="0"/>
        <v>undefined</v>
      </c>
      <c r="C208" s="61" t="str">
        <f t="shared" ca="1" si="1"/>
        <v>undefined</v>
      </c>
      <c r="D208" s="2" t="str">
        <f t="shared" ca="1" si="2"/>
        <v>undefined</v>
      </c>
      <c r="E208" s="2" t="str">
        <f t="array" ref="E208">IFERROR(INDEX(hidden_1!$A$2:$F$79,MATCH("*"&amp;LEFT(A208, SEARCH("GB",A208))&amp;"*",hidden_1!G:G,0)-1,2), "undefined")</f>
        <v>undefined</v>
      </c>
      <c r="F208" s="62" t="str">
        <f t="array" ref="F208">LOWER( SUBSTITUTE( SUBSTITUTE(IFERROR(INDEX(hidden_1!$A$2:$F$79,MATCH("*"&amp;LEFT(A208, SEARCH("GB",A208))&amp;"*",hidden_1!G:G,0)-1,3), "not fоund"), " ", ""), "Gray","Grey"))</f>
        <v>notfоund</v>
      </c>
      <c r="G208" s="54" t="b">
        <f ca="1">IFERROR(__xludf.DUMMYFUNCTION("ISNUMBER( MATCH(K208,XLOOKUP(K208,split(F208,""+""),split(F208,""+"")),0))"),FALSE)</f>
        <v>0</v>
      </c>
      <c r="H208" s="54" t="str">
        <f t="shared" si="3"/>
        <v>Redmi 9T 4+64G</v>
      </c>
      <c r="I208" s="3" t="str">
        <f t="shared" si="4"/>
        <v>nfc twilight blue int</v>
      </c>
      <c r="J208" s="3" t="str">
        <f t="shared" si="5"/>
        <v xml:space="preserve">twilight blue </v>
      </c>
      <c r="K208" s="54" t="str">
        <f t="shared" si="6"/>
        <v>twilightblue</v>
      </c>
    </row>
    <row r="209" spans="1:11" ht="15.75" customHeight="1">
      <c r="A209" s="60" t="str">
        <f>Зведена!A209</f>
        <v>Redmi 9T 4+64GB NFC Orange int</v>
      </c>
      <c r="B209" s="61" t="str">
        <f t="shared" ca="1" si="0"/>
        <v>undefined</v>
      </c>
      <c r="C209" s="61" t="str">
        <f t="shared" ca="1" si="1"/>
        <v>undefined</v>
      </c>
      <c r="D209" s="2" t="str">
        <f t="shared" ca="1" si="2"/>
        <v>undefined</v>
      </c>
      <c r="E209" s="2" t="str">
        <f t="array" ref="E209">IFERROR(INDEX(hidden_1!$A$2:$F$79,MATCH("*"&amp;LEFT(A209, SEARCH("GB",A209))&amp;"*",hidden_1!G:G,0)-1,2), "undefined")</f>
        <v>undefined</v>
      </c>
      <c r="F209" s="62" t="str">
        <f t="array" ref="F209">LOWER( SUBSTITUTE( SUBSTITUTE(IFERROR(INDEX(hidden_1!$A$2:$F$79,MATCH("*"&amp;LEFT(A209, SEARCH("GB",A209))&amp;"*",hidden_1!G:G,0)-1,3), "not fоund"), " ", ""), "Gray","Grey"))</f>
        <v>notfоund</v>
      </c>
      <c r="G209" s="54" t="b">
        <f ca="1">IFERROR(__xludf.DUMMYFUNCTION("ISNUMBER( MATCH(K209,XLOOKUP(K209,split(F209,""+""),split(F209,""+"")),0))"),FALSE)</f>
        <v>0</v>
      </c>
      <c r="H209" s="54" t="str">
        <f t="shared" si="3"/>
        <v>Redmi 9T 4+64G</v>
      </c>
      <c r="I209" s="3" t="str">
        <f t="shared" si="4"/>
        <v>nfc orange int</v>
      </c>
      <c r="J209" s="3" t="str">
        <f t="shared" si="5"/>
        <v xml:space="preserve">orange </v>
      </c>
      <c r="K209" s="54" t="str">
        <f t="shared" si="6"/>
        <v>orange</v>
      </c>
    </row>
    <row r="210" spans="1:11" ht="15.75" customHeight="1">
      <c r="A210" s="60" t="str">
        <f>Зведена!A210</f>
        <v>Redmi 9T 4+128GB NFC Green int</v>
      </c>
      <c r="B210" s="61" t="str">
        <f t="shared" ca="1" si="0"/>
        <v>undefined</v>
      </c>
      <c r="C210" s="61" t="str">
        <f t="shared" ca="1" si="1"/>
        <v>undefined</v>
      </c>
      <c r="D210" s="2" t="str">
        <f t="shared" ca="1" si="2"/>
        <v>undefined</v>
      </c>
      <c r="E210" s="2" t="str">
        <f t="array" ref="E210">IFERROR(INDEX(hidden_1!$A$2:$F$79,MATCH("*"&amp;LEFT(A210, SEARCH("GB",A210))&amp;"*",hidden_1!G:G,0)-1,2), "undefined")</f>
        <v>undefined</v>
      </c>
      <c r="F210" s="62" t="str">
        <f t="array" ref="F210">LOWER( SUBSTITUTE( SUBSTITUTE(IFERROR(INDEX(hidden_1!$A$2:$F$79,MATCH("*"&amp;LEFT(A210, SEARCH("GB",A210))&amp;"*",hidden_1!G:G,0)-1,3), "not fоund"), " ", ""), "Gray","Grey"))</f>
        <v>notfоund</v>
      </c>
      <c r="G210" s="54" t="b">
        <f ca="1">IFERROR(__xludf.DUMMYFUNCTION("ISNUMBER( MATCH(K210,XLOOKUP(K210,split(F210,""+""),split(F210,""+"")),0))"),FALSE)</f>
        <v>0</v>
      </c>
      <c r="H210" s="54" t="str">
        <f t="shared" si="3"/>
        <v>Redmi 9T 4+128G</v>
      </c>
      <c r="I210" s="3" t="str">
        <f t="shared" si="4"/>
        <v>nfc green int</v>
      </c>
      <c r="J210" s="3" t="str">
        <f t="shared" si="5"/>
        <v xml:space="preserve">green </v>
      </c>
      <c r="K210" s="54" t="str">
        <f t="shared" si="6"/>
        <v>green</v>
      </c>
    </row>
    <row r="211" spans="1:11" ht="15.75" customHeight="1">
      <c r="A211" s="60" t="str">
        <f>Зведена!A211</f>
        <v>Redmi 9T 4+128GB NFC Grey int</v>
      </c>
      <c r="B211" s="61" t="str">
        <f t="shared" ca="1" si="0"/>
        <v>undefined</v>
      </c>
      <c r="C211" s="61" t="str">
        <f t="shared" ca="1" si="1"/>
        <v>undefined</v>
      </c>
      <c r="D211" s="2" t="str">
        <f t="shared" ca="1" si="2"/>
        <v>undefined</v>
      </c>
      <c r="E211" s="2" t="str">
        <f t="array" ref="E211">IFERROR(INDEX(hidden_1!$A$2:$F$79,MATCH("*"&amp;LEFT(A211, SEARCH("GB",A211))&amp;"*",hidden_1!G:G,0)-1,2), "undefined")</f>
        <v>undefined</v>
      </c>
      <c r="F211" s="62" t="str">
        <f t="array" ref="F211">LOWER( SUBSTITUTE( SUBSTITUTE(IFERROR(INDEX(hidden_1!$A$2:$F$79,MATCH("*"&amp;LEFT(A211, SEARCH("GB",A211))&amp;"*",hidden_1!G:G,0)-1,3), "not fоund"), " ", ""), "Gray","Grey"))</f>
        <v>notfоund</v>
      </c>
      <c r="G211" s="54" t="b">
        <f ca="1">IFERROR(__xludf.DUMMYFUNCTION("ISNUMBER( MATCH(K211,XLOOKUP(K211,split(F211,""+""),split(F211,""+"")),0))"),FALSE)</f>
        <v>0</v>
      </c>
      <c r="H211" s="54" t="str">
        <f t="shared" si="3"/>
        <v>Redmi 9T 4+128G</v>
      </c>
      <c r="I211" s="3" t="str">
        <f t="shared" si="4"/>
        <v>nfc grey int</v>
      </c>
      <c r="J211" s="3" t="str">
        <f t="shared" si="5"/>
        <v xml:space="preserve">grey </v>
      </c>
      <c r="K211" s="54" t="str">
        <f t="shared" si="6"/>
        <v>grey</v>
      </c>
    </row>
    <row r="212" spans="1:11" ht="15.75" customHeight="1">
      <c r="A212" s="60" t="str">
        <f>Зведена!A212</f>
        <v>Redmi 9T 4+128GB NFC Twilight Blue int</v>
      </c>
      <c r="B212" s="61" t="str">
        <f t="shared" ca="1" si="0"/>
        <v>undefined</v>
      </c>
      <c r="C212" s="61" t="str">
        <f t="shared" ca="1" si="1"/>
        <v>undefined</v>
      </c>
      <c r="D212" s="2" t="str">
        <f t="shared" ca="1" si="2"/>
        <v>undefined</v>
      </c>
      <c r="E212" s="2" t="str">
        <f t="array" ref="E212">IFERROR(INDEX(hidden_1!$A$2:$F$79,MATCH("*"&amp;LEFT(A212, SEARCH("GB",A212))&amp;"*",hidden_1!G:G,0)-1,2), "undefined")</f>
        <v>undefined</v>
      </c>
      <c r="F212" s="62" t="str">
        <f t="array" ref="F212">LOWER( SUBSTITUTE( SUBSTITUTE(IFERROR(INDEX(hidden_1!$A$2:$F$79,MATCH("*"&amp;LEFT(A212, SEARCH("GB",A212))&amp;"*",hidden_1!G:G,0)-1,3), "not fоund"), " ", ""), "Gray","Grey"))</f>
        <v>notfоund</v>
      </c>
      <c r="G212" s="54" t="b">
        <f ca="1">IFERROR(__xludf.DUMMYFUNCTION("ISNUMBER( MATCH(K212,XLOOKUP(K212,split(F212,""+""),split(F212,""+"")),0))"),FALSE)</f>
        <v>0</v>
      </c>
      <c r="H212" s="54" t="str">
        <f t="shared" si="3"/>
        <v>Redmi 9T 4+128G</v>
      </c>
      <c r="I212" s="3" t="str">
        <f t="shared" si="4"/>
        <v>nfc twilight blue int</v>
      </c>
      <c r="J212" s="3" t="str">
        <f t="shared" si="5"/>
        <v xml:space="preserve">twilight blue </v>
      </c>
      <c r="K212" s="54" t="str">
        <f t="shared" si="6"/>
        <v>twilightblue</v>
      </c>
    </row>
    <row r="213" spans="1:11" ht="15.75" customHeight="1">
      <c r="A213" s="60" t="str">
        <f>Зведена!A213</f>
        <v>Redmi 9T 4+128GB NFC Orange int</v>
      </c>
      <c r="B213" s="61" t="str">
        <f t="shared" ca="1" si="0"/>
        <v>undefined</v>
      </c>
      <c r="C213" s="61" t="str">
        <f t="shared" ca="1" si="1"/>
        <v>undefined</v>
      </c>
      <c r="D213" s="2" t="str">
        <f t="shared" ca="1" si="2"/>
        <v>undefined</v>
      </c>
      <c r="E213" s="2" t="str">
        <f t="array" ref="E213">IFERROR(INDEX(hidden_1!$A$2:$F$79,MATCH("*"&amp;LEFT(A213, SEARCH("GB",A213))&amp;"*",hidden_1!G:G,0)-1,2), "undefined")</f>
        <v>undefined</v>
      </c>
      <c r="F213" s="62" t="str">
        <f t="array" ref="F213">LOWER( SUBSTITUTE( SUBSTITUTE(IFERROR(INDEX(hidden_1!$A$2:$F$79,MATCH("*"&amp;LEFT(A213, SEARCH("GB",A213))&amp;"*",hidden_1!G:G,0)-1,3), "not fоund"), " ", ""), "Gray","Grey"))</f>
        <v>notfоund</v>
      </c>
      <c r="G213" s="54" t="b">
        <f ca="1">IFERROR(__xludf.DUMMYFUNCTION("ISNUMBER( MATCH(K213,XLOOKUP(K213,split(F213,""+""),split(F213,""+"")),0))"),FALSE)</f>
        <v>0</v>
      </c>
      <c r="H213" s="54" t="str">
        <f t="shared" si="3"/>
        <v>Redmi 9T 4+128G</v>
      </c>
      <c r="I213" s="3" t="str">
        <f t="shared" si="4"/>
        <v>nfc orange int</v>
      </c>
      <c r="J213" s="3" t="str">
        <f t="shared" si="5"/>
        <v xml:space="preserve">orange </v>
      </c>
      <c r="K213" s="54" t="str">
        <f t="shared" si="6"/>
        <v>orange</v>
      </c>
    </row>
    <row r="214" spans="1:11" ht="15.75" customHeight="1">
      <c r="A214" s="60" t="str">
        <f>Зведена!A214</f>
        <v>Redmi 10A 3+64GB Graphite Grey Int</v>
      </c>
      <c r="B214" s="61" t="str">
        <f t="shared" ca="1" si="0"/>
        <v>$79</v>
      </c>
      <c r="C214" s="61" t="str">
        <f t="shared" ca="1" si="1"/>
        <v>$79</v>
      </c>
      <c r="D214" s="2" t="str">
        <f t="shared" ca="1" si="2"/>
        <v>$79</v>
      </c>
      <c r="E214" s="2" t="str">
        <f t="array" ref="E214">IFERROR(INDEX(hidden_1!$A$2:$F$79,MATCH("*"&amp;LEFT(A214, SEARCH("GB",A214))&amp;"*",hidden_1!G:G,0)-1,2), "undefined")</f>
        <v>$79</v>
      </c>
      <c r="F214" s="62" t="str">
        <f t="array" ref="F214">LOWER( SUBSTITUTE( SUBSTITUTE(IFERROR(INDEX(hidden_1!$A$2:$F$79,MATCH("*"&amp;LEFT(A214, SEARCH("GB",A214))&amp;"*",hidden_1!G:G,0)-1,3), "not fоund"), " ", ""), "Gray","Grey"))</f>
        <v>graphitegrey</v>
      </c>
      <c r="G214" s="54" t="b">
        <f ca="1">IFERROR(__xludf.DUMMYFUNCTION("ISNUMBER( MATCH(K214,XLOOKUP(K214,split(F214,""+""),split(F214,""+"")),0))"),TRUE)</f>
        <v>1</v>
      </c>
      <c r="H214" s="54" t="str">
        <f t="shared" si="3"/>
        <v>Redmi 10A 3+64G</v>
      </c>
      <c r="I214" s="3" t="str">
        <f t="shared" si="4"/>
        <v>graphite grey int</v>
      </c>
      <c r="J214" s="3" t="str">
        <f t="shared" si="5"/>
        <v xml:space="preserve">graphite grey </v>
      </c>
      <c r="K214" s="54" t="str">
        <f t="shared" si="6"/>
        <v>graphitegrey</v>
      </c>
    </row>
    <row r="215" spans="1:11" ht="15.75" customHeight="1">
      <c r="A215" s="60" t="str">
        <f>Зведена!A215</f>
        <v>Redmi 10A 3+64GB Sky Blue Int</v>
      </c>
      <c r="B215" s="61" t="str">
        <f t="shared" ca="1" si="0"/>
        <v>undefined</v>
      </c>
      <c r="C215" s="61" t="str">
        <f t="shared" ca="1" si="1"/>
        <v>undefined</v>
      </c>
      <c r="D215" s="2" t="str">
        <f t="shared" ca="1" si="2"/>
        <v>undefined</v>
      </c>
      <c r="E215" s="2" t="str">
        <f t="array" ref="E215">IFERROR(INDEX(hidden_1!$A$2:$F$79,MATCH("*"&amp;LEFT(A215, SEARCH("GB",A215))&amp;"*",hidden_1!G:G,0)-1,2), "undefined")</f>
        <v>$79</v>
      </c>
      <c r="F215" s="62" t="str">
        <f t="array" ref="F215">LOWER( SUBSTITUTE( SUBSTITUTE(IFERROR(INDEX(hidden_1!$A$2:$F$79,MATCH("*"&amp;LEFT(A215, SEARCH("GB",A215))&amp;"*",hidden_1!G:G,0)-1,3), "not fоund"), " ", ""), "Gray","Grey"))</f>
        <v>graphitegrey</v>
      </c>
      <c r="G215" s="54" t="b">
        <f ca="1">IFERROR(__xludf.DUMMYFUNCTION("ISNUMBER( MATCH(K215,XLOOKUP(K215,split(F215,""+""),split(F215,""+"")),0))"),FALSE)</f>
        <v>0</v>
      </c>
      <c r="H215" s="54" t="str">
        <f t="shared" si="3"/>
        <v>Redmi 10A 3+64G</v>
      </c>
      <c r="I215" s="3" t="str">
        <f t="shared" si="4"/>
        <v>sky blue int</v>
      </c>
      <c r="J215" s="3" t="str">
        <f t="shared" si="5"/>
        <v xml:space="preserve">sky blue </v>
      </c>
      <c r="K215" s="54" t="str">
        <f t="shared" si="6"/>
        <v>skyblue</v>
      </c>
    </row>
    <row r="216" spans="1:11" ht="15.75" customHeight="1">
      <c r="A216" s="60" t="str">
        <f>Зведена!A216</f>
        <v>Redmi 10A 3+64GB Chrome Silver Int</v>
      </c>
      <c r="B216" s="61" t="str">
        <f t="shared" ca="1" si="0"/>
        <v>undefined</v>
      </c>
      <c r="C216" s="61" t="str">
        <f t="shared" ca="1" si="1"/>
        <v>undefined</v>
      </c>
      <c r="D216" s="2" t="str">
        <f t="shared" ca="1" si="2"/>
        <v>undefined</v>
      </c>
      <c r="E216" s="2" t="str">
        <f t="array" ref="E216">IFERROR(INDEX(hidden_1!$A$2:$F$79,MATCH("*"&amp;LEFT(A216, SEARCH("GB",A216))&amp;"*",hidden_1!G:G,0)-1,2), "undefined")</f>
        <v>$79</v>
      </c>
      <c r="F216" s="62" t="str">
        <f t="array" ref="F216">LOWER( SUBSTITUTE( SUBSTITUTE(IFERROR(INDEX(hidden_1!$A$2:$F$79,MATCH("*"&amp;LEFT(A216, SEARCH("GB",A216))&amp;"*",hidden_1!G:G,0)-1,3), "not fоund"), " ", ""), "Gray","Grey"))</f>
        <v>graphitegrey</v>
      </c>
      <c r="G216" s="54" t="b">
        <f ca="1">IFERROR(__xludf.DUMMYFUNCTION("ISNUMBER( MATCH(K216,XLOOKUP(K216,split(F216,""+""),split(F216,""+"")),0))"),FALSE)</f>
        <v>0</v>
      </c>
      <c r="H216" s="54" t="str">
        <f t="shared" si="3"/>
        <v>Redmi 10A 3+64G</v>
      </c>
      <c r="I216" s="3" t="str">
        <f t="shared" si="4"/>
        <v>chrome silver int</v>
      </c>
      <c r="J216" s="3" t="str">
        <f t="shared" si="5"/>
        <v xml:space="preserve">chrome silver </v>
      </c>
      <c r="K216" s="54" t="str">
        <f t="shared" si="6"/>
        <v>chromesilver</v>
      </c>
    </row>
    <row r="217" spans="1:11" ht="15.75" customHeight="1">
      <c r="A217" s="60" t="str">
        <f>Зведена!A217</f>
        <v>Redmi 10 4+64GB NFC Grey Int</v>
      </c>
      <c r="B217" s="61" t="str">
        <f t="shared" ca="1" si="0"/>
        <v>undefined</v>
      </c>
      <c r="C217" s="61" t="str">
        <f t="shared" ca="1" si="1"/>
        <v>undefined</v>
      </c>
      <c r="D217" s="2" t="str">
        <f t="shared" ca="1" si="2"/>
        <v>undefined</v>
      </c>
      <c r="E217" s="2" t="str">
        <f t="array" ref="E217">IFERROR(INDEX(hidden_1!$A$2:$F$79,MATCH("*"&amp;LEFT(A217, SEARCH("GB",A217))&amp;"*",hidden_1!G:G,0)-1,2), "undefined")</f>
        <v>-</v>
      </c>
      <c r="F217" s="62" t="str">
        <f t="array" ref="F217">LOWER( SUBSTITUTE( SUBSTITUTE(IFERROR(INDEX(hidden_1!$A$2:$F$79,MATCH("*"&amp;LEFT(A217, SEARCH("GB",A217))&amp;"*",hidden_1!G:G,0)-1,3), "not fоund"), " ", ""), "Gray","Grey"))</f>
        <v>carbongrey</v>
      </c>
      <c r="G217" s="54" t="b">
        <f ca="1">IFERROR(__xludf.DUMMYFUNCTION("ISNUMBER( MATCH(K217,XLOOKUP(K217,split(F217,""+""),split(F217,""+"")),0))"),FALSE)</f>
        <v>0</v>
      </c>
      <c r="H217" s="54" t="str">
        <f t="shared" si="3"/>
        <v>Redmi 10 4+64G</v>
      </c>
      <c r="I217" s="3" t="str">
        <f t="shared" si="4"/>
        <v>nfc grey int</v>
      </c>
      <c r="J217" s="3" t="str">
        <f t="shared" si="5"/>
        <v xml:space="preserve">grey </v>
      </c>
      <c r="K217" s="54" t="str">
        <f t="shared" si="6"/>
        <v>grey</v>
      </c>
    </row>
    <row r="218" spans="1:11" ht="15.75" customHeight="1">
      <c r="A218" s="60" t="str">
        <f>Зведена!A218</f>
        <v>Redmi 10 4+64GB NFC Blue Int</v>
      </c>
      <c r="B218" s="61" t="str">
        <f t="shared" ca="1" si="0"/>
        <v>undefined</v>
      </c>
      <c r="C218" s="61" t="str">
        <f t="shared" ca="1" si="1"/>
        <v>undefined</v>
      </c>
      <c r="D218" s="2" t="str">
        <f t="shared" ca="1" si="2"/>
        <v>undefined</v>
      </c>
      <c r="E218" s="2" t="str">
        <f t="array" ref="E218">IFERROR(INDEX(hidden_1!$A$2:$F$79,MATCH("*"&amp;LEFT(A218, SEARCH("GB",A218))&amp;"*",hidden_1!G:G,0)-1,2), "undefined")</f>
        <v>-</v>
      </c>
      <c r="F218" s="62" t="str">
        <f t="array" ref="F218">LOWER( SUBSTITUTE( SUBSTITUTE(IFERROR(INDEX(hidden_1!$A$2:$F$79,MATCH("*"&amp;LEFT(A218, SEARCH("GB",A218))&amp;"*",hidden_1!G:G,0)-1,3), "not fоund"), " ", ""), "Gray","Grey"))</f>
        <v>carbongrey</v>
      </c>
      <c r="G218" s="54" t="b">
        <f ca="1">IFERROR(__xludf.DUMMYFUNCTION("ISNUMBER( MATCH(K218,XLOOKUP(K218,split(F218,""+""),split(F218,""+"")),0))"),FALSE)</f>
        <v>0</v>
      </c>
      <c r="H218" s="54" t="str">
        <f t="shared" si="3"/>
        <v>Redmi 10 4+64G</v>
      </c>
      <c r="I218" s="3" t="str">
        <f t="shared" si="4"/>
        <v>nfc blue int</v>
      </c>
      <c r="J218" s="3" t="str">
        <f t="shared" si="5"/>
        <v xml:space="preserve">blue </v>
      </c>
      <c r="K218" s="54" t="str">
        <f t="shared" si="6"/>
        <v>blue</v>
      </c>
    </row>
    <row r="219" spans="1:11" ht="15.75" customHeight="1">
      <c r="A219" s="60" t="str">
        <f>Зведена!A219</f>
        <v>Redmi 10 4+64GB NFC White Int</v>
      </c>
      <c r="B219" s="61" t="str">
        <f t="shared" ca="1" si="0"/>
        <v>undefined</v>
      </c>
      <c r="C219" s="61" t="str">
        <f t="shared" ca="1" si="1"/>
        <v>undefined</v>
      </c>
      <c r="D219" s="2" t="str">
        <f t="shared" ca="1" si="2"/>
        <v>undefined</v>
      </c>
      <c r="E219" s="2" t="str">
        <f t="array" ref="E219">IFERROR(INDEX(hidden_1!$A$2:$F$79,MATCH("*"&amp;LEFT(A219, SEARCH("GB",A219))&amp;"*",hidden_1!G:G,0)-1,2), "undefined")</f>
        <v>-</v>
      </c>
      <c r="F219" s="62" t="str">
        <f t="array" ref="F219">LOWER( SUBSTITUTE( SUBSTITUTE(IFERROR(INDEX(hidden_1!$A$2:$F$79,MATCH("*"&amp;LEFT(A219, SEARCH("GB",A219))&amp;"*",hidden_1!G:G,0)-1,3), "not fоund"), " ", ""), "Gray","Grey"))</f>
        <v>carbongrey</v>
      </c>
      <c r="G219" s="54" t="b">
        <f ca="1">IFERROR(__xludf.DUMMYFUNCTION("ISNUMBER( MATCH(K219,XLOOKUP(K219,split(F219,""+""),split(F219,""+"")),0))"),FALSE)</f>
        <v>0</v>
      </c>
      <c r="H219" s="54" t="str">
        <f t="shared" si="3"/>
        <v>Redmi 10 4+64G</v>
      </c>
      <c r="I219" s="3" t="str">
        <f t="shared" si="4"/>
        <v>nfc white int</v>
      </c>
      <c r="J219" s="3" t="str">
        <f t="shared" si="5"/>
        <v xml:space="preserve">white </v>
      </c>
      <c r="K219" s="54" t="str">
        <f t="shared" si="6"/>
        <v>white</v>
      </c>
    </row>
    <row r="220" spans="1:11" ht="15.75" customHeight="1">
      <c r="A220" s="60" t="str">
        <f>Зведена!A220</f>
        <v>Redmi 10 4+128GB NFC Grey Int</v>
      </c>
      <c r="B220" s="61" t="str">
        <f t="shared" ca="1" si="0"/>
        <v>undefined</v>
      </c>
      <c r="C220" s="61" t="str">
        <f t="shared" ca="1" si="1"/>
        <v>undefined</v>
      </c>
      <c r="D220" s="2" t="str">
        <f t="shared" ca="1" si="2"/>
        <v>undefined</v>
      </c>
      <c r="E220" s="2" t="str">
        <f t="array" ref="E220">IFERROR(INDEX(hidden_1!$A$2:$F$79,MATCH("*"&amp;LEFT(A220, SEARCH("GB",A220))&amp;"*",hidden_1!G:G,0)-1,2), "undefined")</f>
        <v>$120</v>
      </c>
      <c r="F220" s="62" t="str">
        <f t="array" ref="F220">LOWER( SUBSTITUTE( SUBSTITUTE(IFERROR(INDEX(hidden_1!$A$2:$F$79,MATCH("*"&amp;LEFT(A220, SEARCH("GB",A220))&amp;"*",hidden_1!G:G,0)-1,3), "not fоund"), " ", ""), "Gray","Grey"))</f>
        <v>carbongrey+seablueebblewhite</v>
      </c>
      <c r="G220" s="54" t="b">
        <f ca="1">IFERROR(__xludf.DUMMYFUNCTION("ISNUMBER( MATCH(K220,XLOOKUP(K220,split(F220,""+""),split(F220,""+"")),0))"),FALSE)</f>
        <v>0</v>
      </c>
      <c r="H220" s="54" t="str">
        <f t="shared" si="3"/>
        <v>Redmi 10 4+128G</v>
      </c>
      <c r="I220" s="3" t="str">
        <f t="shared" si="4"/>
        <v>nfc grey int</v>
      </c>
      <c r="J220" s="3" t="str">
        <f t="shared" si="5"/>
        <v xml:space="preserve">grey </v>
      </c>
      <c r="K220" s="54" t="str">
        <f t="shared" si="6"/>
        <v>grey</v>
      </c>
    </row>
    <row r="221" spans="1:11" ht="15.75" customHeight="1">
      <c r="A221" s="60" t="str">
        <f>Зведена!A221</f>
        <v>Redmi 10 4+128GB NFC Blue Int</v>
      </c>
      <c r="B221" s="61" t="str">
        <f t="shared" ca="1" si="0"/>
        <v>undefined</v>
      </c>
      <c r="C221" s="61" t="str">
        <f t="shared" ca="1" si="1"/>
        <v>undefined</v>
      </c>
      <c r="D221" s="2" t="str">
        <f t="shared" ca="1" si="2"/>
        <v>undefined</v>
      </c>
      <c r="E221" s="2" t="str">
        <f t="array" ref="E221">IFERROR(INDEX(hidden_1!$A$2:$F$79,MATCH("*"&amp;LEFT(A221, SEARCH("GB",A221))&amp;"*",hidden_1!G:G,0)-1,2), "undefined")</f>
        <v>$120</v>
      </c>
      <c r="F221" s="62" t="str">
        <f t="array" ref="F221">LOWER( SUBSTITUTE( SUBSTITUTE(IFERROR(INDEX(hidden_1!$A$2:$F$79,MATCH("*"&amp;LEFT(A221, SEARCH("GB",A221))&amp;"*",hidden_1!G:G,0)-1,3), "not fоund"), " ", ""), "Gray","Grey"))</f>
        <v>carbongrey+seablueebblewhite</v>
      </c>
      <c r="G221" s="54" t="b">
        <f ca="1">IFERROR(__xludf.DUMMYFUNCTION("ISNUMBER( MATCH(K221,XLOOKUP(K221,split(F221,""+""),split(F221,""+"")),0))"),FALSE)</f>
        <v>0</v>
      </c>
      <c r="H221" s="54" t="str">
        <f t="shared" si="3"/>
        <v>Redmi 10 4+128G</v>
      </c>
      <c r="I221" s="3" t="str">
        <f t="shared" si="4"/>
        <v>nfc blue int</v>
      </c>
      <c r="J221" s="3" t="str">
        <f t="shared" si="5"/>
        <v xml:space="preserve">blue </v>
      </c>
      <c r="K221" s="54" t="str">
        <f t="shared" si="6"/>
        <v>blue</v>
      </c>
    </row>
    <row r="222" spans="1:11" ht="15.75" customHeight="1">
      <c r="A222" s="60" t="str">
        <f>Зведена!A222</f>
        <v>Redmi 10 4+128GB NFC White Int</v>
      </c>
      <c r="B222" s="61" t="str">
        <f t="shared" ca="1" si="0"/>
        <v>undefined</v>
      </c>
      <c r="C222" s="61" t="str">
        <f t="shared" ca="1" si="1"/>
        <v>undefined</v>
      </c>
      <c r="D222" s="2" t="str">
        <f t="shared" ca="1" si="2"/>
        <v>undefined</v>
      </c>
      <c r="E222" s="2" t="str">
        <f t="array" ref="E222">IFERROR(INDEX(hidden_1!$A$2:$F$79,MATCH("*"&amp;LEFT(A222, SEARCH("GB",A222))&amp;"*",hidden_1!G:G,0)-1,2), "undefined")</f>
        <v>$120</v>
      </c>
      <c r="F222" s="62" t="str">
        <f t="array" ref="F222">LOWER( SUBSTITUTE( SUBSTITUTE(IFERROR(INDEX(hidden_1!$A$2:$F$79,MATCH("*"&amp;LEFT(A222, SEARCH("GB",A222))&amp;"*",hidden_1!G:G,0)-1,3), "not fоund"), " ", ""), "Gray","Grey"))</f>
        <v>carbongrey+seablueebblewhite</v>
      </c>
      <c r="G222" s="54" t="b">
        <f ca="1">IFERROR(__xludf.DUMMYFUNCTION("ISNUMBER( MATCH(K222,XLOOKUP(K222,split(F222,""+""),split(F222,""+"")),0))"),FALSE)</f>
        <v>0</v>
      </c>
      <c r="H222" s="54" t="str">
        <f t="shared" si="3"/>
        <v>Redmi 10 4+128G</v>
      </c>
      <c r="I222" s="3" t="str">
        <f t="shared" si="4"/>
        <v>nfc white int</v>
      </c>
      <c r="J222" s="3" t="str">
        <f t="shared" si="5"/>
        <v xml:space="preserve">white </v>
      </c>
      <c r="K222" s="54" t="str">
        <f t="shared" si="6"/>
        <v>white</v>
      </c>
    </row>
    <row r="223" spans="1:11" ht="15.75" customHeight="1">
      <c r="A223" s="60" t="str">
        <f>Зведена!A223</f>
        <v>Redmi 10 6+128GB NFC Grey Int</v>
      </c>
      <c r="B223" s="61" t="str">
        <f t="shared" ca="1" si="0"/>
        <v>undefined</v>
      </c>
      <c r="C223" s="61" t="str">
        <f t="shared" ca="1" si="1"/>
        <v>undefined</v>
      </c>
      <c r="D223" s="2" t="str">
        <f t="shared" ca="1" si="2"/>
        <v>undefined</v>
      </c>
      <c r="E223" s="2" t="str">
        <f t="array" ref="E223">IFERROR(INDEX(hidden_1!$A$2:$F$79,MATCH("*"&amp;LEFT(A223, SEARCH("GB",A223))&amp;"*",hidden_1!G:G,0)-1,2), "undefined")</f>
        <v>$130</v>
      </c>
      <c r="F223" s="62" t="str">
        <f t="array" ref="F223">LOWER( SUBSTITUTE( SUBSTITUTE(IFERROR(INDEX(hidden_1!$A$2:$F$79,MATCH("*"&amp;LEFT(A223, SEARCH("GB",A223))&amp;"*",hidden_1!G:G,0)-1,3), "not fоund"), " ", ""), "Gray","Grey"))</f>
        <v>seabluepebblewhite</v>
      </c>
      <c r="G223" s="54" t="b">
        <f ca="1">IFERROR(__xludf.DUMMYFUNCTION("ISNUMBER( MATCH(K223,XLOOKUP(K223,split(F223,""+""),split(F223,""+"")),0))"),FALSE)</f>
        <v>0</v>
      </c>
      <c r="H223" s="54" t="str">
        <f t="shared" si="3"/>
        <v>Redmi 10 6+128G</v>
      </c>
      <c r="I223" s="3" t="str">
        <f t="shared" si="4"/>
        <v>nfc grey int</v>
      </c>
      <c r="J223" s="3" t="str">
        <f t="shared" si="5"/>
        <v xml:space="preserve">grey </v>
      </c>
      <c r="K223" s="54" t="str">
        <f t="shared" si="6"/>
        <v>grey</v>
      </c>
    </row>
    <row r="224" spans="1:11" ht="15.75" customHeight="1">
      <c r="A224" s="60" t="str">
        <f>Зведена!A224</f>
        <v>Redmi 10 6+128GB NFC Blue Int</v>
      </c>
      <c r="B224" s="61" t="str">
        <f t="shared" ca="1" si="0"/>
        <v>undefined</v>
      </c>
      <c r="C224" s="61" t="str">
        <f t="shared" ca="1" si="1"/>
        <v>undefined</v>
      </c>
      <c r="D224" s="2" t="str">
        <f t="shared" ca="1" si="2"/>
        <v>undefined</v>
      </c>
      <c r="E224" s="2" t="str">
        <f t="array" ref="E224">IFERROR(INDEX(hidden_1!$A$2:$F$79,MATCH("*"&amp;LEFT(A224, SEARCH("GB",A224))&amp;"*",hidden_1!G:G,0)-1,2), "undefined")</f>
        <v>$130</v>
      </c>
      <c r="F224" s="62" t="str">
        <f t="array" ref="F224">LOWER( SUBSTITUTE( SUBSTITUTE(IFERROR(INDEX(hidden_1!$A$2:$F$79,MATCH("*"&amp;LEFT(A224, SEARCH("GB",A224))&amp;"*",hidden_1!G:G,0)-1,3), "not fоund"), " ", ""), "Gray","Grey"))</f>
        <v>seabluepebblewhite</v>
      </c>
      <c r="G224" s="54" t="b">
        <f ca="1">IFERROR(__xludf.DUMMYFUNCTION("ISNUMBER( MATCH(K224,XLOOKUP(K224,split(F224,""+""),split(F224,""+"")),0))"),FALSE)</f>
        <v>0</v>
      </c>
      <c r="H224" s="54" t="str">
        <f t="shared" si="3"/>
        <v>Redmi 10 6+128G</v>
      </c>
      <c r="I224" s="3" t="str">
        <f t="shared" si="4"/>
        <v>nfc blue int</v>
      </c>
      <c r="J224" s="3" t="str">
        <f t="shared" si="5"/>
        <v xml:space="preserve">blue </v>
      </c>
      <c r="K224" s="54" t="str">
        <f t="shared" si="6"/>
        <v>blue</v>
      </c>
    </row>
    <row r="225" spans="1:11" ht="15.75" customHeight="1">
      <c r="A225" s="60" t="str">
        <f>Зведена!A225</f>
        <v>Redmi 10 6+128GB NFC White Int</v>
      </c>
      <c r="B225" s="61" t="str">
        <f t="shared" ca="1" si="0"/>
        <v>undefined</v>
      </c>
      <c r="C225" s="61" t="str">
        <f t="shared" ca="1" si="1"/>
        <v>undefined</v>
      </c>
      <c r="D225" s="2" t="str">
        <f t="shared" ca="1" si="2"/>
        <v>undefined</v>
      </c>
      <c r="E225" s="2" t="str">
        <f t="array" ref="E225">IFERROR(INDEX(hidden_1!$A$2:$F$79,MATCH("*"&amp;LEFT(A225, SEARCH("GB",A225))&amp;"*",hidden_1!G:G,0)-1,2), "undefined")</f>
        <v>$130</v>
      </c>
      <c r="F225" s="62" t="str">
        <f t="array" ref="F225">LOWER( SUBSTITUTE( SUBSTITUTE(IFERROR(INDEX(hidden_1!$A$2:$F$79,MATCH("*"&amp;LEFT(A225, SEARCH("GB",A225))&amp;"*",hidden_1!G:G,0)-1,3), "not fоund"), " ", ""), "Gray","Grey"))</f>
        <v>seabluepebblewhite</v>
      </c>
      <c r="G225" s="54" t="b">
        <f ca="1">IFERROR(__xludf.DUMMYFUNCTION("ISNUMBER( MATCH(K225,XLOOKUP(K225,split(F225,""+""),split(F225,""+"")),0))"),FALSE)</f>
        <v>0</v>
      </c>
      <c r="H225" s="54" t="str">
        <f t="shared" si="3"/>
        <v>Redmi 10 6+128G</v>
      </c>
      <c r="I225" s="3" t="str">
        <f t="shared" si="4"/>
        <v>nfc white int</v>
      </c>
      <c r="J225" s="3" t="str">
        <f t="shared" si="5"/>
        <v xml:space="preserve">white </v>
      </c>
      <c r="K225" s="54" t="str">
        <f t="shared" si="6"/>
        <v>white</v>
      </c>
    </row>
    <row r="226" spans="1:11" ht="15.75" customHeight="1">
      <c r="A226" s="60" t="str">
        <f>Зведена!A226</f>
        <v>Redmi 10C 3+64GB NFC Blue Int</v>
      </c>
      <c r="B226" s="61" t="str">
        <f t="shared" ca="1" si="0"/>
        <v>undefined</v>
      </c>
      <c r="C226" s="61" t="str">
        <f t="shared" ca="1" si="1"/>
        <v>undefined</v>
      </c>
      <c r="D226" s="2" t="str">
        <f t="shared" ca="1" si="2"/>
        <v>undefined</v>
      </c>
      <c r="E226" s="2" t="str">
        <f t="array" ref="E226">IFERROR(INDEX(hidden_1!$A$2:$F$79,MATCH("*"&amp;LEFT(A226, SEARCH("GB",A226))&amp;"*",hidden_1!G:G,0)-1,2), "undefined")</f>
        <v>undefined</v>
      </c>
      <c r="F226" s="62" t="str">
        <f t="array" ref="F226">LOWER( SUBSTITUTE( SUBSTITUTE(IFERROR(INDEX(hidden_1!$A$2:$F$79,MATCH("*"&amp;LEFT(A226, SEARCH("GB",A226))&amp;"*",hidden_1!G:G,0)-1,3), "not fоund"), " ", ""), "Gray","Grey"))</f>
        <v>notfоund</v>
      </c>
      <c r="G226" s="54" t="b">
        <f ca="1">IFERROR(__xludf.DUMMYFUNCTION("ISNUMBER( MATCH(K226,XLOOKUP(K226,split(F226,""+""),split(F226,""+"")),0))"),FALSE)</f>
        <v>0</v>
      </c>
      <c r="H226" s="54" t="str">
        <f t="shared" si="3"/>
        <v>Redmi 10C 3+64G</v>
      </c>
      <c r="I226" s="3" t="str">
        <f t="shared" si="4"/>
        <v>nfc blue int</v>
      </c>
      <c r="J226" s="3" t="str">
        <f t="shared" si="5"/>
        <v xml:space="preserve">blue </v>
      </c>
      <c r="K226" s="54" t="str">
        <f t="shared" si="6"/>
        <v>blue</v>
      </c>
    </row>
    <row r="227" spans="1:11" ht="15.75" customHeight="1">
      <c r="A227" s="60" t="str">
        <f>Зведена!A227</f>
        <v>Redmi 10C 3+64GB NFC Green Int</v>
      </c>
      <c r="B227" s="61" t="str">
        <f t="shared" ca="1" si="0"/>
        <v>undefined</v>
      </c>
      <c r="C227" s="61" t="str">
        <f t="shared" ca="1" si="1"/>
        <v>undefined</v>
      </c>
      <c r="D227" s="2" t="str">
        <f t="shared" ca="1" si="2"/>
        <v>undefined</v>
      </c>
      <c r="E227" s="2" t="str">
        <f t="array" ref="E227">IFERROR(INDEX(hidden_1!$A$2:$F$79,MATCH("*"&amp;LEFT(A227, SEARCH("GB",A227))&amp;"*",hidden_1!G:G,0)-1,2), "undefined")</f>
        <v>undefined</v>
      </c>
      <c r="F227" s="62" t="str">
        <f t="array" ref="F227">LOWER( SUBSTITUTE( SUBSTITUTE(IFERROR(INDEX(hidden_1!$A$2:$F$79,MATCH("*"&amp;LEFT(A227, SEARCH("GB",A227))&amp;"*",hidden_1!G:G,0)-1,3), "not fоund"), " ", ""), "Gray","Grey"))</f>
        <v>notfоund</v>
      </c>
      <c r="G227" s="54" t="b">
        <f ca="1">IFERROR(__xludf.DUMMYFUNCTION("ISNUMBER( MATCH(K227,XLOOKUP(K227,split(F227,""+""),split(F227,""+"")),0))"),FALSE)</f>
        <v>0</v>
      </c>
      <c r="H227" s="54" t="str">
        <f t="shared" si="3"/>
        <v>Redmi 10C 3+64G</v>
      </c>
      <c r="I227" s="3" t="str">
        <f t="shared" si="4"/>
        <v>nfc green int</v>
      </c>
      <c r="J227" s="3" t="str">
        <f t="shared" si="5"/>
        <v xml:space="preserve">green </v>
      </c>
      <c r="K227" s="54" t="str">
        <f t="shared" si="6"/>
        <v>green</v>
      </c>
    </row>
    <row r="228" spans="1:11" ht="15.75" customHeight="1">
      <c r="A228" s="60" t="str">
        <f>Зведена!A228</f>
        <v>Redmi 10C 3+64GB NFC Grey Int</v>
      </c>
      <c r="B228" s="61" t="str">
        <f t="shared" ca="1" si="0"/>
        <v>undefined</v>
      </c>
      <c r="C228" s="61" t="str">
        <f t="shared" ca="1" si="1"/>
        <v>undefined</v>
      </c>
      <c r="D228" s="2" t="str">
        <f t="shared" ca="1" si="2"/>
        <v>undefined</v>
      </c>
      <c r="E228" s="2" t="str">
        <f t="array" ref="E228">IFERROR(INDEX(hidden_1!$A$2:$F$79,MATCH("*"&amp;LEFT(A228, SEARCH("GB",A228))&amp;"*",hidden_1!G:G,0)-1,2), "undefined")</f>
        <v>undefined</v>
      </c>
      <c r="F228" s="62" t="str">
        <f t="array" ref="F228">LOWER( SUBSTITUTE( SUBSTITUTE(IFERROR(INDEX(hidden_1!$A$2:$F$79,MATCH("*"&amp;LEFT(A228, SEARCH("GB",A228))&amp;"*",hidden_1!G:G,0)-1,3), "not fоund"), " ", ""), "Gray","Grey"))</f>
        <v>notfоund</v>
      </c>
      <c r="G228" s="54" t="b">
        <f ca="1">IFERROR(__xludf.DUMMYFUNCTION("ISNUMBER( MATCH(K228,XLOOKUP(K228,split(F228,""+""),split(F228,""+"")),0))"),FALSE)</f>
        <v>0</v>
      </c>
      <c r="H228" s="54" t="str">
        <f t="shared" si="3"/>
        <v>Redmi 10C 3+64G</v>
      </c>
      <c r="I228" s="3" t="str">
        <f t="shared" si="4"/>
        <v>nfc grey int</v>
      </c>
      <c r="J228" s="3" t="str">
        <f t="shared" si="5"/>
        <v xml:space="preserve">grey </v>
      </c>
      <c r="K228" s="54" t="str">
        <f t="shared" si="6"/>
        <v>grey</v>
      </c>
    </row>
    <row r="229" spans="1:11" ht="15.75" customHeight="1">
      <c r="A229" s="60" t="str">
        <f>Зведена!A229</f>
        <v>Redmi 10C 4+64GB NFC Blue Int</v>
      </c>
      <c r="B229" s="61" t="str">
        <f t="shared" ca="1" si="0"/>
        <v>undefined</v>
      </c>
      <c r="C229" s="61" t="str">
        <f t="shared" ca="1" si="1"/>
        <v>undefined</v>
      </c>
      <c r="D229" s="2" t="str">
        <f t="shared" ca="1" si="2"/>
        <v>undefined</v>
      </c>
      <c r="E229" s="2" t="str">
        <f t="array" ref="E229">IFERROR(INDEX(hidden_1!$A$2:$F$79,MATCH("*"&amp;LEFT(A229, SEARCH("GB",A229))&amp;"*",hidden_1!G:G,0)-1,2), "undefined")</f>
        <v>$98</v>
      </c>
      <c r="F229" s="62" t="str">
        <f t="array" ref="F229">LOWER( SUBSTITUTE( SUBSTITUTE(IFERROR(INDEX(hidden_1!$A$2:$F$79,MATCH("*"&amp;LEFT(A229, SEARCH("GB",A229))&amp;"*",hidden_1!G:G,0)-1,3), "not fоund"), " ", ""), "Gray","Grey"))</f>
        <v>mintgreen+graphitegrey+oceanblue</v>
      </c>
      <c r="G229" s="54" t="b">
        <f ca="1">IFERROR(__xludf.DUMMYFUNCTION("ISNUMBER( MATCH(K229,XLOOKUP(K229,split(F229,""+""),split(F229,""+"")),0))"),FALSE)</f>
        <v>0</v>
      </c>
      <c r="H229" s="54" t="str">
        <f t="shared" si="3"/>
        <v>Redmi 10C 4+64G</v>
      </c>
      <c r="I229" s="3" t="str">
        <f t="shared" si="4"/>
        <v>nfc blue int</v>
      </c>
      <c r="J229" s="3" t="str">
        <f t="shared" si="5"/>
        <v xml:space="preserve">blue </v>
      </c>
      <c r="K229" s="54" t="str">
        <f t="shared" si="6"/>
        <v>blue</v>
      </c>
    </row>
    <row r="230" spans="1:11" ht="15.75" customHeight="1">
      <c r="A230" s="60" t="str">
        <f>Зведена!A230</f>
        <v>Redmi 10C 4+64GB NFC Grey Int</v>
      </c>
      <c r="B230" s="61" t="str">
        <f t="shared" ca="1" si="0"/>
        <v>undefined</v>
      </c>
      <c r="C230" s="61" t="str">
        <f t="shared" ca="1" si="1"/>
        <v>undefined</v>
      </c>
      <c r="D230" s="2" t="str">
        <f t="shared" ca="1" si="2"/>
        <v>undefined</v>
      </c>
      <c r="E230" s="2" t="str">
        <f t="array" ref="E230">IFERROR(INDEX(hidden_1!$A$2:$F$79,MATCH("*"&amp;LEFT(A230, SEARCH("GB",A230))&amp;"*",hidden_1!G:G,0)-1,2), "undefined")</f>
        <v>$98</v>
      </c>
      <c r="F230" s="62" t="str">
        <f t="array" ref="F230">LOWER( SUBSTITUTE( SUBSTITUTE(IFERROR(INDEX(hidden_1!$A$2:$F$79,MATCH("*"&amp;LEFT(A230, SEARCH("GB",A230))&amp;"*",hidden_1!G:G,0)-1,3), "not fоund"), " ", ""), "Gray","Grey"))</f>
        <v>mintgreen+graphitegrey+oceanblue</v>
      </c>
      <c r="G230" s="54" t="b">
        <f ca="1">IFERROR(__xludf.DUMMYFUNCTION("ISNUMBER( MATCH(K230,XLOOKUP(K230,split(F230,""+""),split(F230,""+"")),0))"),FALSE)</f>
        <v>0</v>
      </c>
      <c r="H230" s="54" t="str">
        <f t="shared" si="3"/>
        <v>Redmi 10C 4+64G</v>
      </c>
      <c r="I230" s="3" t="str">
        <f t="shared" si="4"/>
        <v>nfc grey int</v>
      </c>
      <c r="J230" s="3" t="str">
        <f t="shared" si="5"/>
        <v xml:space="preserve">grey </v>
      </c>
      <c r="K230" s="54" t="str">
        <f t="shared" si="6"/>
        <v>grey</v>
      </c>
    </row>
    <row r="231" spans="1:11" ht="15.75" customHeight="1">
      <c r="A231" s="60" t="str">
        <f>Зведена!A231</f>
        <v>Redmi 10C 4+64GB NFC Green Int</v>
      </c>
      <c r="B231" s="61" t="str">
        <f t="shared" ca="1" si="0"/>
        <v>undefined</v>
      </c>
      <c r="C231" s="61" t="str">
        <f t="shared" ca="1" si="1"/>
        <v>undefined</v>
      </c>
      <c r="D231" s="2" t="str">
        <f t="shared" ca="1" si="2"/>
        <v>undefined</v>
      </c>
      <c r="E231" s="2" t="str">
        <f t="array" ref="E231">IFERROR(INDEX(hidden_1!$A$2:$F$79,MATCH("*"&amp;LEFT(A231, SEARCH("GB",A231))&amp;"*",hidden_1!G:G,0)-1,2), "undefined")</f>
        <v>$98</v>
      </c>
      <c r="F231" s="62" t="str">
        <f t="array" ref="F231">LOWER( SUBSTITUTE( SUBSTITUTE(IFERROR(INDEX(hidden_1!$A$2:$F$79,MATCH("*"&amp;LEFT(A231, SEARCH("GB",A231))&amp;"*",hidden_1!G:G,0)-1,3), "not fоund"), " ", ""), "Gray","Grey"))</f>
        <v>mintgreen+graphitegrey+oceanblue</v>
      </c>
      <c r="G231" s="54" t="b">
        <f ca="1">IFERROR(__xludf.DUMMYFUNCTION("ISNUMBER( MATCH(K231,XLOOKUP(K231,split(F231,""+""),split(F231,""+"")),0))"),FALSE)</f>
        <v>0</v>
      </c>
      <c r="H231" s="54" t="str">
        <f t="shared" si="3"/>
        <v>Redmi 10C 4+64G</v>
      </c>
      <c r="I231" s="3" t="str">
        <f t="shared" si="4"/>
        <v>nfc green int</v>
      </c>
      <c r="J231" s="3" t="str">
        <f t="shared" si="5"/>
        <v xml:space="preserve">green </v>
      </c>
      <c r="K231" s="54" t="str">
        <f t="shared" si="6"/>
        <v>green</v>
      </c>
    </row>
    <row r="232" spans="1:11" ht="15.75" customHeight="1">
      <c r="A232" s="60" t="str">
        <f>Зведена!A232</f>
        <v>Redmi 10C 4+64GB NFC White Int</v>
      </c>
      <c r="B232" s="61" t="str">
        <f t="shared" ca="1" si="0"/>
        <v>undefined</v>
      </c>
      <c r="C232" s="61" t="str">
        <f t="shared" ca="1" si="1"/>
        <v>undefined</v>
      </c>
      <c r="D232" s="2" t="str">
        <f t="shared" ca="1" si="2"/>
        <v>undefined</v>
      </c>
      <c r="E232" s="2" t="str">
        <f t="array" ref="E232">IFERROR(INDEX(hidden_1!$A$2:$F$79,MATCH("*"&amp;LEFT(A232, SEARCH("GB",A232))&amp;"*",hidden_1!G:G,0)-1,2), "undefined")</f>
        <v>$98</v>
      </c>
      <c r="F232" s="62" t="str">
        <f t="array" ref="F232">LOWER( SUBSTITUTE( SUBSTITUTE(IFERROR(INDEX(hidden_1!$A$2:$F$79,MATCH("*"&amp;LEFT(A232, SEARCH("GB",A232))&amp;"*",hidden_1!G:G,0)-1,3), "not fоund"), " ", ""), "Gray","Grey"))</f>
        <v>mintgreen+graphitegrey+oceanblue</v>
      </c>
      <c r="G232" s="54" t="b">
        <f ca="1">IFERROR(__xludf.DUMMYFUNCTION("ISNUMBER( MATCH(K232,XLOOKUP(K232,split(F232,""+""),split(F232,""+"")),0))"),FALSE)</f>
        <v>0</v>
      </c>
      <c r="H232" s="54" t="str">
        <f t="shared" si="3"/>
        <v>Redmi 10C 4+64G</v>
      </c>
      <c r="I232" s="3" t="str">
        <f t="shared" si="4"/>
        <v>nfc white int</v>
      </c>
      <c r="J232" s="3" t="str">
        <f t="shared" si="5"/>
        <v xml:space="preserve">white </v>
      </c>
      <c r="K232" s="54" t="str">
        <f t="shared" si="6"/>
        <v>white</v>
      </c>
    </row>
    <row r="233" spans="1:11" ht="15.75" customHeight="1">
      <c r="A233" s="60" t="str">
        <f>Зведена!A233</f>
        <v>Redmi 10C 4+128GB NFC Blue Int</v>
      </c>
      <c r="B233" s="61" t="str">
        <f t="shared" ca="1" si="0"/>
        <v>undefined</v>
      </c>
      <c r="C233" s="61" t="str">
        <f t="shared" ca="1" si="1"/>
        <v>undefined</v>
      </c>
      <c r="D233" s="2" t="str">
        <f t="shared" ca="1" si="2"/>
        <v>undefined</v>
      </c>
      <c r="E233" s="2" t="str">
        <f t="array" ref="E233">IFERROR(INDEX(hidden_1!$A$2:$F$79,MATCH("*"&amp;LEFT(A233, SEARCH("GB",A233))&amp;"*",hidden_1!G:G,0)-1,2), "undefined")</f>
        <v>$110</v>
      </c>
      <c r="F233" s="62" t="str">
        <f t="array" ref="F233">LOWER( SUBSTITUTE( SUBSTITUTE(IFERROR(INDEX(hidden_1!$A$2:$F$79,MATCH("*"&amp;LEFT(A233, SEARCH("GB",A233))&amp;"*",hidden_1!G:G,0)-1,3), "not fоund"), " ", ""), "Gray","Grey"))</f>
        <v>oceannblue+mintgreen+graphitegrey</v>
      </c>
      <c r="G233" s="54" t="b">
        <f ca="1">IFERROR(__xludf.DUMMYFUNCTION("ISNUMBER( MATCH(K233,XLOOKUP(K233,split(F233,""+""),split(F233,""+"")),0))"),FALSE)</f>
        <v>0</v>
      </c>
      <c r="H233" s="54" t="str">
        <f t="shared" si="3"/>
        <v>Redmi 10C 4+128G</v>
      </c>
      <c r="I233" s="3" t="str">
        <f t="shared" si="4"/>
        <v>nfc blue int</v>
      </c>
      <c r="J233" s="3" t="str">
        <f t="shared" si="5"/>
        <v xml:space="preserve">blue </v>
      </c>
      <c r="K233" s="54" t="str">
        <f t="shared" si="6"/>
        <v>blue</v>
      </c>
    </row>
    <row r="234" spans="1:11" ht="15.75" customHeight="1">
      <c r="A234" s="60" t="str">
        <f>Зведена!A234</f>
        <v>Redmi 10C 4+128GB NFC Green Int</v>
      </c>
      <c r="B234" s="61" t="str">
        <f t="shared" ca="1" si="0"/>
        <v>undefined</v>
      </c>
      <c r="C234" s="61" t="str">
        <f t="shared" ca="1" si="1"/>
        <v>undefined</v>
      </c>
      <c r="D234" s="2" t="str">
        <f t="shared" ca="1" si="2"/>
        <v>undefined</v>
      </c>
      <c r="E234" s="2" t="str">
        <f t="array" ref="E234">IFERROR(INDEX(hidden_1!$A$2:$F$79,MATCH("*"&amp;LEFT(A234, SEARCH("GB",A234))&amp;"*",hidden_1!G:G,0)-1,2), "undefined")</f>
        <v>$110</v>
      </c>
      <c r="F234" s="62" t="str">
        <f t="array" ref="F234">LOWER( SUBSTITUTE( SUBSTITUTE(IFERROR(INDEX(hidden_1!$A$2:$F$79,MATCH("*"&amp;LEFT(A234, SEARCH("GB",A234))&amp;"*",hidden_1!G:G,0)-1,3), "not fоund"), " ", ""), "Gray","Grey"))</f>
        <v>oceannblue+mintgreen+graphitegrey</v>
      </c>
      <c r="G234" s="54" t="b">
        <f ca="1">IFERROR(__xludf.DUMMYFUNCTION("ISNUMBER( MATCH(K234,XLOOKUP(K234,split(F234,""+""),split(F234,""+"")),0))"),FALSE)</f>
        <v>0</v>
      </c>
      <c r="H234" s="54" t="str">
        <f t="shared" si="3"/>
        <v>Redmi 10C 4+128G</v>
      </c>
      <c r="I234" s="3" t="str">
        <f t="shared" si="4"/>
        <v>nfc green int</v>
      </c>
      <c r="J234" s="3" t="str">
        <f t="shared" si="5"/>
        <v xml:space="preserve">green </v>
      </c>
      <c r="K234" s="54" t="str">
        <f t="shared" si="6"/>
        <v>green</v>
      </c>
    </row>
    <row r="235" spans="1:11" ht="15.75" customHeight="1">
      <c r="A235" s="60" t="str">
        <f>Зведена!A235</f>
        <v>Redmi 10C 4+128GB NFC Grey Int</v>
      </c>
      <c r="B235" s="61" t="str">
        <f t="shared" ca="1" si="0"/>
        <v>undefined</v>
      </c>
      <c r="C235" s="61" t="str">
        <f t="shared" ca="1" si="1"/>
        <v>undefined</v>
      </c>
      <c r="D235" s="2" t="str">
        <f t="shared" ca="1" si="2"/>
        <v>undefined</v>
      </c>
      <c r="E235" s="2" t="str">
        <f t="array" ref="E235">IFERROR(INDEX(hidden_1!$A$2:$F$79,MATCH("*"&amp;LEFT(A235, SEARCH("GB",A235))&amp;"*",hidden_1!G:G,0)-1,2), "undefined")</f>
        <v>$110</v>
      </c>
      <c r="F235" s="62" t="str">
        <f t="array" ref="F235">LOWER( SUBSTITUTE( SUBSTITUTE(IFERROR(INDEX(hidden_1!$A$2:$F$79,MATCH("*"&amp;LEFT(A235, SEARCH("GB",A235))&amp;"*",hidden_1!G:G,0)-1,3), "not fоund"), " ", ""), "Gray","Grey"))</f>
        <v>oceannblue+mintgreen+graphitegrey</v>
      </c>
      <c r="G235" s="54" t="b">
        <f ca="1">IFERROR(__xludf.DUMMYFUNCTION("ISNUMBER( MATCH(K235,XLOOKUP(K235,split(F235,""+""),split(F235,""+"")),0))"),FALSE)</f>
        <v>0</v>
      </c>
      <c r="H235" s="54" t="str">
        <f t="shared" si="3"/>
        <v>Redmi 10C 4+128G</v>
      </c>
      <c r="I235" s="3" t="str">
        <f t="shared" si="4"/>
        <v>nfc grey int</v>
      </c>
      <c r="J235" s="3" t="str">
        <f t="shared" si="5"/>
        <v xml:space="preserve">grey </v>
      </c>
      <c r="K235" s="54" t="str">
        <f t="shared" si="6"/>
        <v>grey</v>
      </c>
    </row>
    <row r="236" spans="1:11" ht="15.75" customHeight="1">
      <c r="A236" s="60" t="str">
        <f>Зведена!A236</f>
        <v>Redmi 10C 4+128GB NFC White Int</v>
      </c>
      <c r="B236" s="61" t="str">
        <f t="shared" ca="1" si="0"/>
        <v>undefined</v>
      </c>
      <c r="C236" s="61" t="str">
        <f t="shared" ca="1" si="1"/>
        <v>undefined</v>
      </c>
      <c r="D236" s="2" t="str">
        <f t="shared" ca="1" si="2"/>
        <v>undefined</v>
      </c>
      <c r="E236" s="2" t="str">
        <f t="array" ref="E236">IFERROR(INDEX(hidden_1!$A$2:$F$79,MATCH("*"&amp;LEFT(A236, SEARCH("GB",A236))&amp;"*",hidden_1!G:G,0)-1,2), "undefined")</f>
        <v>$110</v>
      </c>
      <c r="F236" s="62" t="str">
        <f t="array" ref="F236">LOWER( SUBSTITUTE( SUBSTITUTE(IFERROR(INDEX(hidden_1!$A$2:$F$79,MATCH("*"&amp;LEFT(A236, SEARCH("GB",A236))&amp;"*",hidden_1!G:G,0)-1,3), "not fоund"), " ", ""), "Gray","Grey"))</f>
        <v>oceannblue+mintgreen+graphitegrey</v>
      </c>
      <c r="G236" s="54" t="b">
        <f ca="1">IFERROR(__xludf.DUMMYFUNCTION("ISNUMBER( MATCH(K236,XLOOKUP(K236,split(F236,""+""),split(F236,""+"")),0))"),FALSE)</f>
        <v>0</v>
      </c>
      <c r="H236" s="54" t="str">
        <f t="shared" si="3"/>
        <v>Redmi 10C 4+128G</v>
      </c>
      <c r="I236" s="3" t="str">
        <f t="shared" si="4"/>
        <v>nfc white int</v>
      </c>
      <c r="J236" s="3" t="str">
        <f t="shared" si="5"/>
        <v xml:space="preserve">white </v>
      </c>
      <c r="K236" s="54" t="str">
        <f t="shared" si="6"/>
        <v>white</v>
      </c>
    </row>
    <row r="237" spans="1:11" ht="15.75" customHeight="1">
      <c r="A237" s="60" t="str">
        <f>Зведена!A237</f>
        <v>Redmi Note 9S 4+64GB Grey int</v>
      </c>
      <c r="B237" s="61" t="str">
        <f t="shared" ca="1" si="0"/>
        <v>undefined</v>
      </c>
      <c r="C237" s="61" t="str">
        <f t="shared" ca="1" si="1"/>
        <v>undefined</v>
      </c>
      <c r="D237" s="2" t="str">
        <f t="shared" ca="1" si="2"/>
        <v>undefined</v>
      </c>
      <c r="E237" s="2" t="str">
        <f t="array" ref="E237">IFERROR(INDEX(hidden_1!$A$2:$F$79,MATCH("*"&amp;LEFT(A237, SEARCH("GB",A237))&amp;"*",hidden_1!G:G,0)-1,2), "undefined")</f>
        <v>undefined</v>
      </c>
      <c r="F237" s="62" t="str">
        <f t="array" ref="F237">LOWER( SUBSTITUTE( SUBSTITUTE(IFERROR(INDEX(hidden_1!$A$2:$F$79,MATCH("*"&amp;LEFT(A237, SEARCH("GB",A237))&amp;"*",hidden_1!G:G,0)-1,3), "not fоund"), " ", ""), "Gray","Grey"))</f>
        <v>notfоund</v>
      </c>
      <c r="G237" s="54" t="b">
        <f ca="1">IFERROR(__xludf.DUMMYFUNCTION("ISNUMBER( MATCH(K237,XLOOKUP(K237,split(F237,""+""),split(F237,""+"")),0))"),FALSE)</f>
        <v>0</v>
      </c>
      <c r="H237" s="54" t="str">
        <f t="shared" si="3"/>
        <v>Redmi Note 9S 4+64G</v>
      </c>
      <c r="I237" s="3" t="str">
        <f t="shared" si="4"/>
        <v>grey int</v>
      </c>
      <c r="J237" s="3" t="str">
        <f t="shared" si="5"/>
        <v xml:space="preserve">grey </v>
      </c>
      <c r="K237" s="54" t="str">
        <f t="shared" si="6"/>
        <v>grey</v>
      </c>
    </row>
    <row r="238" spans="1:11" ht="15.75" customHeight="1">
      <c r="A238" s="60" t="str">
        <f>Зведена!A238</f>
        <v>Redmi Note 9S 4+64GB Blue int</v>
      </c>
      <c r="B238" s="61" t="str">
        <f t="shared" ca="1" si="0"/>
        <v>undefined</v>
      </c>
      <c r="C238" s="61" t="str">
        <f t="shared" ca="1" si="1"/>
        <v>undefined</v>
      </c>
      <c r="D238" s="2" t="str">
        <f t="shared" ca="1" si="2"/>
        <v>undefined</v>
      </c>
      <c r="E238" s="2" t="str">
        <f t="array" ref="E238">IFERROR(INDEX(hidden_1!$A$2:$F$79,MATCH("*"&amp;LEFT(A238, SEARCH("GB",A238))&amp;"*",hidden_1!G:G,0)-1,2), "undefined")</f>
        <v>undefined</v>
      </c>
      <c r="F238" s="62" t="str">
        <f t="array" ref="F238">LOWER( SUBSTITUTE( SUBSTITUTE(IFERROR(INDEX(hidden_1!$A$2:$F$79,MATCH("*"&amp;LEFT(A238, SEARCH("GB",A238))&amp;"*",hidden_1!G:G,0)-1,3), "not fоund"), " ", ""), "Gray","Grey"))</f>
        <v>notfоund</v>
      </c>
      <c r="G238" s="54" t="b">
        <f ca="1">IFERROR(__xludf.DUMMYFUNCTION("ISNUMBER( MATCH(K238,XLOOKUP(K238,split(F238,""+""),split(F238,""+"")),0))"),FALSE)</f>
        <v>0</v>
      </c>
      <c r="H238" s="54" t="str">
        <f t="shared" si="3"/>
        <v>Redmi Note 9S 4+64G</v>
      </c>
      <c r="I238" s="3" t="str">
        <f t="shared" si="4"/>
        <v>blue int</v>
      </c>
      <c r="J238" s="3" t="str">
        <f t="shared" si="5"/>
        <v xml:space="preserve">blue </v>
      </c>
      <c r="K238" s="54" t="str">
        <f t="shared" si="6"/>
        <v>blue</v>
      </c>
    </row>
    <row r="239" spans="1:11" ht="15.75" customHeight="1">
      <c r="A239" s="60" t="str">
        <f>Зведена!A239</f>
        <v>Redmi Note 9S 4+64GB White int</v>
      </c>
      <c r="B239" s="61" t="str">
        <f t="shared" ca="1" si="0"/>
        <v>undefined</v>
      </c>
      <c r="C239" s="61" t="str">
        <f t="shared" ca="1" si="1"/>
        <v>undefined</v>
      </c>
      <c r="D239" s="2" t="str">
        <f t="shared" ca="1" si="2"/>
        <v>undefined</v>
      </c>
      <c r="E239" s="2" t="str">
        <f t="array" ref="E239">IFERROR(INDEX(hidden_1!$A$2:$F$79,MATCH("*"&amp;LEFT(A239, SEARCH("GB",A239))&amp;"*",hidden_1!G:G,0)-1,2), "undefined")</f>
        <v>undefined</v>
      </c>
      <c r="F239" s="62" t="str">
        <f t="array" ref="F239">LOWER( SUBSTITUTE( SUBSTITUTE(IFERROR(INDEX(hidden_1!$A$2:$F$79,MATCH("*"&amp;LEFT(A239, SEARCH("GB",A239))&amp;"*",hidden_1!G:G,0)-1,3), "not fоund"), " ", ""), "Gray","Grey"))</f>
        <v>notfоund</v>
      </c>
      <c r="G239" s="54" t="b">
        <f ca="1">IFERROR(__xludf.DUMMYFUNCTION("ISNUMBER( MATCH(K239,XLOOKUP(K239,split(F239,""+""),split(F239,""+"")),0))"),FALSE)</f>
        <v>0</v>
      </c>
      <c r="H239" s="54" t="str">
        <f t="shared" si="3"/>
        <v>Redmi Note 9S 4+64G</v>
      </c>
      <c r="I239" s="3" t="str">
        <f t="shared" si="4"/>
        <v>white int</v>
      </c>
      <c r="J239" s="3" t="str">
        <f t="shared" si="5"/>
        <v xml:space="preserve">white </v>
      </c>
      <c r="K239" s="54" t="str">
        <f t="shared" si="6"/>
        <v>white</v>
      </c>
    </row>
    <row r="240" spans="1:11" ht="15.75" customHeight="1">
      <c r="A240" s="60" t="str">
        <f>Зведена!A240</f>
        <v>Redmi Note 9S 6+128GB Grey int</v>
      </c>
      <c r="B240" s="61" t="str">
        <f t="shared" ca="1" si="0"/>
        <v>undefined</v>
      </c>
      <c r="C240" s="61" t="str">
        <f t="shared" ca="1" si="1"/>
        <v>undefined</v>
      </c>
      <c r="D240" s="2" t="str">
        <f t="shared" ca="1" si="2"/>
        <v>undefined</v>
      </c>
      <c r="E240" s="2" t="str">
        <f t="array" ref="E240">IFERROR(INDEX(hidden_1!$A$2:$F$79,MATCH("*"&amp;LEFT(A240, SEARCH("GB",A240))&amp;"*",hidden_1!G:G,0)-1,2), "undefined")</f>
        <v>undefined</v>
      </c>
      <c r="F240" s="62" t="str">
        <f t="array" ref="F240">LOWER( SUBSTITUTE( SUBSTITUTE(IFERROR(INDEX(hidden_1!$A$2:$F$79,MATCH("*"&amp;LEFT(A240, SEARCH("GB",A240))&amp;"*",hidden_1!G:G,0)-1,3), "not fоund"), " ", ""), "Gray","Grey"))</f>
        <v>notfоund</v>
      </c>
      <c r="G240" s="54" t="b">
        <f ca="1">IFERROR(__xludf.DUMMYFUNCTION("ISNUMBER( MATCH(K240,XLOOKUP(K240,split(F240,""+""),split(F240,""+"")),0))"),FALSE)</f>
        <v>0</v>
      </c>
      <c r="H240" s="54" t="str">
        <f t="shared" si="3"/>
        <v>Redmi Note 9S 6+128G</v>
      </c>
      <c r="I240" s="3" t="str">
        <f t="shared" si="4"/>
        <v>grey int</v>
      </c>
      <c r="J240" s="3" t="str">
        <f t="shared" si="5"/>
        <v xml:space="preserve">grey </v>
      </c>
      <c r="K240" s="54" t="str">
        <f t="shared" si="6"/>
        <v>grey</v>
      </c>
    </row>
    <row r="241" spans="1:11" ht="15.75" customHeight="1">
      <c r="A241" s="60" t="str">
        <f>Зведена!A241</f>
        <v>Redmi Note 9S 6+128GB Blue int</v>
      </c>
      <c r="B241" s="61" t="str">
        <f t="shared" ca="1" si="0"/>
        <v>undefined</v>
      </c>
      <c r="C241" s="61" t="str">
        <f t="shared" ca="1" si="1"/>
        <v>undefined</v>
      </c>
      <c r="D241" s="2" t="str">
        <f t="shared" ca="1" si="2"/>
        <v>undefined</v>
      </c>
      <c r="E241" s="2" t="str">
        <f t="array" ref="E241">IFERROR(INDEX(hidden_1!$A$2:$F$79,MATCH("*"&amp;LEFT(A241, SEARCH("GB",A241))&amp;"*",hidden_1!G:G,0)-1,2), "undefined")</f>
        <v>undefined</v>
      </c>
      <c r="F241" s="62" t="str">
        <f t="array" ref="F241">LOWER( SUBSTITUTE( SUBSTITUTE(IFERROR(INDEX(hidden_1!$A$2:$F$79,MATCH("*"&amp;LEFT(A241, SEARCH("GB",A241))&amp;"*",hidden_1!G:G,0)-1,3), "not fоund"), " ", ""), "Gray","Grey"))</f>
        <v>notfоund</v>
      </c>
      <c r="G241" s="54" t="b">
        <f ca="1">IFERROR(__xludf.DUMMYFUNCTION("ISNUMBER( MATCH(K241,XLOOKUP(K241,split(F241,""+""),split(F241,""+"")),0))"),FALSE)</f>
        <v>0</v>
      </c>
      <c r="H241" s="54" t="str">
        <f t="shared" si="3"/>
        <v>Redmi Note 9S 6+128G</v>
      </c>
      <c r="I241" s="3" t="str">
        <f t="shared" si="4"/>
        <v>blue int</v>
      </c>
      <c r="J241" s="3" t="str">
        <f t="shared" si="5"/>
        <v xml:space="preserve">blue </v>
      </c>
      <c r="K241" s="54" t="str">
        <f t="shared" si="6"/>
        <v>blue</v>
      </c>
    </row>
    <row r="242" spans="1:11" ht="15.75" customHeight="1">
      <c r="A242" s="60" t="str">
        <f>Зведена!A242</f>
        <v>Redmi Note 9S 6+128GB White int</v>
      </c>
      <c r="B242" s="61" t="str">
        <f t="shared" ca="1" si="0"/>
        <v>undefined</v>
      </c>
      <c r="C242" s="61" t="str">
        <f t="shared" ca="1" si="1"/>
        <v>undefined</v>
      </c>
      <c r="D242" s="2" t="str">
        <f t="shared" ca="1" si="2"/>
        <v>undefined</v>
      </c>
      <c r="E242" s="2" t="str">
        <f t="array" ref="E242">IFERROR(INDEX(hidden_1!$A$2:$F$79,MATCH("*"&amp;LEFT(A242, SEARCH("GB",A242))&amp;"*",hidden_1!G:G,0)-1,2), "undefined")</f>
        <v>undefined</v>
      </c>
      <c r="F242" s="62" t="str">
        <f t="array" ref="F242">LOWER( SUBSTITUTE( SUBSTITUTE(IFERROR(INDEX(hidden_1!$A$2:$F$79,MATCH("*"&amp;LEFT(A242, SEARCH("GB",A242))&amp;"*",hidden_1!G:G,0)-1,3), "not fоund"), " ", ""), "Gray","Grey"))</f>
        <v>notfоund</v>
      </c>
      <c r="G242" s="54" t="b">
        <f ca="1">IFERROR(__xludf.DUMMYFUNCTION("ISNUMBER( MATCH(K242,XLOOKUP(K242,split(F242,""+""),split(F242,""+"")),0))"),FALSE)</f>
        <v>0</v>
      </c>
      <c r="H242" s="54" t="str">
        <f t="shared" si="3"/>
        <v>Redmi Note 9S 6+128G</v>
      </c>
      <c r="I242" s="3" t="str">
        <f t="shared" si="4"/>
        <v>white int</v>
      </c>
      <c r="J242" s="3" t="str">
        <f t="shared" si="5"/>
        <v xml:space="preserve">white </v>
      </c>
      <c r="K242" s="54" t="str">
        <f t="shared" si="6"/>
        <v>white</v>
      </c>
    </row>
    <row r="243" spans="1:11" ht="15.75" customHeight="1">
      <c r="A243" s="60" t="str">
        <f>Зведена!A243</f>
        <v>Redmi Note 9 3+64GB без NFC Black int</v>
      </c>
      <c r="B243" s="61" t="str">
        <f t="shared" ca="1" si="0"/>
        <v>undefined</v>
      </c>
      <c r="C243" s="61" t="str">
        <f t="shared" ca="1" si="1"/>
        <v>undefined</v>
      </c>
      <c r="D243" s="2" t="str">
        <f t="shared" ca="1" si="2"/>
        <v>undefined</v>
      </c>
      <c r="E243" s="2" t="str">
        <f t="array" ref="E243">IFERROR(INDEX(hidden_1!$A$2:$F$79,MATCH("*"&amp;LEFT(A243, SEARCH("GB",A243))&amp;"*",hidden_1!G:G,0)-1,2), "undefined")</f>
        <v>undefined</v>
      </c>
      <c r="F243" s="62" t="str">
        <f t="array" ref="F243">LOWER( SUBSTITUTE( SUBSTITUTE(IFERROR(INDEX(hidden_1!$A$2:$F$79,MATCH("*"&amp;LEFT(A243, SEARCH("GB",A243))&amp;"*",hidden_1!G:G,0)-1,3), "not fоund"), " ", ""), "Gray","Grey"))</f>
        <v>notfоund</v>
      </c>
      <c r="G243" s="54" t="b">
        <f ca="1">IFERROR(__xludf.DUMMYFUNCTION("ISNUMBER( MATCH(K243,XLOOKUP(K243,split(F243,""+""),split(F243,""+"")),0))"),FALSE)</f>
        <v>0</v>
      </c>
      <c r="H243" s="54" t="str">
        <f t="shared" si="3"/>
        <v>Redmi Note 9 3+64G</v>
      </c>
      <c r="I243" s="3" t="str">
        <f t="shared" si="4"/>
        <v>без nfc black int</v>
      </c>
      <c r="J243" s="3" t="str">
        <f t="shared" si="5"/>
        <v xml:space="preserve">без black </v>
      </c>
      <c r="K243" s="54" t="str">
        <f t="shared" si="6"/>
        <v>безblack</v>
      </c>
    </row>
    <row r="244" spans="1:11" ht="15.75" customHeight="1">
      <c r="A244" s="60" t="str">
        <f>Зведена!A244</f>
        <v>Redmi Note 9 3+64GB без NFC Grey int</v>
      </c>
      <c r="B244" s="61" t="str">
        <f t="shared" ca="1" si="0"/>
        <v>undefined</v>
      </c>
      <c r="C244" s="61" t="str">
        <f t="shared" ca="1" si="1"/>
        <v>undefined</v>
      </c>
      <c r="D244" s="2" t="str">
        <f t="shared" ca="1" si="2"/>
        <v>undefined</v>
      </c>
      <c r="E244" s="2" t="str">
        <f t="array" ref="E244">IFERROR(INDEX(hidden_1!$A$2:$F$79,MATCH("*"&amp;LEFT(A244, SEARCH("GB",A244))&amp;"*",hidden_1!G:G,0)-1,2), "undefined")</f>
        <v>undefined</v>
      </c>
      <c r="F244" s="62" t="str">
        <f t="array" ref="F244">LOWER( SUBSTITUTE( SUBSTITUTE(IFERROR(INDEX(hidden_1!$A$2:$F$79,MATCH("*"&amp;LEFT(A244, SEARCH("GB",A244))&amp;"*",hidden_1!G:G,0)-1,3), "not fоund"), " ", ""), "Gray","Grey"))</f>
        <v>notfоund</v>
      </c>
      <c r="G244" s="54" t="b">
        <f ca="1">IFERROR(__xludf.DUMMYFUNCTION("ISNUMBER( MATCH(K244,XLOOKUP(K244,split(F244,""+""),split(F244,""+"")),0))"),FALSE)</f>
        <v>0</v>
      </c>
      <c r="H244" s="54" t="str">
        <f t="shared" si="3"/>
        <v>Redmi Note 9 3+64G</v>
      </c>
      <c r="I244" s="3" t="str">
        <f t="shared" si="4"/>
        <v>без nfc grey int</v>
      </c>
      <c r="J244" s="3" t="str">
        <f t="shared" si="5"/>
        <v xml:space="preserve">без grey </v>
      </c>
      <c r="K244" s="54" t="str">
        <f t="shared" si="6"/>
        <v>безgrey</v>
      </c>
    </row>
    <row r="245" spans="1:11" ht="15.75" customHeight="1">
      <c r="A245" s="60" t="str">
        <f>Зведена!A245</f>
        <v>Redmi Note 9 3+64GB без NFC Green int</v>
      </c>
      <c r="B245" s="61" t="str">
        <f t="shared" ca="1" si="0"/>
        <v>undefined</v>
      </c>
      <c r="C245" s="61" t="str">
        <f t="shared" ca="1" si="1"/>
        <v>undefined</v>
      </c>
      <c r="D245" s="2" t="str">
        <f t="shared" ca="1" si="2"/>
        <v>undefined</v>
      </c>
      <c r="E245" s="2" t="str">
        <f t="array" ref="E245">IFERROR(INDEX(hidden_1!$A$2:$F$79,MATCH("*"&amp;LEFT(A245, SEARCH("GB",A245))&amp;"*",hidden_1!G:G,0)-1,2), "undefined")</f>
        <v>undefined</v>
      </c>
      <c r="F245" s="62" t="str">
        <f t="array" ref="F245">LOWER( SUBSTITUTE( SUBSTITUTE(IFERROR(INDEX(hidden_1!$A$2:$F$79,MATCH("*"&amp;LEFT(A245, SEARCH("GB",A245))&amp;"*",hidden_1!G:G,0)-1,3), "not fоund"), " ", ""), "Gray","Grey"))</f>
        <v>notfоund</v>
      </c>
      <c r="G245" s="54" t="b">
        <f ca="1">IFERROR(__xludf.DUMMYFUNCTION("ISNUMBER( MATCH(K245,XLOOKUP(K245,split(F245,""+""),split(F245,""+"")),0))"),FALSE)</f>
        <v>0</v>
      </c>
      <c r="H245" s="54" t="str">
        <f t="shared" si="3"/>
        <v>Redmi Note 9 3+64G</v>
      </c>
      <c r="I245" s="3" t="str">
        <f t="shared" si="4"/>
        <v>без nfc green int</v>
      </c>
      <c r="J245" s="3" t="str">
        <f t="shared" si="5"/>
        <v xml:space="preserve">без green </v>
      </c>
      <c r="K245" s="54" t="str">
        <f t="shared" si="6"/>
        <v>безgreen</v>
      </c>
    </row>
    <row r="246" spans="1:11" ht="15.75" customHeight="1">
      <c r="A246" s="60" t="str">
        <f>Зведена!A246</f>
        <v>Redmi Note 9 3+64GB без NFC White int</v>
      </c>
      <c r="B246" s="61" t="str">
        <f t="shared" ca="1" si="0"/>
        <v>undefined</v>
      </c>
      <c r="C246" s="61" t="str">
        <f t="shared" ca="1" si="1"/>
        <v>undefined</v>
      </c>
      <c r="D246" s="2" t="str">
        <f t="shared" ca="1" si="2"/>
        <v>undefined</v>
      </c>
      <c r="E246" s="2" t="str">
        <f t="array" ref="E246">IFERROR(INDEX(hidden_1!$A$2:$F$79,MATCH("*"&amp;LEFT(A246, SEARCH("GB",A246))&amp;"*",hidden_1!G:G,0)-1,2), "undefined")</f>
        <v>undefined</v>
      </c>
      <c r="F246" s="62" t="str">
        <f t="array" ref="F246">LOWER( SUBSTITUTE( SUBSTITUTE(IFERROR(INDEX(hidden_1!$A$2:$F$79,MATCH("*"&amp;LEFT(A246, SEARCH("GB",A246))&amp;"*",hidden_1!G:G,0)-1,3), "not fоund"), " ", ""), "Gray","Grey"))</f>
        <v>notfоund</v>
      </c>
      <c r="G246" s="54" t="b">
        <f ca="1">IFERROR(__xludf.DUMMYFUNCTION("ISNUMBER( MATCH(K246,XLOOKUP(K246,split(F246,""+""),split(F246,""+"")),0))"),FALSE)</f>
        <v>0</v>
      </c>
      <c r="H246" s="54" t="str">
        <f t="shared" si="3"/>
        <v>Redmi Note 9 3+64G</v>
      </c>
      <c r="I246" s="3" t="str">
        <f t="shared" si="4"/>
        <v>без nfc white int</v>
      </c>
      <c r="J246" s="3" t="str">
        <f t="shared" si="5"/>
        <v xml:space="preserve">без white </v>
      </c>
      <c r="K246" s="54" t="str">
        <f t="shared" si="6"/>
        <v>безwhite</v>
      </c>
    </row>
    <row r="247" spans="1:11" ht="15.75" customHeight="1">
      <c r="A247" s="60" t="str">
        <f>Зведена!A247</f>
        <v>Redmi Note 9 3+64GB NFC Black int</v>
      </c>
      <c r="B247" s="61" t="str">
        <f t="shared" ca="1" si="0"/>
        <v>undefined</v>
      </c>
      <c r="C247" s="61" t="str">
        <f t="shared" ca="1" si="1"/>
        <v>undefined</v>
      </c>
      <c r="D247" s="2" t="str">
        <f t="shared" ca="1" si="2"/>
        <v>undefined</v>
      </c>
      <c r="E247" s="2" t="str">
        <f t="array" ref="E247">IFERROR(INDEX(hidden_1!$A$2:$F$79,MATCH("*"&amp;LEFT(A247, SEARCH("GB",A247))&amp;"*",hidden_1!G:G,0)-1,2), "undefined")</f>
        <v>undefined</v>
      </c>
      <c r="F247" s="62" t="str">
        <f t="array" ref="F247">LOWER( SUBSTITUTE( SUBSTITUTE(IFERROR(INDEX(hidden_1!$A$2:$F$79,MATCH("*"&amp;LEFT(A247, SEARCH("GB",A247))&amp;"*",hidden_1!G:G,0)-1,3), "not fоund"), " ", ""), "Gray","Grey"))</f>
        <v>notfоund</v>
      </c>
      <c r="G247" s="54" t="b">
        <f ca="1">IFERROR(__xludf.DUMMYFUNCTION("ISNUMBER( MATCH(K247,XLOOKUP(K247,split(F247,""+""),split(F247,""+"")),0))"),FALSE)</f>
        <v>0</v>
      </c>
      <c r="H247" s="54" t="str">
        <f t="shared" si="3"/>
        <v>Redmi Note 9 3+64G</v>
      </c>
      <c r="I247" s="3" t="str">
        <f t="shared" si="4"/>
        <v>nfc black int</v>
      </c>
      <c r="J247" s="3" t="str">
        <f t="shared" si="5"/>
        <v xml:space="preserve">black </v>
      </c>
      <c r="K247" s="54" t="str">
        <f t="shared" si="6"/>
        <v>black</v>
      </c>
    </row>
    <row r="248" spans="1:11" ht="15.75" customHeight="1">
      <c r="A248" s="60" t="str">
        <f>Зведена!A248</f>
        <v>Redmi Note 9 3+64GB NFC Grey int</v>
      </c>
      <c r="B248" s="61" t="str">
        <f t="shared" ca="1" si="0"/>
        <v>undefined</v>
      </c>
      <c r="C248" s="61" t="str">
        <f t="shared" ca="1" si="1"/>
        <v>undefined</v>
      </c>
      <c r="D248" s="2" t="str">
        <f t="shared" ca="1" si="2"/>
        <v>undefined</v>
      </c>
      <c r="E248" s="2" t="str">
        <f t="array" ref="E248">IFERROR(INDEX(hidden_1!$A$2:$F$79,MATCH("*"&amp;LEFT(A248, SEARCH("GB",A248))&amp;"*",hidden_1!G:G,0)-1,2), "undefined")</f>
        <v>undefined</v>
      </c>
      <c r="F248" s="62" t="str">
        <f t="array" ref="F248">LOWER( SUBSTITUTE( SUBSTITUTE(IFERROR(INDEX(hidden_1!$A$2:$F$79,MATCH("*"&amp;LEFT(A248, SEARCH("GB",A248))&amp;"*",hidden_1!G:G,0)-1,3), "not fоund"), " ", ""), "Gray","Grey"))</f>
        <v>notfоund</v>
      </c>
      <c r="G248" s="54" t="b">
        <f ca="1">IFERROR(__xludf.DUMMYFUNCTION("ISNUMBER( MATCH(K248,XLOOKUP(K248,split(F248,""+""),split(F248,""+"")),0))"),FALSE)</f>
        <v>0</v>
      </c>
      <c r="H248" s="54" t="str">
        <f t="shared" si="3"/>
        <v>Redmi Note 9 3+64G</v>
      </c>
      <c r="I248" s="3" t="str">
        <f t="shared" si="4"/>
        <v>nfc grey int</v>
      </c>
      <c r="J248" s="3" t="str">
        <f t="shared" si="5"/>
        <v xml:space="preserve">grey </v>
      </c>
      <c r="K248" s="54" t="str">
        <f t="shared" si="6"/>
        <v>grey</v>
      </c>
    </row>
    <row r="249" spans="1:11" ht="15.75" customHeight="1">
      <c r="A249" s="60" t="str">
        <f>Зведена!A249</f>
        <v>Redmi Note 9 3+64GB NFC Green int</v>
      </c>
      <c r="B249" s="61" t="str">
        <f t="shared" ca="1" si="0"/>
        <v>undefined</v>
      </c>
      <c r="C249" s="61" t="str">
        <f t="shared" ca="1" si="1"/>
        <v>undefined</v>
      </c>
      <c r="D249" s="2" t="str">
        <f t="shared" ca="1" si="2"/>
        <v>undefined</v>
      </c>
      <c r="E249" s="2" t="str">
        <f t="array" ref="E249">IFERROR(INDEX(hidden_1!$A$2:$F$79,MATCH("*"&amp;LEFT(A249, SEARCH("GB",A249))&amp;"*",hidden_1!G:G,0)-1,2), "undefined")</f>
        <v>undefined</v>
      </c>
      <c r="F249" s="62" t="str">
        <f t="array" ref="F249">LOWER( SUBSTITUTE( SUBSTITUTE(IFERROR(INDEX(hidden_1!$A$2:$F$79,MATCH("*"&amp;LEFT(A249, SEARCH("GB",A249))&amp;"*",hidden_1!G:G,0)-1,3), "not fоund"), " ", ""), "Gray","Grey"))</f>
        <v>notfоund</v>
      </c>
      <c r="G249" s="54" t="b">
        <f ca="1">IFERROR(__xludf.DUMMYFUNCTION("ISNUMBER( MATCH(K249,XLOOKUP(K249,split(F249,""+""),split(F249,""+"")),0))"),FALSE)</f>
        <v>0</v>
      </c>
      <c r="H249" s="54" t="str">
        <f t="shared" si="3"/>
        <v>Redmi Note 9 3+64G</v>
      </c>
      <c r="I249" s="3" t="str">
        <f t="shared" si="4"/>
        <v>nfc green int</v>
      </c>
      <c r="J249" s="3" t="str">
        <f t="shared" si="5"/>
        <v xml:space="preserve">green </v>
      </c>
      <c r="K249" s="54" t="str">
        <f t="shared" si="6"/>
        <v>green</v>
      </c>
    </row>
    <row r="250" spans="1:11" ht="15.75" customHeight="1">
      <c r="A250" s="60" t="str">
        <f>Зведена!A250</f>
        <v>Redmi Note 9 3+64GB NFC White int</v>
      </c>
      <c r="B250" s="61" t="str">
        <f t="shared" ca="1" si="0"/>
        <v>undefined</v>
      </c>
      <c r="C250" s="61" t="str">
        <f t="shared" ca="1" si="1"/>
        <v>undefined</v>
      </c>
      <c r="D250" s="2" t="str">
        <f t="shared" ca="1" si="2"/>
        <v>undefined</v>
      </c>
      <c r="E250" s="2" t="str">
        <f t="array" ref="E250">IFERROR(INDEX(hidden_1!$A$2:$F$79,MATCH("*"&amp;LEFT(A250, SEARCH("GB",A250))&amp;"*",hidden_1!G:G,0)-1,2), "undefined")</f>
        <v>undefined</v>
      </c>
      <c r="F250" s="62" t="str">
        <f t="array" ref="F250">LOWER( SUBSTITUTE( SUBSTITUTE(IFERROR(INDEX(hidden_1!$A$2:$F$79,MATCH("*"&amp;LEFT(A250, SEARCH("GB",A250))&amp;"*",hidden_1!G:G,0)-1,3), "not fоund"), " ", ""), "Gray","Grey"))</f>
        <v>notfоund</v>
      </c>
      <c r="G250" s="54" t="b">
        <f ca="1">IFERROR(__xludf.DUMMYFUNCTION("ISNUMBER( MATCH(K250,XLOOKUP(K250,split(F250,""+""),split(F250,""+"")),0))"),FALSE)</f>
        <v>0</v>
      </c>
      <c r="H250" s="54" t="str">
        <f t="shared" si="3"/>
        <v>Redmi Note 9 3+64G</v>
      </c>
      <c r="I250" s="3" t="str">
        <f t="shared" si="4"/>
        <v>nfc white int</v>
      </c>
      <c r="J250" s="3" t="str">
        <f t="shared" si="5"/>
        <v xml:space="preserve">white </v>
      </c>
      <c r="K250" s="54" t="str">
        <f t="shared" si="6"/>
        <v>white</v>
      </c>
    </row>
    <row r="251" spans="1:11" ht="15.75" customHeight="1">
      <c r="A251" s="60" t="str">
        <f>Зведена!A251</f>
        <v>Redmi Note 9 4+128GB без NFC Black int</v>
      </c>
      <c r="B251" s="61" t="str">
        <f t="shared" ca="1" si="0"/>
        <v>undefined</v>
      </c>
      <c r="C251" s="61" t="str">
        <f t="shared" ca="1" si="1"/>
        <v>undefined</v>
      </c>
      <c r="D251" s="2" t="str">
        <f t="shared" ca="1" si="2"/>
        <v>undefined</v>
      </c>
      <c r="E251" s="2" t="str">
        <f t="array" ref="E251">IFERROR(INDEX(hidden_1!$A$2:$F$79,MATCH("*"&amp;LEFT(A251, SEARCH("GB",A251))&amp;"*",hidden_1!G:G,0)-1,2), "undefined")</f>
        <v>undefined</v>
      </c>
      <c r="F251" s="62" t="str">
        <f t="array" ref="F251">LOWER( SUBSTITUTE( SUBSTITUTE(IFERROR(INDEX(hidden_1!$A$2:$F$79,MATCH("*"&amp;LEFT(A251, SEARCH("GB",A251))&amp;"*",hidden_1!G:G,0)-1,3), "not fоund"), " ", ""), "Gray","Grey"))</f>
        <v>notfоund</v>
      </c>
      <c r="G251" s="54" t="b">
        <f ca="1">IFERROR(__xludf.DUMMYFUNCTION("ISNUMBER( MATCH(K251,XLOOKUP(K251,split(F251,""+""),split(F251,""+"")),0))"),FALSE)</f>
        <v>0</v>
      </c>
      <c r="H251" s="54" t="str">
        <f t="shared" si="3"/>
        <v>Redmi Note 9 4+128G</v>
      </c>
      <c r="I251" s="3" t="str">
        <f t="shared" si="4"/>
        <v>без nfc black int</v>
      </c>
      <c r="J251" s="3" t="str">
        <f t="shared" si="5"/>
        <v xml:space="preserve">без black </v>
      </c>
      <c r="K251" s="54" t="str">
        <f t="shared" si="6"/>
        <v>безblack</v>
      </c>
    </row>
    <row r="252" spans="1:11" ht="15.75" customHeight="1">
      <c r="A252" s="60" t="str">
        <f>Зведена!A252</f>
        <v>Redmi Note 9 4+128GB без NFC Grey int</v>
      </c>
      <c r="B252" s="61" t="str">
        <f t="shared" ca="1" si="0"/>
        <v>undefined</v>
      </c>
      <c r="C252" s="61" t="str">
        <f t="shared" ca="1" si="1"/>
        <v>undefined</v>
      </c>
      <c r="D252" s="2" t="str">
        <f t="shared" ca="1" si="2"/>
        <v>undefined</v>
      </c>
      <c r="E252" s="2" t="str">
        <f t="array" ref="E252">IFERROR(INDEX(hidden_1!$A$2:$F$79,MATCH("*"&amp;LEFT(A252, SEARCH("GB",A252))&amp;"*",hidden_1!G:G,0)-1,2), "undefined")</f>
        <v>undefined</v>
      </c>
      <c r="F252" s="62" t="str">
        <f t="array" ref="F252">LOWER( SUBSTITUTE( SUBSTITUTE(IFERROR(INDEX(hidden_1!$A$2:$F$79,MATCH("*"&amp;LEFT(A252, SEARCH("GB",A252))&amp;"*",hidden_1!G:G,0)-1,3), "not fоund"), " ", ""), "Gray","Grey"))</f>
        <v>notfоund</v>
      </c>
      <c r="G252" s="54" t="b">
        <f ca="1">IFERROR(__xludf.DUMMYFUNCTION("ISNUMBER( MATCH(K252,XLOOKUP(K252,split(F252,""+""),split(F252,""+"")),0))"),FALSE)</f>
        <v>0</v>
      </c>
      <c r="H252" s="54" t="str">
        <f t="shared" si="3"/>
        <v>Redmi Note 9 4+128G</v>
      </c>
      <c r="I252" s="3" t="str">
        <f t="shared" si="4"/>
        <v>без nfc grey int</v>
      </c>
      <c r="J252" s="3" t="str">
        <f t="shared" si="5"/>
        <v xml:space="preserve">без grey </v>
      </c>
      <c r="K252" s="54" t="str">
        <f t="shared" si="6"/>
        <v>безgrey</v>
      </c>
    </row>
    <row r="253" spans="1:11" ht="15.75" customHeight="1">
      <c r="A253" s="60" t="str">
        <f>Зведена!A253</f>
        <v>Redmi Note 9 4+128GB без NFC Green int</v>
      </c>
      <c r="B253" s="61" t="str">
        <f t="shared" ca="1" si="0"/>
        <v>undefined</v>
      </c>
      <c r="C253" s="61" t="str">
        <f t="shared" ca="1" si="1"/>
        <v>undefined</v>
      </c>
      <c r="D253" s="2" t="str">
        <f t="shared" ca="1" si="2"/>
        <v>undefined</v>
      </c>
      <c r="E253" s="2" t="str">
        <f t="array" ref="E253">IFERROR(INDEX(hidden_1!$A$2:$F$79,MATCH("*"&amp;LEFT(A253, SEARCH("GB",A253))&amp;"*",hidden_1!G:G,0)-1,2), "undefined")</f>
        <v>undefined</v>
      </c>
      <c r="F253" s="62" t="str">
        <f t="array" ref="F253">LOWER( SUBSTITUTE( SUBSTITUTE(IFERROR(INDEX(hidden_1!$A$2:$F$79,MATCH("*"&amp;LEFT(A253, SEARCH("GB",A253))&amp;"*",hidden_1!G:G,0)-1,3), "not fоund"), " ", ""), "Gray","Grey"))</f>
        <v>notfоund</v>
      </c>
      <c r="G253" s="54" t="b">
        <f ca="1">IFERROR(__xludf.DUMMYFUNCTION("ISNUMBER( MATCH(K253,XLOOKUP(K253,split(F253,""+""),split(F253,""+"")),0))"),FALSE)</f>
        <v>0</v>
      </c>
      <c r="H253" s="54" t="str">
        <f t="shared" si="3"/>
        <v>Redmi Note 9 4+128G</v>
      </c>
      <c r="I253" s="3" t="str">
        <f t="shared" si="4"/>
        <v>без nfc green int</v>
      </c>
      <c r="J253" s="3" t="str">
        <f t="shared" si="5"/>
        <v xml:space="preserve">без green </v>
      </c>
      <c r="K253" s="54" t="str">
        <f t="shared" si="6"/>
        <v>безgreen</v>
      </c>
    </row>
    <row r="254" spans="1:11" ht="15.75" customHeight="1">
      <c r="A254" s="60" t="str">
        <f>Зведена!A254</f>
        <v>Redmi Note 9 4+128GB без NFC White int</v>
      </c>
      <c r="B254" s="61" t="str">
        <f t="shared" ca="1" si="0"/>
        <v>undefined</v>
      </c>
      <c r="C254" s="61" t="str">
        <f t="shared" ca="1" si="1"/>
        <v>undefined</v>
      </c>
      <c r="D254" s="2" t="str">
        <f t="shared" ca="1" si="2"/>
        <v>undefined</v>
      </c>
      <c r="E254" s="2" t="str">
        <f t="array" ref="E254">IFERROR(INDEX(hidden_1!$A$2:$F$79,MATCH("*"&amp;LEFT(A254, SEARCH("GB",A254))&amp;"*",hidden_1!G:G,0)-1,2), "undefined")</f>
        <v>undefined</v>
      </c>
      <c r="F254" s="62" t="str">
        <f t="array" ref="F254">LOWER( SUBSTITUTE( SUBSTITUTE(IFERROR(INDEX(hidden_1!$A$2:$F$79,MATCH("*"&amp;LEFT(A254, SEARCH("GB",A254))&amp;"*",hidden_1!G:G,0)-1,3), "not fоund"), " ", ""), "Gray","Grey"))</f>
        <v>notfоund</v>
      </c>
      <c r="G254" s="54" t="b">
        <f ca="1">IFERROR(__xludf.DUMMYFUNCTION("ISNUMBER( MATCH(K254,XLOOKUP(K254,split(F254,""+""),split(F254,""+"")),0))"),FALSE)</f>
        <v>0</v>
      </c>
      <c r="H254" s="54" t="str">
        <f t="shared" si="3"/>
        <v>Redmi Note 9 4+128G</v>
      </c>
      <c r="I254" s="3" t="str">
        <f t="shared" si="4"/>
        <v>без nfc white int</v>
      </c>
      <c r="J254" s="3" t="str">
        <f t="shared" si="5"/>
        <v xml:space="preserve">без white </v>
      </c>
      <c r="K254" s="54" t="str">
        <f t="shared" si="6"/>
        <v>безwhite</v>
      </c>
    </row>
    <row r="255" spans="1:11" ht="15.75" customHeight="1">
      <c r="A255" s="60" t="str">
        <f>Зведена!A255</f>
        <v>Redmi Note 9 4+128GB NFC Black int</v>
      </c>
      <c r="B255" s="61" t="str">
        <f t="shared" ca="1" si="0"/>
        <v>undefined</v>
      </c>
      <c r="C255" s="61" t="str">
        <f t="shared" ca="1" si="1"/>
        <v>undefined</v>
      </c>
      <c r="D255" s="2" t="str">
        <f t="shared" ca="1" si="2"/>
        <v>undefined</v>
      </c>
      <c r="E255" s="2" t="str">
        <f t="array" ref="E255">IFERROR(INDEX(hidden_1!$A$2:$F$79,MATCH("*"&amp;LEFT(A255, SEARCH("GB",A255))&amp;"*",hidden_1!G:G,0)-1,2), "undefined")</f>
        <v>undefined</v>
      </c>
      <c r="F255" s="62" t="str">
        <f t="array" ref="F255">LOWER( SUBSTITUTE( SUBSTITUTE(IFERROR(INDEX(hidden_1!$A$2:$F$79,MATCH("*"&amp;LEFT(A255, SEARCH("GB",A255))&amp;"*",hidden_1!G:G,0)-1,3), "not fоund"), " ", ""), "Gray","Grey"))</f>
        <v>notfоund</v>
      </c>
      <c r="G255" s="54" t="b">
        <f ca="1">IFERROR(__xludf.DUMMYFUNCTION("ISNUMBER( MATCH(K255,XLOOKUP(K255,split(F255,""+""),split(F255,""+"")),0))"),FALSE)</f>
        <v>0</v>
      </c>
      <c r="H255" s="54" t="str">
        <f t="shared" si="3"/>
        <v>Redmi Note 9 4+128G</v>
      </c>
      <c r="I255" s="3" t="str">
        <f t="shared" si="4"/>
        <v>nfc black int</v>
      </c>
      <c r="J255" s="3" t="str">
        <f t="shared" si="5"/>
        <v xml:space="preserve">black </v>
      </c>
      <c r="K255" s="54" t="str">
        <f t="shared" si="6"/>
        <v>black</v>
      </c>
    </row>
    <row r="256" spans="1:11" ht="15.75" customHeight="1">
      <c r="A256" s="60" t="str">
        <f>Зведена!A256</f>
        <v>Redmi Note 9 4+128GB NFC Grey int</v>
      </c>
      <c r="B256" s="61" t="str">
        <f t="shared" ca="1" si="0"/>
        <v>undefined</v>
      </c>
      <c r="C256" s="61" t="str">
        <f t="shared" ca="1" si="1"/>
        <v>undefined</v>
      </c>
      <c r="D256" s="2" t="str">
        <f t="shared" ca="1" si="2"/>
        <v>undefined</v>
      </c>
      <c r="E256" s="2" t="str">
        <f t="array" ref="E256">IFERROR(INDEX(hidden_1!$A$2:$F$79,MATCH("*"&amp;LEFT(A256, SEARCH("GB",A256))&amp;"*",hidden_1!G:G,0)-1,2), "undefined")</f>
        <v>undefined</v>
      </c>
      <c r="F256" s="62" t="str">
        <f t="array" ref="F256">LOWER( SUBSTITUTE( SUBSTITUTE(IFERROR(INDEX(hidden_1!$A$2:$F$79,MATCH("*"&amp;LEFT(A256, SEARCH("GB",A256))&amp;"*",hidden_1!G:G,0)-1,3), "not fоund"), " ", ""), "Gray","Grey"))</f>
        <v>notfоund</v>
      </c>
      <c r="G256" s="54" t="b">
        <f ca="1">IFERROR(__xludf.DUMMYFUNCTION("ISNUMBER( MATCH(K256,XLOOKUP(K256,split(F256,""+""),split(F256,""+"")),0))"),FALSE)</f>
        <v>0</v>
      </c>
      <c r="H256" s="54" t="str">
        <f t="shared" si="3"/>
        <v>Redmi Note 9 4+128G</v>
      </c>
      <c r="I256" s="3" t="str">
        <f t="shared" si="4"/>
        <v>nfc grey int</v>
      </c>
      <c r="J256" s="3" t="str">
        <f t="shared" si="5"/>
        <v xml:space="preserve">grey </v>
      </c>
      <c r="K256" s="54" t="str">
        <f t="shared" si="6"/>
        <v>grey</v>
      </c>
    </row>
    <row r="257" spans="1:11" ht="15.75" customHeight="1">
      <c r="A257" s="60" t="str">
        <f>Зведена!A257</f>
        <v>Redmi Note 9 4+128GB NFC White int</v>
      </c>
      <c r="B257" s="61" t="str">
        <f t="shared" ca="1" si="0"/>
        <v>undefined</v>
      </c>
      <c r="C257" s="61" t="str">
        <f t="shared" ca="1" si="1"/>
        <v>undefined</v>
      </c>
      <c r="D257" s="2" t="str">
        <f t="shared" ca="1" si="2"/>
        <v>undefined</v>
      </c>
      <c r="E257" s="2" t="str">
        <f t="array" ref="E257">IFERROR(INDEX(hidden_1!$A$2:$F$79,MATCH("*"&amp;LEFT(A257, SEARCH("GB",A257))&amp;"*",hidden_1!G:G,0)-1,2), "undefined")</f>
        <v>undefined</v>
      </c>
      <c r="F257" s="62" t="str">
        <f t="array" ref="F257">LOWER( SUBSTITUTE( SUBSTITUTE(IFERROR(INDEX(hidden_1!$A$2:$F$79,MATCH("*"&amp;LEFT(A257, SEARCH("GB",A257))&amp;"*",hidden_1!G:G,0)-1,3), "not fоund"), " ", ""), "Gray","Grey"))</f>
        <v>notfоund</v>
      </c>
      <c r="G257" s="54" t="b">
        <f ca="1">IFERROR(__xludf.DUMMYFUNCTION("ISNUMBER( MATCH(K257,XLOOKUP(K257,split(F257,""+""),split(F257,""+"")),0))"),FALSE)</f>
        <v>0</v>
      </c>
      <c r="H257" s="54" t="str">
        <f t="shared" si="3"/>
        <v>Redmi Note 9 4+128G</v>
      </c>
      <c r="I257" s="3" t="str">
        <f t="shared" si="4"/>
        <v>nfc white int</v>
      </c>
      <c r="J257" s="3" t="str">
        <f t="shared" si="5"/>
        <v xml:space="preserve">white </v>
      </c>
      <c r="K257" s="54" t="str">
        <f t="shared" si="6"/>
        <v>white</v>
      </c>
    </row>
    <row r="258" spans="1:11" ht="15.75" customHeight="1">
      <c r="A258" s="60" t="str">
        <f>Зведена!A258</f>
        <v>Redmi Note 9 4+128GB NFC Green int</v>
      </c>
      <c r="B258" s="61" t="str">
        <f t="shared" ca="1" si="0"/>
        <v>undefined</v>
      </c>
      <c r="C258" s="61" t="str">
        <f t="shared" ca="1" si="1"/>
        <v>undefined</v>
      </c>
      <c r="D258" s="2" t="str">
        <f t="shared" ca="1" si="2"/>
        <v>undefined</v>
      </c>
      <c r="E258" s="2" t="str">
        <f t="array" ref="E258">IFERROR(INDEX(hidden_1!$A$2:$F$79,MATCH("*"&amp;LEFT(A258, SEARCH("GB",A258))&amp;"*",hidden_1!G:G,0)-1,2), "undefined")</f>
        <v>undefined</v>
      </c>
      <c r="F258" s="62" t="str">
        <f t="array" ref="F258">LOWER( SUBSTITUTE( SUBSTITUTE(IFERROR(INDEX(hidden_1!$A$2:$F$79,MATCH("*"&amp;LEFT(A258, SEARCH("GB",A258))&amp;"*",hidden_1!G:G,0)-1,3), "not fоund"), " ", ""), "Gray","Grey"))</f>
        <v>notfоund</v>
      </c>
      <c r="G258" s="54" t="b">
        <f ca="1">IFERROR(__xludf.DUMMYFUNCTION("ISNUMBER( MATCH(K258,XLOOKUP(K258,split(F258,""+""),split(F258,""+"")),0))"),FALSE)</f>
        <v>0</v>
      </c>
      <c r="H258" s="54" t="str">
        <f t="shared" si="3"/>
        <v>Redmi Note 9 4+128G</v>
      </c>
      <c r="I258" s="3" t="str">
        <f t="shared" si="4"/>
        <v>nfc green int</v>
      </c>
      <c r="J258" s="3" t="str">
        <f t="shared" si="5"/>
        <v xml:space="preserve">green </v>
      </c>
      <c r="K258" s="54" t="str">
        <f t="shared" si="6"/>
        <v>green</v>
      </c>
    </row>
    <row r="259" spans="1:11" ht="15.75" customHeight="1">
      <c r="A259" s="60" t="str">
        <f>Зведена!A259</f>
        <v>Redmi Note 9T 4+64GB Black int</v>
      </c>
      <c r="B259" s="61" t="str">
        <f t="shared" ca="1" si="0"/>
        <v>undefined</v>
      </c>
      <c r="C259" s="61" t="str">
        <f t="shared" ca="1" si="1"/>
        <v>undefined</v>
      </c>
      <c r="D259" s="2" t="str">
        <f t="shared" ca="1" si="2"/>
        <v>undefined</v>
      </c>
      <c r="E259" s="2" t="str">
        <f t="array" ref="E259">IFERROR(INDEX(hidden_1!$A$2:$F$79,MATCH("*"&amp;LEFT(A259, SEARCH("GB",A259))&amp;"*",hidden_1!G:G,0)-1,2), "undefined")</f>
        <v>undefined</v>
      </c>
      <c r="F259" s="62" t="str">
        <f t="array" ref="F259">LOWER( SUBSTITUTE( SUBSTITUTE(IFERROR(INDEX(hidden_1!$A$2:$F$79,MATCH("*"&amp;LEFT(A259, SEARCH("GB",A259))&amp;"*",hidden_1!G:G,0)-1,3), "not fоund"), " ", ""), "Gray","Grey"))</f>
        <v>notfоund</v>
      </c>
      <c r="G259" s="54" t="b">
        <f ca="1">IFERROR(__xludf.DUMMYFUNCTION("ISNUMBER( MATCH(K259,XLOOKUP(K259,split(F259,""+""),split(F259,""+"")),0))"),FALSE)</f>
        <v>0</v>
      </c>
      <c r="H259" s="54" t="str">
        <f t="shared" si="3"/>
        <v>Redmi Note 9T 4+64G</v>
      </c>
      <c r="I259" s="3" t="str">
        <f t="shared" si="4"/>
        <v>black int</v>
      </c>
      <c r="J259" s="3" t="str">
        <f t="shared" si="5"/>
        <v xml:space="preserve">black </v>
      </c>
      <c r="K259" s="54" t="str">
        <f t="shared" si="6"/>
        <v>black</v>
      </c>
    </row>
    <row r="260" spans="1:11" ht="15.75" customHeight="1">
      <c r="A260" s="60" t="str">
        <f>Зведена!A260</f>
        <v>Redmi Note 9T 4+64GB Green int</v>
      </c>
      <c r="B260" s="61" t="str">
        <f t="shared" ca="1" si="0"/>
        <v>undefined</v>
      </c>
      <c r="C260" s="61" t="str">
        <f t="shared" ca="1" si="1"/>
        <v>undefined</v>
      </c>
      <c r="D260" s="2" t="str">
        <f t="shared" ca="1" si="2"/>
        <v>undefined</v>
      </c>
      <c r="E260" s="2" t="str">
        <f t="array" ref="E260">IFERROR(INDEX(hidden_1!$A$2:$F$79,MATCH("*"&amp;LEFT(A260, SEARCH("GB",A260))&amp;"*",hidden_1!G:G,0)-1,2), "undefined")</f>
        <v>undefined</v>
      </c>
      <c r="F260" s="62" t="str">
        <f t="array" ref="F260">LOWER( SUBSTITUTE( SUBSTITUTE(IFERROR(INDEX(hidden_1!$A$2:$F$79,MATCH("*"&amp;LEFT(A260, SEARCH("GB",A260))&amp;"*",hidden_1!G:G,0)-1,3), "not fоund"), " ", ""), "Gray","Grey"))</f>
        <v>notfоund</v>
      </c>
      <c r="G260" s="54" t="b">
        <f ca="1">IFERROR(__xludf.DUMMYFUNCTION("ISNUMBER( MATCH(K260,XLOOKUP(K260,split(F260,""+""),split(F260,""+"")),0))"),FALSE)</f>
        <v>0</v>
      </c>
      <c r="H260" s="54" t="str">
        <f t="shared" si="3"/>
        <v>Redmi Note 9T 4+64G</v>
      </c>
      <c r="I260" s="3" t="str">
        <f t="shared" si="4"/>
        <v>green int</v>
      </c>
      <c r="J260" s="3" t="str">
        <f t="shared" si="5"/>
        <v xml:space="preserve">green </v>
      </c>
      <c r="K260" s="54" t="str">
        <f t="shared" si="6"/>
        <v>green</v>
      </c>
    </row>
    <row r="261" spans="1:11" ht="15.75" customHeight="1">
      <c r="A261" s="60" t="str">
        <f>Зведена!A261</f>
        <v>Redmi Note 9T 4+64GB Purple int</v>
      </c>
      <c r="B261" s="61" t="str">
        <f t="shared" ca="1" si="0"/>
        <v>undefined</v>
      </c>
      <c r="C261" s="61" t="str">
        <f t="shared" ca="1" si="1"/>
        <v>undefined</v>
      </c>
      <c r="D261" s="2" t="str">
        <f t="shared" ca="1" si="2"/>
        <v>undefined</v>
      </c>
      <c r="E261" s="2" t="str">
        <f t="array" ref="E261">IFERROR(INDEX(hidden_1!$A$2:$F$79,MATCH("*"&amp;LEFT(A261, SEARCH("GB",A261))&amp;"*",hidden_1!G:G,0)-1,2), "undefined")</f>
        <v>undefined</v>
      </c>
      <c r="F261" s="62" t="str">
        <f t="array" ref="F261">LOWER( SUBSTITUTE( SUBSTITUTE(IFERROR(INDEX(hidden_1!$A$2:$F$79,MATCH("*"&amp;LEFT(A261, SEARCH("GB",A261))&amp;"*",hidden_1!G:G,0)-1,3), "not fоund"), " ", ""), "Gray","Grey"))</f>
        <v>notfоund</v>
      </c>
      <c r="G261" s="54" t="b">
        <f ca="1">IFERROR(__xludf.DUMMYFUNCTION("ISNUMBER( MATCH(K261,XLOOKUP(K261,split(F261,""+""),split(F261,""+"")),0))"),FALSE)</f>
        <v>0</v>
      </c>
      <c r="H261" s="54" t="str">
        <f t="shared" si="3"/>
        <v>Redmi Note 9T 4+64G</v>
      </c>
      <c r="I261" s="3" t="str">
        <f t="shared" si="4"/>
        <v>purple int</v>
      </c>
      <c r="J261" s="3" t="str">
        <f t="shared" si="5"/>
        <v xml:space="preserve">purple </v>
      </c>
      <c r="K261" s="54" t="str">
        <f t="shared" si="6"/>
        <v>purple</v>
      </c>
    </row>
    <row r="262" spans="1:11" ht="15.75" customHeight="1">
      <c r="A262" s="60" t="str">
        <f>Зведена!A262</f>
        <v>Redmi Note 9T 4+128GB Black int</v>
      </c>
      <c r="B262" s="61" t="str">
        <f t="shared" ca="1" si="0"/>
        <v>undefined</v>
      </c>
      <c r="C262" s="61" t="str">
        <f t="shared" ca="1" si="1"/>
        <v>undefined</v>
      </c>
      <c r="D262" s="2" t="str">
        <f t="shared" ca="1" si="2"/>
        <v>undefined</v>
      </c>
      <c r="E262" s="2" t="str">
        <f t="array" ref="E262">IFERROR(INDEX(hidden_1!$A$2:$F$79,MATCH("*"&amp;LEFT(A262, SEARCH("GB",A262))&amp;"*",hidden_1!G:G,0)-1,2), "undefined")</f>
        <v>undefined</v>
      </c>
      <c r="F262" s="62" t="str">
        <f t="array" ref="F262">LOWER( SUBSTITUTE( SUBSTITUTE(IFERROR(INDEX(hidden_1!$A$2:$F$79,MATCH("*"&amp;LEFT(A262, SEARCH("GB",A262))&amp;"*",hidden_1!G:G,0)-1,3), "not fоund"), " ", ""), "Gray","Grey"))</f>
        <v>notfоund</v>
      </c>
      <c r="G262" s="54" t="b">
        <f ca="1">IFERROR(__xludf.DUMMYFUNCTION("ISNUMBER( MATCH(K262,XLOOKUP(K262,split(F262,""+""),split(F262,""+"")),0))"),FALSE)</f>
        <v>0</v>
      </c>
      <c r="H262" s="54" t="str">
        <f t="shared" si="3"/>
        <v>Redmi Note 9T 4+128G</v>
      </c>
      <c r="I262" s="3" t="str">
        <f t="shared" si="4"/>
        <v>black int</v>
      </c>
      <c r="J262" s="3" t="str">
        <f t="shared" si="5"/>
        <v xml:space="preserve">black </v>
      </c>
      <c r="K262" s="54" t="str">
        <f t="shared" si="6"/>
        <v>black</v>
      </c>
    </row>
    <row r="263" spans="1:11" ht="15.75" customHeight="1">
      <c r="A263" s="60" t="str">
        <f>Зведена!A263</f>
        <v>Redmi Note 9T 4+128GB Green int</v>
      </c>
      <c r="B263" s="61" t="str">
        <f t="shared" ca="1" si="0"/>
        <v>undefined</v>
      </c>
      <c r="C263" s="61" t="str">
        <f t="shared" ca="1" si="1"/>
        <v>undefined</v>
      </c>
      <c r="D263" s="2" t="str">
        <f t="shared" ca="1" si="2"/>
        <v>undefined</v>
      </c>
      <c r="E263" s="2" t="str">
        <f t="array" ref="E263">IFERROR(INDEX(hidden_1!$A$2:$F$79,MATCH("*"&amp;LEFT(A263, SEARCH("GB",A263))&amp;"*",hidden_1!G:G,0)-1,2), "undefined")</f>
        <v>undefined</v>
      </c>
      <c r="F263" s="62" t="str">
        <f t="array" ref="F263">LOWER( SUBSTITUTE( SUBSTITUTE(IFERROR(INDEX(hidden_1!$A$2:$F$79,MATCH("*"&amp;LEFT(A263, SEARCH("GB",A263))&amp;"*",hidden_1!G:G,0)-1,3), "not fоund"), " ", ""), "Gray","Grey"))</f>
        <v>notfоund</v>
      </c>
      <c r="G263" s="54" t="b">
        <f ca="1">IFERROR(__xludf.DUMMYFUNCTION("ISNUMBER( MATCH(K263,XLOOKUP(K263,split(F263,""+""),split(F263,""+"")),0))"),FALSE)</f>
        <v>0</v>
      </c>
      <c r="H263" s="54" t="str">
        <f t="shared" si="3"/>
        <v>Redmi Note 9T 4+128G</v>
      </c>
      <c r="I263" s="3" t="str">
        <f t="shared" si="4"/>
        <v>green int</v>
      </c>
      <c r="J263" s="3" t="str">
        <f t="shared" si="5"/>
        <v xml:space="preserve">green </v>
      </c>
      <c r="K263" s="54" t="str">
        <f t="shared" si="6"/>
        <v>green</v>
      </c>
    </row>
    <row r="264" spans="1:11" ht="15.75" customHeight="1">
      <c r="A264" s="60" t="str">
        <f>Зведена!A264</f>
        <v>Redmi Note 9T 4+128GB Purple int</v>
      </c>
      <c r="B264" s="61" t="str">
        <f t="shared" ca="1" si="0"/>
        <v>undefined</v>
      </c>
      <c r="C264" s="61" t="str">
        <f t="shared" ca="1" si="1"/>
        <v>undefined</v>
      </c>
      <c r="D264" s="2" t="str">
        <f t="shared" ca="1" si="2"/>
        <v>undefined</v>
      </c>
      <c r="E264" s="2" t="str">
        <f t="array" ref="E264">IFERROR(INDEX(hidden_1!$A$2:$F$79,MATCH("*"&amp;LEFT(A264, SEARCH("GB",A264))&amp;"*",hidden_1!G:G,0)-1,2), "undefined")</f>
        <v>undefined</v>
      </c>
      <c r="F264" s="62" t="str">
        <f t="array" ref="F264">LOWER( SUBSTITUTE( SUBSTITUTE(IFERROR(INDEX(hidden_1!$A$2:$F$79,MATCH("*"&amp;LEFT(A264, SEARCH("GB",A264))&amp;"*",hidden_1!G:G,0)-1,3), "not fоund"), " ", ""), "Gray","Grey"))</f>
        <v>notfоund</v>
      </c>
      <c r="G264" s="54" t="b">
        <f ca="1">IFERROR(__xludf.DUMMYFUNCTION("ISNUMBER( MATCH(K264,XLOOKUP(K264,split(F264,""+""),split(F264,""+"")),0))"),FALSE)</f>
        <v>0</v>
      </c>
      <c r="H264" s="54" t="str">
        <f t="shared" si="3"/>
        <v>Redmi Note 9T 4+128G</v>
      </c>
      <c r="I264" s="3" t="str">
        <f t="shared" si="4"/>
        <v>purple int</v>
      </c>
      <c r="J264" s="3" t="str">
        <f t="shared" si="5"/>
        <v xml:space="preserve">purple </v>
      </c>
      <c r="K264" s="54" t="str">
        <f t="shared" si="6"/>
        <v>purple</v>
      </c>
    </row>
    <row r="265" spans="1:11" ht="15.75" customHeight="1">
      <c r="A265" s="60" t="str">
        <f>Зведена!A265</f>
        <v>Redmi Note 9 Pro 6+64GB Grey int</v>
      </c>
      <c r="B265" s="61" t="str">
        <f t="shared" ca="1" si="0"/>
        <v>undefined</v>
      </c>
      <c r="C265" s="61" t="str">
        <f t="shared" ca="1" si="1"/>
        <v>undefined</v>
      </c>
      <c r="D265" s="2" t="str">
        <f t="shared" ca="1" si="2"/>
        <v>undefined</v>
      </c>
      <c r="E265" s="2" t="str">
        <f t="array" ref="E265">IFERROR(INDEX(hidden_1!$A$2:$F$79,MATCH("*"&amp;LEFT(A265, SEARCH("GB",A265))&amp;"*",hidden_1!G:G,0)-1,2), "undefined")</f>
        <v>undefined</v>
      </c>
      <c r="F265" s="62" t="str">
        <f t="array" ref="F265">LOWER( SUBSTITUTE( SUBSTITUTE(IFERROR(INDEX(hidden_1!$A$2:$F$79,MATCH("*"&amp;LEFT(A265, SEARCH("GB",A265))&amp;"*",hidden_1!G:G,0)-1,3), "not fоund"), " ", ""), "Gray","Grey"))</f>
        <v>notfоund</v>
      </c>
      <c r="G265" s="54" t="b">
        <f ca="1">IFERROR(__xludf.DUMMYFUNCTION("ISNUMBER( MATCH(K265,XLOOKUP(K265,split(F265,""+""),split(F265,""+"")),0))"),FALSE)</f>
        <v>0</v>
      </c>
      <c r="H265" s="54" t="str">
        <f t="shared" si="3"/>
        <v>Redmi Note 9 Pro 6+64G</v>
      </c>
      <c r="I265" s="3" t="str">
        <f t="shared" si="4"/>
        <v>grey int</v>
      </c>
      <c r="J265" s="3" t="str">
        <f t="shared" si="5"/>
        <v xml:space="preserve">grey </v>
      </c>
      <c r="K265" s="54" t="str">
        <f t="shared" si="6"/>
        <v>grey</v>
      </c>
    </row>
    <row r="266" spans="1:11" ht="15.75" customHeight="1">
      <c r="A266" s="60" t="str">
        <f>Зведена!A266</f>
        <v>Redmi Note 9 Pro 6+64GB Green int</v>
      </c>
      <c r="B266" s="61" t="str">
        <f t="shared" ca="1" si="0"/>
        <v>undefined</v>
      </c>
      <c r="C266" s="61" t="str">
        <f t="shared" ca="1" si="1"/>
        <v>undefined</v>
      </c>
      <c r="D266" s="2" t="str">
        <f t="shared" ca="1" si="2"/>
        <v>undefined</v>
      </c>
      <c r="E266" s="2" t="str">
        <f t="array" ref="E266">IFERROR(INDEX(hidden_1!$A$2:$F$79,MATCH("*"&amp;LEFT(A266, SEARCH("GB",A266))&amp;"*",hidden_1!G:G,0)-1,2), "undefined")</f>
        <v>undefined</v>
      </c>
      <c r="F266" s="62" t="str">
        <f t="array" ref="F266">LOWER( SUBSTITUTE( SUBSTITUTE(IFERROR(INDEX(hidden_1!$A$2:$F$79,MATCH("*"&amp;LEFT(A266, SEARCH("GB",A266))&amp;"*",hidden_1!G:G,0)-1,3), "not fоund"), " ", ""), "Gray","Grey"))</f>
        <v>notfоund</v>
      </c>
      <c r="G266" s="54" t="b">
        <f ca="1">IFERROR(__xludf.DUMMYFUNCTION("ISNUMBER( MATCH(K266,XLOOKUP(K266,split(F266,""+""),split(F266,""+"")),0))"),FALSE)</f>
        <v>0</v>
      </c>
      <c r="H266" s="54" t="str">
        <f t="shared" si="3"/>
        <v>Redmi Note 9 Pro 6+64G</v>
      </c>
      <c r="I266" s="3" t="str">
        <f t="shared" si="4"/>
        <v>green int</v>
      </c>
      <c r="J266" s="3" t="str">
        <f t="shared" si="5"/>
        <v xml:space="preserve">green </v>
      </c>
      <c r="K266" s="54" t="str">
        <f t="shared" si="6"/>
        <v>green</v>
      </c>
    </row>
    <row r="267" spans="1:11" ht="15.75" customHeight="1">
      <c r="A267" s="60" t="str">
        <f>Зведена!A267</f>
        <v>Redmi Note 9 Pro 6+64GB White int</v>
      </c>
      <c r="B267" s="61" t="str">
        <f t="shared" ca="1" si="0"/>
        <v>undefined</v>
      </c>
      <c r="C267" s="61" t="str">
        <f t="shared" ca="1" si="1"/>
        <v>undefined</v>
      </c>
      <c r="D267" s="2" t="str">
        <f t="shared" ca="1" si="2"/>
        <v>undefined</v>
      </c>
      <c r="E267" s="2" t="str">
        <f t="array" ref="E267">IFERROR(INDEX(hidden_1!$A$2:$F$79,MATCH("*"&amp;LEFT(A267, SEARCH("GB",A267))&amp;"*",hidden_1!G:G,0)-1,2), "undefined")</f>
        <v>undefined</v>
      </c>
      <c r="F267" s="62" t="str">
        <f t="array" ref="F267">LOWER( SUBSTITUTE( SUBSTITUTE(IFERROR(INDEX(hidden_1!$A$2:$F$79,MATCH("*"&amp;LEFT(A267, SEARCH("GB",A267))&amp;"*",hidden_1!G:G,0)-1,3), "not fоund"), " ", ""), "Gray","Grey"))</f>
        <v>notfоund</v>
      </c>
      <c r="G267" s="54" t="b">
        <f ca="1">IFERROR(__xludf.DUMMYFUNCTION("ISNUMBER( MATCH(K267,XLOOKUP(K267,split(F267,""+""),split(F267,""+"")),0))"),FALSE)</f>
        <v>0</v>
      </c>
      <c r="H267" s="54" t="str">
        <f t="shared" si="3"/>
        <v>Redmi Note 9 Pro 6+64G</v>
      </c>
      <c r="I267" s="3" t="str">
        <f t="shared" si="4"/>
        <v>white int</v>
      </c>
      <c r="J267" s="3" t="str">
        <f t="shared" si="5"/>
        <v xml:space="preserve">white </v>
      </c>
      <c r="K267" s="54" t="str">
        <f t="shared" si="6"/>
        <v>white</v>
      </c>
    </row>
    <row r="268" spans="1:11" ht="15.75" customHeight="1">
      <c r="A268" s="60" t="str">
        <f>Зведена!A268</f>
        <v>Redmi Note 9 Pro 6+128GB Grey int</v>
      </c>
      <c r="B268" s="61" t="str">
        <f t="shared" ca="1" si="0"/>
        <v>undefined</v>
      </c>
      <c r="C268" s="61" t="str">
        <f t="shared" ca="1" si="1"/>
        <v>undefined</v>
      </c>
      <c r="D268" s="2" t="str">
        <f t="shared" ca="1" si="2"/>
        <v>undefined</v>
      </c>
      <c r="E268" s="2" t="str">
        <f t="array" ref="E268">IFERROR(INDEX(hidden_1!$A$2:$F$79,MATCH("*"&amp;LEFT(A268, SEARCH("GB",A268))&amp;"*",hidden_1!G:G,0)-1,2), "undefined")</f>
        <v>undefined</v>
      </c>
      <c r="F268" s="62" t="str">
        <f t="array" ref="F268">LOWER( SUBSTITUTE( SUBSTITUTE(IFERROR(INDEX(hidden_1!$A$2:$F$79,MATCH("*"&amp;LEFT(A268, SEARCH("GB",A268))&amp;"*",hidden_1!G:G,0)-1,3), "not fоund"), " ", ""), "Gray","Grey"))</f>
        <v>notfоund</v>
      </c>
      <c r="G268" s="54" t="b">
        <f ca="1">IFERROR(__xludf.DUMMYFUNCTION("ISNUMBER( MATCH(K268,XLOOKUP(K268,split(F268,""+""),split(F268,""+"")),0))"),FALSE)</f>
        <v>0</v>
      </c>
      <c r="H268" s="54" t="str">
        <f t="shared" si="3"/>
        <v>Redmi Note 9 Pro 6+128G</v>
      </c>
      <c r="I268" s="3" t="str">
        <f t="shared" si="4"/>
        <v>grey int</v>
      </c>
      <c r="J268" s="3" t="str">
        <f t="shared" si="5"/>
        <v xml:space="preserve">grey </v>
      </c>
      <c r="K268" s="54" t="str">
        <f t="shared" si="6"/>
        <v>grey</v>
      </c>
    </row>
    <row r="269" spans="1:11" ht="15.75" customHeight="1">
      <c r="A269" s="60" t="str">
        <f>Зведена!A269</f>
        <v>Redmi Note 9 Pro 6+128GB Green int</v>
      </c>
      <c r="B269" s="61" t="str">
        <f t="shared" ca="1" si="0"/>
        <v>undefined</v>
      </c>
      <c r="C269" s="61" t="str">
        <f t="shared" ca="1" si="1"/>
        <v>undefined</v>
      </c>
      <c r="D269" s="2" t="str">
        <f t="shared" ca="1" si="2"/>
        <v>undefined</v>
      </c>
      <c r="E269" s="2" t="str">
        <f t="array" ref="E269">IFERROR(INDEX(hidden_1!$A$2:$F$79,MATCH("*"&amp;LEFT(A269, SEARCH("GB",A269))&amp;"*",hidden_1!G:G,0)-1,2), "undefined")</f>
        <v>undefined</v>
      </c>
      <c r="F269" s="62" t="str">
        <f t="array" ref="F269">LOWER( SUBSTITUTE( SUBSTITUTE(IFERROR(INDEX(hidden_1!$A$2:$F$79,MATCH("*"&amp;LEFT(A269, SEARCH("GB",A269))&amp;"*",hidden_1!G:G,0)-1,3), "not fоund"), " ", ""), "Gray","Grey"))</f>
        <v>notfоund</v>
      </c>
      <c r="G269" s="54" t="b">
        <f ca="1">IFERROR(__xludf.DUMMYFUNCTION("ISNUMBER( MATCH(K269,XLOOKUP(K269,split(F269,""+""),split(F269,""+"")),0))"),FALSE)</f>
        <v>0</v>
      </c>
      <c r="H269" s="54" t="str">
        <f t="shared" si="3"/>
        <v>Redmi Note 9 Pro 6+128G</v>
      </c>
      <c r="I269" s="3" t="str">
        <f t="shared" si="4"/>
        <v>green int</v>
      </c>
      <c r="J269" s="3" t="str">
        <f t="shared" si="5"/>
        <v xml:space="preserve">green </v>
      </c>
      <c r="K269" s="54" t="str">
        <f t="shared" si="6"/>
        <v>green</v>
      </c>
    </row>
    <row r="270" spans="1:11" ht="15.75" customHeight="1">
      <c r="A270" s="60" t="str">
        <f>Зведена!A270</f>
        <v>Redmi Note 9 Pro 6+128GB White int</v>
      </c>
      <c r="B270" s="61" t="str">
        <f t="shared" ca="1" si="0"/>
        <v>undefined</v>
      </c>
      <c r="C270" s="61" t="str">
        <f t="shared" ca="1" si="1"/>
        <v>undefined</v>
      </c>
      <c r="D270" s="2" t="str">
        <f t="shared" ca="1" si="2"/>
        <v>undefined</v>
      </c>
      <c r="E270" s="2" t="str">
        <f t="array" ref="E270">IFERROR(INDEX(hidden_1!$A$2:$F$79,MATCH("*"&amp;LEFT(A270, SEARCH("GB",A270))&amp;"*",hidden_1!G:G,0)-1,2), "undefined")</f>
        <v>undefined</v>
      </c>
      <c r="F270" s="62" t="str">
        <f t="array" ref="F270">LOWER( SUBSTITUTE( SUBSTITUTE(IFERROR(INDEX(hidden_1!$A$2:$F$79,MATCH("*"&amp;LEFT(A270, SEARCH("GB",A270))&amp;"*",hidden_1!G:G,0)-1,3), "not fоund"), " ", ""), "Gray","Grey"))</f>
        <v>notfоund</v>
      </c>
      <c r="G270" s="54" t="b">
        <f ca="1">IFERROR(__xludf.DUMMYFUNCTION("ISNUMBER( MATCH(K270,XLOOKUP(K270,split(F270,""+""),split(F270,""+"")),0))"),FALSE)</f>
        <v>0</v>
      </c>
      <c r="H270" s="54" t="str">
        <f t="shared" si="3"/>
        <v>Redmi Note 9 Pro 6+128G</v>
      </c>
      <c r="I270" s="3" t="str">
        <f t="shared" si="4"/>
        <v>white int</v>
      </c>
      <c r="J270" s="3" t="str">
        <f t="shared" si="5"/>
        <v xml:space="preserve">white </v>
      </c>
      <c r="K270" s="54" t="str">
        <f t="shared" si="6"/>
        <v>white</v>
      </c>
    </row>
    <row r="271" spans="1:11" ht="15.75" customHeight="1">
      <c r="A271" s="60" t="str">
        <f>Зведена!A271</f>
        <v>Redmi Note 10 4+64GB no NFC Grey int</v>
      </c>
      <c r="B271" s="61" t="str">
        <f t="shared" ca="1" si="0"/>
        <v>undefined</v>
      </c>
      <c r="C271" s="61" t="str">
        <f t="shared" ca="1" si="1"/>
        <v>undefined</v>
      </c>
      <c r="D271" s="2" t="str">
        <f t="shared" ca="1" si="2"/>
        <v>undefined</v>
      </c>
      <c r="E271" s="2" t="str">
        <f t="array" ref="E271">IFERROR(INDEX(hidden_1!$A$2:$F$79,MATCH("*"&amp;LEFT(A271, SEARCH("GB",A271))&amp;"*",hidden_1!G:G,0)-1,2), "undefined")</f>
        <v>undefined</v>
      </c>
      <c r="F271" s="62" t="str">
        <f t="array" ref="F271">LOWER( SUBSTITUTE( SUBSTITUTE(IFERROR(INDEX(hidden_1!$A$2:$F$79,MATCH("*"&amp;LEFT(A271, SEARCH("GB",A271))&amp;"*",hidden_1!G:G,0)-1,3), "not fоund"), " ", ""), "Gray","Grey"))</f>
        <v>notfоund</v>
      </c>
      <c r="G271" s="54" t="b">
        <f ca="1">IFERROR(__xludf.DUMMYFUNCTION("ISNUMBER( MATCH(K271,XLOOKUP(K271,split(F271,""+""),split(F271,""+"")),0))"),FALSE)</f>
        <v>0</v>
      </c>
      <c r="H271" s="54" t="str">
        <f t="shared" si="3"/>
        <v>Redmi Note 10 4+64G</v>
      </c>
      <c r="I271" s="3" t="str">
        <f t="shared" si="4"/>
        <v>no nfc grey int</v>
      </c>
      <c r="J271" s="3" t="str">
        <f t="shared" si="5"/>
        <v xml:space="preserve">grey </v>
      </c>
      <c r="K271" s="54" t="str">
        <f t="shared" si="6"/>
        <v>grey</v>
      </c>
    </row>
    <row r="272" spans="1:11" ht="15.75" customHeight="1">
      <c r="A272" s="60" t="str">
        <f>Зведена!A272</f>
        <v>Redmi Note 10 4+64GB no NFC Green int</v>
      </c>
      <c r="B272" s="61" t="str">
        <f t="shared" ca="1" si="0"/>
        <v>undefined</v>
      </c>
      <c r="C272" s="61" t="str">
        <f t="shared" ca="1" si="1"/>
        <v>undefined</v>
      </c>
      <c r="D272" s="2" t="str">
        <f t="shared" ca="1" si="2"/>
        <v>undefined</v>
      </c>
      <c r="E272" s="2" t="str">
        <f t="array" ref="E272">IFERROR(INDEX(hidden_1!$A$2:$F$79,MATCH("*"&amp;LEFT(A272, SEARCH("GB",A272))&amp;"*",hidden_1!G:G,0)-1,2), "undefined")</f>
        <v>undefined</v>
      </c>
      <c r="F272" s="62" t="str">
        <f t="array" ref="F272">LOWER( SUBSTITUTE( SUBSTITUTE(IFERROR(INDEX(hidden_1!$A$2:$F$79,MATCH("*"&amp;LEFT(A272, SEARCH("GB",A272))&amp;"*",hidden_1!G:G,0)-1,3), "not fоund"), " ", ""), "Gray","Grey"))</f>
        <v>notfоund</v>
      </c>
      <c r="G272" s="54" t="b">
        <f ca="1">IFERROR(__xludf.DUMMYFUNCTION("ISNUMBER( MATCH(K272,XLOOKUP(K272,split(F272,""+""),split(F272,""+"")),0))"),FALSE)</f>
        <v>0</v>
      </c>
      <c r="H272" s="54" t="str">
        <f t="shared" si="3"/>
        <v>Redmi Note 10 4+64G</v>
      </c>
      <c r="I272" s="3" t="str">
        <f t="shared" si="4"/>
        <v>no nfc green int</v>
      </c>
      <c r="J272" s="3" t="str">
        <f t="shared" si="5"/>
        <v xml:space="preserve">green </v>
      </c>
      <c r="K272" s="54" t="str">
        <f t="shared" si="6"/>
        <v>green</v>
      </c>
    </row>
    <row r="273" spans="1:11" ht="15.75" customHeight="1">
      <c r="A273" s="60" t="str">
        <f>Зведена!A273</f>
        <v>Redmi Note 10 4+64GB no NFC White int</v>
      </c>
      <c r="B273" s="61" t="str">
        <f t="shared" ca="1" si="0"/>
        <v>undefined</v>
      </c>
      <c r="C273" s="61" t="str">
        <f t="shared" ca="1" si="1"/>
        <v>undefined</v>
      </c>
      <c r="D273" s="2" t="str">
        <f t="shared" ca="1" si="2"/>
        <v>undefined</v>
      </c>
      <c r="E273" s="2" t="str">
        <f t="array" ref="E273">IFERROR(INDEX(hidden_1!$A$2:$F$79,MATCH("*"&amp;LEFT(A273, SEARCH("GB",A273))&amp;"*",hidden_1!G:G,0)-1,2), "undefined")</f>
        <v>undefined</v>
      </c>
      <c r="F273" s="62" t="str">
        <f t="array" ref="F273">LOWER( SUBSTITUTE( SUBSTITUTE(IFERROR(INDEX(hidden_1!$A$2:$F$79,MATCH("*"&amp;LEFT(A273, SEARCH("GB",A273))&amp;"*",hidden_1!G:G,0)-1,3), "not fоund"), " ", ""), "Gray","Grey"))</f>
        <v>notfоund</v>
      </c>
      <c r="G273" s="54" t="b">
        <f ca="1">IFERROR(__xludf.DUMMYFUNCTION("ISNUMBER( MATCH(K273,XLOOKUP(K273,split(F273,""+""),split(F273,""+"")),0))"),FALSE)</f>
        <v>0</v>
      </c>
      <c r="H273" s="54" t="str">
        <f t="shared" si="3"/>
        <v>Redmi Note 10 4+64G</v>
      </c>
      <c r="I273" s="3" t="str">
        <f t="shared" si="4"/>
        <v>no nfc white int</v>
      </c>
      <c r="J273" s="3" t="str">
        <f t="shared" si="5"/>
        <v xml:space="preserve">white </v>
      </c>
      <c r="K273" s="54" t="str">
        <f t="shared" si="6"/>
        <v>white</v>
      </c>
    </row>
    <row r="274" spans="1:11" ht="15.75" customHeight="1">
      <c r="A274" s="60" t="str">
        <f>Зведена!A274</f>
        <v>Redmi Note 10 4+128GB no NFC Grey int</v>
      </c>
      <c r="B274" s="61" t="str">
        <f t="shared" ca="1" si="0"/>
        <v>undefined</v>
      </c>
      <c r="C274" s="61" t="str">
        <f t="shared" ca="1" si="1"/>
        <v>undefined</v>
      </c>
      <c r="D274" s="2" t="str">
        <f t="shared" ca="1" si="2"/>
        <v>undefined</v>
      </c>
      <c r="E274" s="2" t="str">
        <f t="array" ref="E274">IFERROR(INDEX(hidden_1!$A$2:$F$79,MATCH("*"&amp;LEFT(A274, SEARCH("GB",A274))&amp;"*",hidden_1!G:G,0)-1,2), "undefined")</f>
        <v>undefined</v>
      </c>
      <c r="F274" s="62" t="str">
        <f t="array" ref="F274">LOWER( SUBSTITUTE( SUBSTITUTE(IFERROR(INDEX(hidden_1!$A$2:$F$79,MATCH("*"&amp;LEFT(A274, SEARCH("GB",A274))&amp;"*",hidden_1!G:G,0)-1,3), "not fоund"), " ", ""), "Gray","Grey"))</f>
        <v>notfоund</v>
      </c>
      <c r="G274" s="54" t="b">
        <f ca="1">IFERROR(__xludf.DUMMYFUNCTION("ISNUMBER( MATCH(K274,XLOOKUP(K274,split(F274,""+""),split(F274,""+"")),0))"),FALSE)</f>
        <v>0</v>
      </c>
      <c r="H274" s="54" t="str">
        <f t="shared" si="3"/>
        <v>Redmi Note 10 4+128G</v>
      </c>
      <c r="I274" s="3" t="str">
        <f t="shared" si="4"/>
        <v>no nfc grey int</v>
      </c>
      <c r="J274" s="3" t="str">
        <f t="shared" si="5"/>
        <v xml:space="preserve">grey </v>
      </c>
      <c r="K274" s="54" t="str">
        <f t="shared" si="6"/>
        <v>grey</v>
      </c>
    </row>
    <row r="275" spans="1:11" ht="15.75" customHeight="1">
      <c r="A275" s="60" t="str">
        <f>Зведена!A275</f>
        <v>Redmi Note 10 4+128GB no NFC Green int</v>
      </c>
      <c r="B275" s="61" t="str">
        <f t="shared" ca="1" si="0"/>
        <v>undefined</v>
      </c>
      <c r="C275" s="61" t="str">
        <f t="shared" ca="1" si="1"/>
        <v>undefined</v>
      </c>
      <c r="D275" s="2" t="str">
        <f t="shared" ca="1" si="2"/>
        <v>undefined</v>
      </c>
      <c r="E275" s="2" t="str">
        <f t="array" ref="E275">IFERROR(INDEX(hidden_1!$A$2:$F$79,MATCH("*"&amp;LEFT(A275, SEARCH("GB",A275))&amp;"*",hidden_1!G:G,0)-1,2), "undefined")</f>
        <v>undefined</v>
      </c>
      <c r="F275" s="62" t="str">
        <f t="array" ref="F275">LOWER( SUBSTITUTE( SUBSTITUTE(IFERROR(INDEX(hidden_1!$A$2:$F$79,MATCH("*"&amp;LEFT(A275, SEARCH("GB",A275))&amp;"*",hidden_1!G:G,0)-1,3), "not fоund"), " ", ""), "Gray","Grey"))</f>
        <v>notfоund</v>
      </c>
      <c r="G275" s="54" t="b">
        <f ca="1">IFERROR(__xludf.DUMMYFUNCTION("ISNUMBER( MATCH(K275,XLOOKUP(K275,split(F275,""+""),split(F275,""+"")),0))"),FALSE)</f>
        <v>0</v>
      </c>
      <c r="H275" s="54" t="str">
        <f t="shared" si="3"/>
        <v>Redmi Note 10 4+128G</v>
      </c>
      <c r="I275" s="3" t="str">
        <f t="shared" si="4"/>
        <v>no nfc green int</v>
      </c>
      <c r="J275" s="3" t="str">
        <f t="shared" si="5"/>
        <v xml:space="preserve">green </v>
      </c>
      <c r="K275" s="54" t="str">
        <f t="shared" si="6"/>
        <v>green</v>
      </c>
    </row>
    <row r="276" spans="1:11" ht="15.75" customHeight="1">
      <c r="A276" s="60" t="str">
        <f>Зведена!A276</f>
        <v>Redmi Note 10 4+128GB no NFC White int</v>
      </c>
      <c r="B276" s="61" t="str">
        <f t="shared" ca="1" si="0"/>
        <v>undefined</v>
      </c>
      <c r="C276" s="61" t="str">
        <f t="shared" ca="1" si="1"/>
        <v>undefined</v>
      </c>
      <c r="D276" s="2" t="str">
        <f t="shared" ca="1" si="2"/>
        <v>undefined</v>
      </c>
      <c r="E276" s="2" t="str">
        <f t="array" ref="E276">IFERROR(INDEX(hidden_1!$A$2:$F$79,MATCH("*"&amp;LEFT(A276, SEARCH("GB",A276))&amp;"*",hidden_1!G:G,0)-1,2), "undefined")</f>
        <v>undefined</v>
      </c>
      <c r="F276" s="62" t="str">
        <f t="array" ref="F276">LOWER( SUBSTITUTE( SUBSTITUTE(IFERROR(INDEX(hidden_1!$A$2:$F$79,MATCH("*"&amp;LEFT(A276, SEARCH("GB",A276))&amp;"*",hidden_1!G:G,0)-1,3), "not fоund"), " ", ""), "Gray","Grey"))</f>
        <v>notfоund</v>
      </c>
      <c r="G276" s="54" t="b">
        <f ca="1">IFERROR(__xludf.DUMMYFUNCTION("ISNUMBER( MATCH(K276,XLOOKUP(K276,split(F276,""+""),split(F276,""+"")),0))"),FALSE)</f>
        <v>0</v>
      </c>
      <c r="H276" s="54" t="str">
        <f t="shared" si="3"/>
        <v>Redmi Note 10 4+128G</v>
      </c>
      <c r="I276" s="3" t="str">
        <f t="shared" si="4"/>
        <v>no nfc white int</v>
      </c>
      <c r="J276" s="3" t="str">
        <f t="shared" si="5"/>
        <v xml:space="preserve">white </v>
      </c>
      <c r="K276" s="54" t="str">
        <f t="shared" si="6"/>
        <v>white</v>
      </c>
    </row>
    <row r="277" spans="1:11" ht="15.75" customHeight="1">
      <c r="A277" s="60" t="str">
        <f>Зведена!A277</f>
        <v>Redmi Note 10 6+128GB no NFC Grey int</v>
      </c>
      <c r="B277" s="61" t="str">
        <f t="shared" ca="1" si="0"/>
        <v>undefined</v>
      </c>
      <c r="C277" s="61" t="str">
        <f t="shared" ca="1" si="1"/>
        <v>undefined</v>
      </c>
      <c r="D277" s="2" t="str">
        <f t="shared" ca="1" si="2"/>
        <v>undefined</v>
      </c>
      <c r="E277" s="2" t="str">
        <f t="array" ref="E277">IFERROR(INDEX(hidden_1!$A$2:$F$79,MATCH("*"&amp;LEFT(A277, SEARCH("GB",A277))&amp;"*",hidden_1!G:G,0)-1,2), "undefined")</f>
        <v>undefined</v>
      </c>
      <c r="F277" s="62" t="str">
        <f t="array" ref="F277">LOWER( SUBSTITUTE( SUBSTITUTE(IFERROR(INDEX(hidden_1!$A$2:$F$79,MATCH("*"&amp;LEFT(A277, SEARCH("GB",A277))&amp;"*",hidden_1!G:G,0)-1,3), "not fоund"), " ", ""), "Gray","Grey"))</f>
        <v>notfоund</v>
      </c>
      <c r="G277" s="54" t="b">
        <f ca="1">IFERROR(__xludf.DUMMYFUNCTION("ISNUMBER( MATCH(K277,XLOOKUP(K277,split(F277,""+""),split(F277,""+"")),0))"),FALSE)</f>
        <v>0</v>
      </c>
      <c r="H277" s="54" t="str">
        <f t="shared" si="3"/>
        <v>Redmi Note 10 6+128G</v>
      </c>
      <c r="I277" s="3" t="str">
        <f t="shared" si="4"/>
        <v>no nfc grey int</v>
      </c>
      <c r="J277" s="3" t="str">
        <f t="shared" si="5"/>
        <v xml:space="preserve">grey </v>
      </c>
      <c r="K277" s="54" t="str">
        <f t="shared" si="6"/>
        <v>grey</v>
      </c>
    </row>
    <row r="278" spans="1:11" ht="15.75" customHeight="1">
      <c r="A278" s="60" t="str">
        <f>Зведена!A278</f>
        <v>Redmi Note 10 6+128GB no NFC Green int</v>
      </c>
      <c r="B278" s="61" t="str">
        <f t="shared" ca="1" si="0"/>
        <v>undefined</v>
      </c>
      <c r="C278" s="61" t="str">
        <f t="shared" ca="1" si="1"/>
        <v>undefined</v>
      </c>
      <c r="D278" s="2" t="str">
        <f t="shared" ca="1" si="2"/>
        <v>undefined</v>
      </c>
      <c r="E278" s="2" t="str">
        <f t="array" ref="E278">IFERROR(INDEX(hidden_1!$A$2:$F$79,MATCH("*"&amp;LEFT(A278, SEARCH("GB",A278))&amp;"*",hidden_1!G:G,0)-1,2), "undefined")</f>
        <v>undefined</v>
      </c>
      <c r="F278" s="62" t="str">
        <f t="array" ref="F278">LOWER( SUBSTITUTE( SUBSTITUTE(IFERROR(INDEX(hidden_1!$A$2:$F$79,MATCH("*"&amp;LEFT(A278, SEARCH("GB",A278))&amp;"*",hidden_1!G:G,0)-1,3), "not fоund"), " ", ""), "Gray","Grey"))</f>
        <v>notfоund</v>
      </c>
      <c r="G278" s="54" t="b">
        <f ca="1">IFERROR(__xludf.DUMMYFUNCTION("ISNUMBER( MATCH(K278,XLOOKUP(K278,split(F278,""+""),split(F278,""+"")),0))"),FALSE)</f>
        <v>0</v>
      </c>
      <c r="H278" s="54" t="str">
        <f t="shared" si="3"/>
        <v>Redmi Note 10 6+128G</v>
      </c>
      <c r="I278" s="3" t="str">
        <f t="shared" si="4"/>
        <v>no nfc green int</v>
      </c>
      <c r="J278" s="3" t="str">
        <f t="shared" si="5"/>
        <v xml:space="preserve">green </v>
      </c>
      <c r="K278" s="54" t="str">
        <f t="shared" si="6"/>
        <v>green</v>
      </c>
    </row>
    <row r="279" spans="1:11" ht="15.75" customHeight="1">
      <c r="A279" s="60" t="str">
        <f>Зведена!A279</f>
        <v>Redmi Note 10 6+128GB no NFC White int</v>
      </c>
      <c r="B279" s="61" t="str">
        <f t="shared" ca="1" si="0"/>
        <v>undefined</v>
      </c>
      <c r="C279" s="61" t="str">
        <f t="shared" ca="1" si="1"/>
        <v>undefined</v>
      </c>
      <c r="D279" s="2" t="str">
        <f t="shared" ca="1" si="2"/>
        <v>undefined</v>
      </c>
      <c r="E279" s="2" t="str">
        <f t="array" ref="E279">IFERROR(INDEX(hidden_1!$A$2:$F$79,MATCH("*"&amp;LEFT(A279, SEARCH("GB",A279))&amp;"*",hidden_1!G:G,0)-1,2), "undefined")</f>
        <v>undefined</v>
      </c>
      <c r="F279" s="62" t="str">
        <f t="array" ref="F279">LOWER( SUBSTITUTE( SUBSTITUTE(IFERROR(INDEX(hidden_1!$A$2:$F$79,MATCH("*"&amp;LEFT(A279, SEARCH("GB",A279))&amp;"*",hidden_1!G:G,0)-1,3), "not fоund"), " ", ""), "Gray","Grey"))</f>
        <v>notfоund</v>
      </c>
      <c r="G279" s="54" t="b">
        <f ca="1">IFERROR(__xludf.DUMMYFUNCTION("ISNUMBER( MATCH(K279,XLOOKUP(K279,split(F279,""+""),split(F279,""+"")),0))"),FALSE)</f>
        <v>0</v>
      </c>
      <c r="H279" s="54" t="str">
        <f t="shared" si="3"/>
        <v>Redmi Note 10 6+128G</v>
      </c>
      <c r="I279" s="3" t="str">
        <f t="shared" si="4"/>
        <v>no nfc white int</v>
      </c>
      <c r="J279" s="3" t="str">
        <f t="shared" si="5"/>
        <v xml:space="preserve">white </v>
      </c>
      <c r="K279" s="54" t="str">
        <f t="shared" si="6"/>
        <v>white</v>
      </c>
    </row>
    <row r="280" spans="1:11" ht="15.75" customHeight="1">
      <c r="A280" s="60" t="str">
        <f>Зведена!A280</f>
        <v>Redmi Note 10 5G 4+64GB NFC Grey int</v>
      </c>
      <c r="B280" s="61" t="str">
        <f t="shared" ca="1" si="0"/>
        <v>undefined</v>
      </c>
      <c r="C280" s="61" t="str">
        <f t="shared" ca="1" si="1"/>
        <v>undefined</v>
      </c>
      <c r="D280" s="2" t="str">
        <f t="shared" ca="1" si="2"/>
        <v>undefined</v>
      </c>
      <c r="E280" s="2" t="str">
        <f t="array" ref="E280">IFERROR(INDEX(hidden_1!$A$2:$F$79,MATCH("*"&amp;LEFT(A280, SEARCH("GB",A280))&amp;"*",hidden_1!G:G,0)-1,2), "undefined")</f>
        <v>undefined</v>
      </c>
      <c r="F280" s="62" t="str">
        <f t="array" ref="F280">LOWER( SUBSTITUTE( SUBSTITUTE(IFERROR(INDEX(hidden_1!$A$2:$F$79,MATCH("*"&amp;LEFT(A280, SEARCH("GB",A280))&amp;"*",hidden_1!G:G,0)-1,3), "not fоund"), " ", ""), "Gray","Grey"))</f>
        <v>notfоund</v>
      </c>
      <c r="G280" s="54" t="b">
        <f ca="1">IFERROR(__xludf.DUMMYFUNCTION("ISNUMBER( MATCH(K280,XLOOKUP(K280,split(F280,""+""),split(F280,""+"")),0))"),FALSE)</f>
        <v>0</v>
      </c>
      <c r="H280" s="54" t="str">
        <f t="shared" si="3"/>
        <v>Redmi Note 10 5G 4+64G</v>
      </c>
      <c r="I280" s="3" t="str">
        <f t="shared" si="4"/>
        <v>nfc grey int</v>
      </c>
      <c r="J280" s="3" t="str">
        <f t="shared" si="5"/>
        <v xml:space="preserve">grey </v>
      </c>
      <c r="K280" s="54" t="str">
        <f t="shared" si="6"/>
        <v>grey</v>
      </c>
    </row>
    <row r="281" spans="1:11" ht="15.75" customHeight="1">
      <c r="A281" s="60" t="str">
        <f>Зведена!A281</f>
        <v>Redmi Note 10 5G 4+64GB NFC Green int</v>
      </c>
      <c r="B281" s="61" t="str">
        <f t="shared" ca="1" si="0"/>
        <v>undefined</v>
      </c>
      <c r="C281" s="61" t="str">
        <f t="shared" ca="1" si="1"/>
        <v>undefined</v>
      </c>
      <c r="D281" s="2" t="str">
        <f t="shared" ca="1" si="2"/>
        <v>undefined</v>
      </c>
      <c r="E281" s="2" t="str">
        <f t="array" ref="E281">IFERROR(INDEX(hidden_1!$A$2:$F$79,MATCH("*"&amp;LEFT(A281, SEARCH("GB",A281))&amp;"*",hidden_1!G:G,0)-1,2), "undefined")</f>
        <v>undefined</v>
      </c>
      <c r="F281" s="62" t="str">
        <f t="array" ref="F281">LOWER( SUBSTITUTE( SUBSTITUTE(IFERROR(INDEX(hidden_1!$A$2:$F$79,MATCH("*"&amp;LEFT(A281, SEARCH("GB",A281))&amp;"*",hidden_1!G:G,0)-1,3), "not fоund"), " ", ""), "Gray","Grey"))</f>
        <v>notfоund</v>
      </c>
      <c r="G281" s="54" t="b">
        <f ca="1">IFERROR(__xludf.DUMMYFUNCTION("ISNUMBER( MATCH(K281,XLOOKUP(K281,split(F281,""+""),split(F281,""+"")),0))"),FALSE)</f>
        <v>0</v>
      </c>
      <c r="H281" s="54" t="str">
        <f t="shared" si="3"/>
        <v>Redmi Note 10 5G 4+64G</v>
      </c>
      <c r="I281" s="3" t="str">
        <f t="shared" si="4"/>
        <v>nfc green int</v>
      </c>
      <c r="J281" s="3" t="str">
        <f t="shared" si="5"/>
        <v xml:space="preserve">green </v>
      </c>
      <c r="K281" s="54" t="str">
        <f t="shared" si="6"/>
        <v>green</v>
      </c>
    </row>
    <row r="282" spans="1:11" ht="15.75" customHeight="1">
      <c r="A282" s="60" t="str">
        <f>Зведена!A282</f>
        <v>Redmi Note 10 5G 4+64GB NFC Silver int</v>
      </c>
      <c r="B282" s="61" t="str">
        <f t="shared" ca="1" si="0"/>
        <v>undefined</v>
      </c>
      <c r="C282" s="61" t="str">
        <f t="shared" ca="1" si="1"/>
        <v>undefined</v>
      </c>
      <c r="D282" s="2" t="str">
        <f t="shared" ca="1" si="2"/>
        <v>undefined</v>
      </c>
      <c r="E282" s="2" t="str">
        <f t="array" ref="E282">IFERROR(INDEX(hidden_1!$A$2:$F$79,MATCH("*"&amp;LEFT(A282, SEARCH("GB",A282))&amp;"*",hidden_1!G:G,0)-1,2), "undefined")</f>
        <v>undefined</v>
      </c>
      <c r="F282" s="62" t="str">
        <f t="array" ref="F282">LOWER( SUBSTITUTE( SUBSTITUTE(IFERROR(INDEX(hidden_1!$A$2:$F$79,MATCH("*"&amp;LEFT(A282, SEARCH("GB",A282))&amp;"*",hidden_1!G:G,0)-1,3), "not fоund"), " ", ""), "Gray","Grey"))</f>
        <v>notfоund</v>
      </c>
      <c r="G282" s="54" t="b">
        <f ca="1">IFERROR(__xludf.DUMMYFUNCTION("ISNUMBER( MATCH(K282,XLOOKUP(K282,split(F282,""+""),split(F282,""+"")),0))"),FALSE)</f>
        <v>0</v>
      </c>
      <c r="H282" s="54" t="str">
        <f t="shared" si="3"/>
        <v>Redmi Note 10 5G 4+64G</v>
      </c>
      <c r="I282" s="3" t="str">
        <f t="shared" si="4"/>
        <v>nfc silver int</v>
      </c>
      <c r="J282" s="3" t="str">
        <f t="shared" si="5"/>
        <v xml:space="preserve">silver </v>
      </c>
      <c r="K282" s="54" t="str">
        <f t="shared" si="6"/>
        <v>silver</v>
      </c>
    </row>
    <row r="283" spans="1:11" ht="15.75" customHeight="1">
      <c r="A283" s="60" t="str">
        <f>Зведена!A283</f>
        <v>Redmi Note 10 5G 4+64GB NFC Blue Int</v>
      </c>
      <c r="B283" s="61" t="str">
        <f t="shared" ca="1" si="0"/>
        <v>undefined</v>
      </c>
      <c r="C283" s="61" t="str">
        <f t="shared" ca="1" si="1"/>
        <v>undefined</v>
      </c>
      <c r="D283" s="2" t="str">
        <f t="shared" ca="1" si="2"/>
        <v>undefined</v>
      </c>
      <c r="E283" s="2" t="str">
        <f t="array" ref="E283">IFERROR(INDEX(hidden_1!$A$2:$F$79,MATCH("*"&amp;LEFT(A283, SEARCH("GB",A283))&amp;"*",hidden_1!G:G,0)-1,2), "undefined")</f>
        <v>undefined</v>
      </c>
      <c r="F283" s="62" t="str">
        <f t="array" ref="F283">LOWER( SUBSTITUTE( SUBSTITUTE(IFERROR(INDEX(hidden_1!$A$2:$F$79,MATCH("*"&amp;LEFT(A283, SEARCH("GB",A283))&amp;"*",hidden_1!G:G,0)-1,3), "not fоund"), " ", ""), "Gray","Grey"))</f>
        <v>notfоund</v>
      </c>
      <c r="G283" s="54" t="b">
        <f ca="1">IFERROR(__xludf.DUMMYFUNCTION("ISNUMBER( MATCH(K283,XLOOKUP(K283,split(F283,""+""),split(F283,""+"")),0))"),FALSE)</f>
        <v>0</v>
      </c>
      <c r="H283" s="54" t="str">
        <f t="shared" si="3"/>
        <v>Redmi Note 10 5G 4+64G</v>
      </c>
      <c r="I283" s="3" t="str">
        <f t="shared" si="4"/>
        <v>nfc blue int</v>
      </c>
      <c r="J283" s="3" t="str">
        <f t="shared" si="5"/>
        <v xml:space="preserve">blue </v>
      </c>
      <c r="K283" s="54" t="str">
        <f t="shared" si="6"/>
        <v>blue</v>
      </c>
    </row>
    <row r="284" spans="1:11" ht="15.75" customHeight="1">
      <c r="A284" s="60" t="str">
        <f>Зведена!A284</f>
        <v>Redmi Note 10 5G 4+128GB NFC Blue Int</v>
      </c>
      <c r="B284" s="61" t="str">
        <f t="shared" ca="1" si="0"/>
        <v>undefined</v>
      </c>
      <c r="C284" s="61" t="str">
        <f t="shared" ca="1" si="1"/>
        <v>undefined</v>
      </c>
      <c r="D284" s="2" t="str">
        <f t="shared" ca="1" si="2"/>
        <v>undefined</v>
      </c>
      <c r="E284" s="2" t="str">
        <f t="array" ref="E284">IFERROR(INDEX(hidden_1!$A$2:$F$79,MATCH("*"&amp;LEFT(A284, SEARCH("GB",A284))&amp;"*",hidden_1!G:G,0)-1,2), "undefined")</f>
        <v>undefined</v>
      </c>
      <c r="F284" s="62" t="str">
        <f t="array" ref="F284">LOWER( SUBSTITUTE( SUBSTITUTE(IFERROR(INDEX(hidden_1!$A$2:$F$79,MATCH("*"&amp;LEFT(A284, SEARCH("GB",A284))&amp;"*",hidden_1!G:G,0)-1,3), "not fоund"), " ", ""), "Gray","Grey"))</f>
        <v>notfоund</v>
      </c>
      <c r="G284" s="54" t="b">
        <f ca="1">IFERROR(__xludf.DUMMYFUNCTION("ISNUMBER( MATCH(K284,XLOOKUP(K284,split(F284,""+""),split(F284,""+"")),0))"),FALSE)</f>
        <v>0</v>
      </c>
      <c r="H284" s="54" t="str">
        <f t="shared" si="3"/>
        <v>Redmi Note 10 5G 4+128G</v>
      </c>
      <c r="I284" s="3" t="str">
        <f t="shared" si="4"/>
        <v>nfc blue int</v>
      </c>
      <c r="J284" s="3" t="str">
        <f t="shared" si="5"/>
        <v xml:space="preserve">blue </v>
      </c>
      <c r="K284" s="54" t="str">
        <f t="shared" si="6"/>
        <v>blue</v>
      </c>
    </row>
    <row r="285" spans="1:11" ht="15.75" customHeight="1">
      <c r="A285" s="60" t="str">
        <f>Зведена!A285</f>
        <v>Redmi Note 10 5G 4+128GB NFC Grey int</v>
      </c>
      <c r="B285" s="61" t="str">
        <f t="shared" ca="1" si="0"/>
        <v>undefined</v>
      </c>
      <c r="C285" s="61" t="str">
        <f t="shared" ca="1" si="1"/>
        <v>undefined</v>
      </c>
      <c r="D285" s="2" t="str">
        <f t="shared" ca="1" si="2"/>
        <v>undefined</v>
      </c>
      <c r="E285" s="2" t="str">
        <f t="array" ref="E285">IFERROR(INDEX(hidden_1!$A$2:$F$79,MATCH("*"&amp;LEFT(A285, SEARCH("GB",A285))&amp;"*",hidden_1!G:G,0)-1,2), "undefined")</f>
        <v>undefined</v>
      </c>
      <c r="F285" s="62" t="str">
        <f t="array" ref="F285">LOWER( SUBSTITUTE( SUBSTITUTE(IFERROR(INDEX(hidden_1!$A$2:$F$79,MATCH("*"&amp;LEFT(A285, SEARCH("GB",A285))&amp;"*",hidden_1!G:G,0)-1,3), "not fоund"), " ", ""), "Gray","Grey"))</f>
        <v>notfоund</v>
      </c>
      <c r="G285" s="54" t="b">
        <f ca="1">IFERROR(__xludf.DUMMYFUNCTION("ISNUMBER( MATCH(K285,XLOOKUP(K285,split(F285,""+""),split(F285,""+"")),0))"),FALSE)</f>
        <v>0</v>
      </c>
      <c r="H285" s="54" t="str">
        <f t="shared" si="3"/>
        <v>Redmi Note 10 5G 4+128G</v>
      </c>
      <c r="I285" s="3" t="str">
        <f t="shared" si="4"/>
        <v>nfc grey int</v>
      </c>
      <c r="J285" s="3" t="str">
        <f t="shared" si="5"/>
        <v xml:space="preserve">grey </v>
      </c>
      <c r="K285" s="54" t="str">
        <f t="shared" si="6"/>
        <v>grey</v>
      </c>
    </row>
    <row r="286" spans="1:11" ht="15.75" customHeight="1">
      <c r="A286" s="60" t="str">
        <f>Зведена!A286</f>
        <v>Redmi Note 10 5G 4+128GB NFC Green int</v>
      </c>
      <c r="B286" s="61" t="str">
        <f t="shared" ca="1" si="0"/>
        <v>undefined</v>
      </c>
      <c r="C286" s="61" t="str">
        <f t="shared" ca="1" si="1"/>
        <v>undefined</v>
      </c>
      <c r="D286" s="2" t="str">
        <f t="shared" ca="1" si="2"/>
        <v>undefined</v>
      </c>
      <c r="E286" s="2" t="str">
        <f t="array" ref="E286">IFERROR(INDEX(hidden_1!$A$2:$F$79,MATCH("*"&amp;LEFT(A286, SEARCH("GB",A286))&amp;"*",hidden_1!G:G,0)-1,2), "undefined")</f>
        <v>undefined</v>
      </c>
      <c r="F286" s="62" t="str">
        <f t="array" ref="F286">LOWER( SUBSTITUTE( SUBSTITUTE(IFERROR(INDEX(hidden_1!$A$2:$F$79,MATCH("*"&amp;LEFT(A286, SEARCH("GB",A286))&amp;"*",hidden_1!G:G,0)-1,3), "not fоund"), " ", ""), "Gray","Grey"))</f>
        <v>notfоund</v>
      </c>
      <c r="G286" s="54" t="b">
        <f ca="1">IFERROR(__xludf.DUMMYFUNCTION("ISNUMBER( MATCH(K286,XLOOKUP(K286,split(F286,""+""),split(F286,""+"")),0))"),FALSE)</f>
        <v>0</v>
      </c>
      <c r="H286" s="54" t="str">
        <f t="shared" si="3"/>
        <v>Redmi Note 10 5G 4+128G</v>
      </c>
      <c r="I286" s="3" t="str">
        <f t="shared" si="4"/>
        <v>nfc green int</v>
      </c>
      <c r="J286" s="3" t="str">
        <f t="shared" si="5"/>
        <v xml:space="preserve">green </v>
      </c>
      <c r="K286" s="54" t="str">
        <f t="shared" si="6"/>
        <v>green</v>
      </c>
    </row>
    <row r="287" spans="1:11" ht="15.75" customHeight="1">
      <c r="A287" s="60" t="str">
        <f>Зведена!A287</f>
        <v>Redmi Note 10 5G 4+128GB NFC Silver Int</v>
      </c>
      <c r="B287" s="61" t="str">
        <f t="shared" ca="1" si="0"/>
        <v>undefined</v>
      </c>
      <c r="C287" s="61" t="str">
        <f t="shared" ca="1" si="1"/>
        <v>undefined</v>
      </c>
      <c r="D287" s="2" t="str">
        <f t="shared" ca="1" si="2"/>
        <v>undefined</v>
      </c>
      <c r="E287" s="2" t="str">
        <f t="array" ref="E287">IFERROR(INDEX(hidden_1!$A$2:$F$79,MATCH("*"&amp;LEFT(A287, SEARCH("GB",A287))&amp;"*",hidden_1!G:G,0)-1,2), "undefined")</f>
        <v>undefined</v>
      </c>
      <c r="F287" s="62" t="str">
        <f t="array" ref="F287">LOWER( SUBSTITUTE( SUBSTITUTE(IFERROR(INDEX(hidden_1!$A$2:$F$79,MATCH("*"&amp;LEFT(A287, SEARCH("GB",A287))&amp;"*",hidden_1!G:G,0)-1,3), "not fоund"), " ", ""), "Gray","Grey"))</f>
        <v>notfоund</v>
      </c>
      <c r="G287" s="54" t="b">
        <f ca="1">IFERROR(__xludf.DUMMYFUNCTION("ISNUMBER( MATCH(K287,XLOOKUP(K287,split(F287,""+""),split(F287,""+"")),0))"),FALSE)</f>
        <v>0</v>
      </c>
      <c r="H287" s="54" t="str">
        <f t="shared" si="3"/>
        <v>Redmi Note 10 5G 4+128G</v>
      </c>
      <c r="I287" s="3" t="str">
        <f t="shared" si="4"/>
        <v>nfc silver int</v>
      </c>
      <c r="J287" s="3" t="str">
        <f t="shared" si="5"/>
        <v xml:space="preserve">silver </v>
      </c>
      <c r="K287" s="54" t="str">
        <f t="shared" si="6"/>
        <v>silver</v>
      </c>
    </row>
    <row r="288" spans="1:11" ht="15.75" customHeight="1">
      <c r="A288" s="60" t="str">
        <f>Зведена!A288</f>
        <v>Redmi Note 10 5G 6+128GB NFC Grey int</v>
      </c>
      <c r="B288" s="61" t="str">
        <f t="shared" ca="1" si="0"/>
        <v>undefined</v>
      </c>
      <c r="C288" s="61" t="str">
        <f t="shared" ca="1" si="1"/>
        <v>undefined</v>
      </c>
      <c r="D288" s="2" t="str">
        <f t="shared" ca="1" si="2"/>
        <v>undefined</v>
      </c>
      <c r="E288" s="2" t="str">
        <f t="array" ref="E288">IFERROR(INDEX(hidden_1!$A$2:$F$79,MATCH("*"&amp;LEFT(A288, SEARCH("GB",A288))&amp;"*",hidden_1!G:G,0)-1,2), "undefined")</f>
        <v>undefined</v>
      </c>
      <c r="F288" s="62" t="str">
        <f t="array" ref="F288">LOWER( SUBSTITUTE( SUBSTITUTE(IFERROR(INDEX(hidden_1!$A$2:$F$79,MATCH("*"&amp;LEFT(A288, SEARCH("GB",A288))&amp;"*",hidden_1!G:G,0)-1,3), "not fоund"), " ", ""), "Gray","Grey"))</f>
        <v>notfоund</v>
      </c>
      <c r="G288" s="54" t="b">
        <f ca="1">IFERROR(__xludf.DUMMYFUNCTION("ISNUMBER( MATCH(K288,XLOOKUP(K288,split(F288,""+""),split(F288,""+"")),0))"),FALSE)</f>
        <v>0</v>
      </c>
      <c r="H288" s="54" t="str">
        <f t="shared" si="3"/>
        <v>Redmi Note 10 5G 6+128G</v>
      </c>
      <c r="I288" s="3" t="str">
        <f t="shared" si="4"/>
        <v>nfc grey int</v>
      </c>
      <c r="J288" s="3" t="str">
        <f t="shared" si="5"/>
        <v xml:space="preserve">grey </v>
      </c>
      <c r="K288" s="54" t="str">
        <f t="shared" si="6"/>
        <v>grey</v>
      </c>
    </row>
    <row r="289" spans="1:11" ht="15.75" customHeight="1">
      <c r="A289" s="60" t="str">
        <f>Зведена!A289</f>
        <v>Redmi Note 10 5G 6+128GB NFC Green int</v>
      </c>
      <c r="B289" s="61" t="str">
        <f t="shared" ca="1" si="0"/>
        <v>undefined</v>
      </c>
      <c r="C289" s="61" t="str">
        <f t="shared" ca="1" si="1"/>
        <v>undefined</v>
      </c>
      <c r="D289" s="2" t="str">
        <f t="shared" ca="1" si="2"/>
        <v>undefined</v>
      </c>
      <c r="E289" s="2" t="str">
        <f t="array" ref="E289">IFERROR(INDEX(hidden_1!$A$2:$F$79,MATCH("*"&amp;LEFT(A289, SEARCH("GB",A289))&amp;"*",hidden_1!G:G,0)-1,2), "undefined")</f>
        <v>undefined</v>
      </c>
      <c r="F289" s="62" t="str">
        <f t="array" ref="F289">LOWER( SUBSTITUTE( SUBSTITUTE(IFERROR(INDEX(hidden_1!$A$2:$F$79,MATCH("*"&amp;LEFT(A289, SEARCH("GB",A289))&amp;"*",hidden_1!G:G,0)-1,3), "not fоund"), " ", ""), "Gray","Grey"))</f>
        <v>notfоund</v>
      </c>
      <c r="G289" s="54" t="b">
        <f ca="1">IFERROR(__xludf.DUMMYFUNCTION("ISNUMBER( MATCH(K289,XLOOKUP(K289,split(F289,""+""),split(F289,""+"")),0))"),FALSE)</f>
        <v>0</v>
      </c>
      <c r="H289" s="54" t="str">
        <f t="shared" si="3"/>
        <v>Redmi Note 10 5G 6+128G</v>
      </c>
      <c r="I289" s="3" t="str">
        <f t="shared" si="4"/>
        <v>nfc green int</v>
      </c>
      <c r="J289" s="3" t="str">
        <f t="shared" si="5"/>
        <v xml:space="preserve">green </v>
      </c>
      <c r="K289" s="54" t="str">
        <f t="shared" si="6"/>
        <v>green</v>
      </c>
    </row>
    <row r="290" spans="1:11" ht="15.75" customHeight="1">
      <c r="A290" s="60" t="str">
        <f>Зведена!A290</f>
        <v>Redmi Note 10 5G 6+128GB NFC Silver Int</v>
      </c>
      <c r="B290" s="61" t="str">
        <f t="shared" ca="1" si="0"/>
        <v>undefined</v>
      </c>
      <c r="C290" s="61" t="str">
        <f t="shared" ca="1" si="1"/>
        <v>undefined</v>
      </c>
      <c r="D290" s="2" t="str">
        <f t="shared" ca="1" si="2"/>
        <v>undefined</v>
      </c>
      <c r="E290" s="2" t="str">
        <f t="array" ref="E290">IFERROR(INDEX(hidden_1!$A$2:$F$79,MATCH("*"&amp;LEFT(A290, SEARCH("GB",A290))&amp;"*",hidden_1!G:G,0)-1,2), "undefined")</f>
        <v>undefined</v>
      </c>
      <c r="F290" s="62" t="str">
        <f t="array" ref="F290">LOWER( SUBSTITUTE( SUBSTITUTE(IFERROR(INDEX(hidden_1!$A$2:$F$79,MATCH("*"&amp;LEFT(A290, SEARCH("GB",A290))&amp;"*",hidden_1!G:G,0)-1,3), "not fоund"), " ", ""), "Gray","Grey"))</f>
        <v>notfоund</v>
      </c>
      <c r="G290" s="54" t="b">
        <f ca="1">IFERROR(__xludf.DUMMYFUNCTION("ISNUMBER( MATCH(K290,XLOOKUP(K290,split(F290,""+""),split(F290,""+"")),0))"),FALSE)</f>
        <v>0</v>
      </c>
      <c r="H290" s="54" t="str">
        <f t="shared" si="3"/>
        <v>Redmi Note 10 5G 6+128G</v>
      </c>
      <c r="I290" s="3" t="str">
        <f t="shared" si="4"/>
        <v>nfc silver int</v>
      </c>
      <c r="J290" s="3" t="str">
        <f t="shared" si="5"/>
        <v xml:space="preserve">silver </v>
      </c>
      <c r="K290" s="54" t="str">
        <f t="shared" si="6"/>
        <v>silver</v>
      </c>
    </row>
    <row r="291" spans="1:11" ht="15.75" customHeight="1">
      <c r="A291" s="60" t="str">
        <f>Зведена!A291</f>
        <v>Redmi Note 10 5G 8+128GB NFC Grey int</v>
      </c>
      <c r="B291" s="61" t="str">
        <f t="shared" ca="1" si="0"/>
        <v>undefined</v>
      </c>
      <c r="C291" s="61" t="str">
        <f t="shared" ca="1" si="1"/>
        <v>undefined</v>
      </c>
      <c r="D291" s="2" t="str">
        <f t="shared" ca="1" si="2"/>
        <v>undefined</v>
      </c>
      <c r="E291" s="2" t="str">
        <f t="array" ref="E291">IFERROR(INDEX(hidden_1!$A$2:$F$79,MATCH("*"&amp;LEFT(A291, SEARCH("GB",A291))&amp;"*",hidden_1!G:G,0)-1,2), "undefined")</f>
        <v>undefined</v>
      </c>
      <c r="F291" s="62" t="str">
        <f t="array" ref="F291">LOWER( SUBSTITUTE( SUBSTITUTE(IFERROR(INDEX(hidden_1!$A$2:$F$79,MATCH("*"&amp;LEFT(A291, SEARCH("GB",A291))&amp;"*",hidden_1!G:G,0)-1,3), "not fоund"), " ", ""), "Gray","Grey"))</f>
        <v>notfоund</v>
      </c>
      <c r="G291" s="54" t="b">
        <f ca="1">IFERROR(__xludf.DUMMYFUNCTION("ISNUMBER( MATCH(K291,XLOOKUP(K291,split(F291,""+""),split(F291,""+"")),0))"),FALSE)</f>
        <v>0</v>
      </c>
      <c r="H291" s="54" t="str">
        <f t="shared" si="3"/>
        <v>Redmi Note 10 5G 8+128G</v>
      </c>
      <c r="I291" s="3" t="str">
        <f t="shared" si="4"/>
        <v>nfc grey int</v>
      </c>
      <c r="J291" s="3" t="str">
        <f t="shared" si="5"/>
        <v xml:space="preserve">grey </v>
      </c>
      <c r="K291" s="54" t="str">
        <f t="shared" si="6"/>
        <v>grey</v>
      </c>
    </row>
    <row r="292" spans="1:11" ht="15.75" customHeight="1">
      <c r="A292" s="60" t="str">
        <f>Зведена!A292</f>
        <v>Redmi Note 10 5G 8+128GB NFC Green int</v>
      </c>
      <c r="B292" s="61" t="str">
        <f t="shared" ca="1" si="0"/>
        <v>undefined</v>
      </c>
      <c r="C292" s="61" t="str">
        <f t="shared" ca="1" si="1"/>
        <v>undefined</v>
      </c>
      <c r="D292" s="2" t="str">
        <f t="shared" ca="1" si="2"/>
        <v>undefined</v>
      </c>
      <c r="E292" s="2" t="str">
        <f t="array" ref="E292">IFERROR(INDEX(hidden_1!$A$2:$F$79,MATCH("*"&amp;LEFT(A292, SEARCH("GB",A292))&amp;"*",hidden_1!G:G,0)-1,2), "undefined")</f>
        <v>undefined</v>
      </c>
      <c r="F292" s="62" t="str">
        <f t="array" ref="F292">LOWER( SUBSTITUTE( SUBSTITUTE(IFERROR(INDEX(hidden_1!$A$2:$F$79,MATCH("*"&amp;LEFT(A292, SEARCH("GB",A292))&amp;"*",hidden_1!G:G,0)-1,3), "not fоund"), " ", ""), "Gray","Grey"))</f>
        <v>notfоund</v>
      </c>
      <c r="G292" s="54" t="b">
        <f ca="1">IFERROR(__xludf.DUMMYFUNCTION("ISNUMBER( MATCH(K292,XLOOKUP(K292,split(F292,""+""),split(F292,""+"")),0))"),FALSE)</f>
        <v>0</v>
      </c>
      <c r="H292" s="54" t="str">
        <f t="shared" si="3"/>
        <v>Redmi Note 10 5G 8+128G</v>
      </c>
      <c r="I292" s="3" t="str">
        <f t="shared" si="4"/>
        <v>nfc green int</v>
      </c>
      <c r="J292" s="3" t="str">
        <f t="shared" si="5"/>
        <v xml:space="preserve">green </v>
      </c>
      <c r="K292" s="54" t="str">
        <f t="shared" si="6"/>
        <v>green</v>
      </c>
    </row>
    <row r="293" spans="1:11" ht="15.75" customHeight="1">
      <c r="A293" s="60" t="str">
        <f>Зведена!A293</f>
        <v>Redmi Note 10 5G 8+128GB NFC White int</v>
      </c>
      <c r="B293" s="61" t="str">
        <f t="shared" ca="1" si="0"/>
        <v>undefined</v>
      </c>
      <c r="C293" s="61" t="str">
        <f t="shared" ca="1" si="1"/>
        <v>undefined</v>
      </c>
      <c r="D293" s="2" t="str">
        <f t="shared" ca="1" si="2"/>
        <v>undefined</v>
      </c>
      <c r="E293" s="2" t="str">
        <f t="array" ref="E293">IFERROR(INDEX(hidden_1!$A$2:$F$79,MATCH("*"&amp;LEFT(A293, SEARCH("GB",A293))&amp;"*",hidden_1!G:G,0)-1,2), "undefined")</f>
        <v>undefined</v>
      </c>
      <c r="F293" s="62" t="str">
        <f t="array" ref="F293">LOWER( SUBSTITUTE( SUBSTITUTE(IFERROR(INDEX(hidden_1!$A$2:$F$79,MATCH("*"&amp;LEFT(A293, SEARCH("GB",A293))&amp;"*",hidden_1!G:G,0)-1,3), "not fоund"), " ", ""), "Gray","Grey"))</f>
        <v>notfоund</v>
      </c>
      <c r="G293" s="54" t="b">
        <f ca="1">IFERROR(__xludf.DUMMYFUNCTION("ISNUMBER( MATCH(K293,XLOOKUP(K293,split(F293,""+""),split(F293,""+"")),0))"),FALSE)</f>
        <v>0</v>
      </c>
      <c r="H293" s="54" t="str">
        <f t="shared" si="3"/>
        <v>Redmi Note 10 5G 8+128G</v>
      </c>
      <c r="I293" s="3" t="str">
        <f t="shared" si="4"/>
        <v>nfc white int</v>
      </c>
      <c r="J293" s="3" t="str">
        <f t="shared" si="5"/>
        <v xml:space="preserve">white </v>
      </c>
      <c r="K293" s="54" t="str">
        <f t="shared" si="6"/>
        <v>white</v>
      </c>
    </row>
    <row r="294" spans="1:11" ht="15.75" customHeight="1">
      <c r="A294" s="60" t="str">
        <f>Зведена!A294</f>
        <v>Redmi Note 10 Pro 6+64GB NFC Grey int</v>
      </c>
      <c r="B294" s="61" t="str">
        <f t="shared" ca="1" si="0"/>
        <v>undefined</v>
      </c>
      <c r="C294" s="61" t="str">
        <f t="shared" ca="1" si="1"/>
        <v>undefined</v>
      </c>
      <c r="D294" s="2" t="str">
        <f t="shared" ca="1" si="2"/>
        <v>undefined</v>
      </c>
      <c r="E294" s="2" t="str">
        <f t="array" ref="E294">IFERROR(INDEX(hidden_1!$A$2:$F$79,MATCH("*"&amp;LEFT(A294, SEARCH("GB",A294))&amp;"*",hidden_1!G:G,0)-1,2), "undefined")</f>
        <v>$162</v>
      </c>
      <c r="F294" s="62" t="str">
        <f t="array" ref="F294">LOWER( SUBSTITUTE( SUBSTITUTE(IFERROR(INDEX(hidden_1!$A$2:$F$79,MATCH("*"&amp;LEFT(A294, SEARCH("GB",A294))&amp;"*",hidden_1!G:G,0)-1,3), "not fоund"), " ", ""), "Gray","Grey"))</f>
        <v>onyxgrey+glacierblue</v>
      </c>
      <c r="G294" s="54" t="b">
        <f ca="1">IFERROR(__xludf.DUMMYFUNCTION("ISNUMBER( MATCH(K294,XLOOKUP(K294,split(F294,""+""),split(F294,""+"")),0))"),FALSE)</f>
        <v>0</v>
      </c>
      <c r="H294" s="54" t="str">
        <f t="shared" si="3"/>
        <v>Redmi Note 10 Pro 6+64G</v>
      </c>
      <c r="I294" s="3" t="str">
        <f t="shared" si="4"/>
        <v>nfc grey int</v>
      </c>
      <c r="J294" s="3" t="str">
        <f t="shared" si="5"/>
        <v xml:space="preserve">grey </v>
      </c>
      <c r="K294" s="54" t="str">
        <f t="shared" si="6"/>
        <v>grey</v>
      </c>
    </row>
    <row r="295" spans="1:11" ht="15.75" customHeight="1">
      <c r="A295" s="60" t="str">
        <f>Зведена!A295</f>
        <v>Redmi Note 10 Pro 6+64GB NFC Blue int</v>
      </c>
      <c r="B295" s="61" t="str">
        <f t="shared" ca="1" si="0"/>
        <v>undefined</v>
      </c>
      <c r="C295" s="61" t="str">
        <f t="shared" ca="1" si="1"/>
        <v>undefined</v>
      </c>
      <c r="D295" s="2" t="str">
        <f t="shared" ca="1" si="2"/>
        <v>undefined</v>
      </c>
      <c r="E295" s="2" t="str">
        <f t="array" ref="E295">IFERROR(INDEX(hidden_1!$A$2:$F$79,MATCH("*"&amp;LEFT(A295, SEARCH("GB",A295))&amp;"*",hidden_1!G:G,0)-1,2), "undefined")</f>
        <v>$162</v>
      </c>
      <c r="F295" s="62" t="str">
        <f t="array" ref="F295">LOWER( SUBSTITUTE( SUBSTITUTE(IFERROR(INDEX(hidden_1!$A$2:$F$79,MATCH("*"&amp;LEFT(A295, SEARCH("GB",A295))&amp;"*",hidden_1!G:G,0)-1,3), "not fоund"), " ", ""), "Gray","Grey"))</f>
        <v>onyxgrey+glacierblue</v>
      </c>
      <c r="G295" s="54" t="b">
        <f ca="1">IFERROR(__xludf.DUMMYFUNCTION("ISNUMBER( MATCH(K295,XLOOKUP(K295,split(F295,""+""),split(F295,""+"")),0))"),FALSE)</f>
        <v>0</v>
      </c>
      <c r="H295" s="54" t="str">
        <f t="shared" si="3"/>
        <v>Redmi Note 10 Pro 6+64G</v>
      </c>
      <c r="I295" s="3" t="str">
        <f t="shared" si="4"/>
        <v>nfc blue int</v>
      </c>
      <c r="J295" s="3" t="str">
        <f t="shared" si="5"/>
        <v xml:space="preserve">blue </v>
      </c>
      <c r="K295" s="54" t="str">
        <f t="shared" si="6"/>
        <v>blue</v>
      </c>
    </row>
    <row r="296" spans="1:11" ht="15.75" customHeight="1">
      <c r="A296" s="60" t="str">
        <f>Зведена!A296</f>
        <v>Redmi Note 10 Pro 6+64GB NFC Bronze int</v>
      </c>
      <c r="B296" s="61" t="str">
        <f t="shared" ca="1" si="0"/>
        <v>undefined</v>
      </c>
      <c r="C296" s="61" t="str">
        <f t="shared" ca="1" si="1"/>
        <v>undefined</v>
      </c>
      <c r="D296" s="2" t="str">
        <f t="shared" ca="1" si="2"/>
        <v>undefined</v>
      </c>
      <c r="E296" s="2" t="str">
        <f t="array" ref="E296">IFERROR(INDEX(hidden_1!$A$2:$F$79,MATCH("*"&amp;LEFT(A296, SEARCH("GB",A296))&amp;"*",hidden_1!G:G,0)-1,2), "undefined")</f>
        <v>$162</v>
      </c>
      <c r="F296" s="62" t="str">
        <f t="array" ref="F296">LOWER( SUBSTITUTE( SUBSTITUTE(IFERROR(INDEX(hidden_1!$A$2:$F$79,MATCH("*"&amp;LEFT(A296, SEARCH("GB",A296))&amp;"*",hidden_1!G:G,0)-1,3), "not fоund"), " ", ""), "Gray","Grey"))</f>
        <v>onyxgrey+glacierblue</v>
      </c>
      <c r="G296" s="54" t="b">
        <f ca="1">IFERROR(__xludf.DUMMYFUNCTION("ISNUMBER( MATCH(K296,XLOOKUP(K296,split(F296,""+""),split(F296,""+"")),0))"),FALSE)</f>
        <v>0</v>
      </c>
      <c r="H296" s="54" t="str">
        <f t="shared" si="3"/>
        <v>Redmi Note 10 Pro 6+64G</v>
      </c>
      <c r="I296" s="3" t="str">
        <f t="shared" si="4"/>
        <v>nfc bronze int</v>
      </c>
      <c r="J296" s="3" t="str">
        <f t="shared" si="5"/>
        <v xml:space="preserve">bronze </v>
      </c>
      <c r="K296" s="54" t="str">
        <f t="shared" si="6"/>
        <v>bronze</v>
      </c>
    </row>
    <row r="297" spans="1:11" ht="15.75" customHeight="1">
      <c r="A297" s="60" t="str">
        <f>Зведена!A297</f>
        <v>Redmi Note 10 Pro 6+128GB NFC Grey int</v>
      </c>
      <c r="B297" s="61" t="str">
        <f t="shared" ca="1" si="0"/>
        <v>undefined</v>
      </c>
      <c r="C297" s="61" t="str">
        <f t="shared" ca="1" si="1"/>
        <v>undefined</v>
      </c>
      <c r="D297" s="2" t="str">
        <f t="shared" ca="1" si="2"/>
        <v>undefined</v>
      </c>
      <c r="E297" s="2" t="str">
        <f t="array" ref="E297">IFERROR(INDEX(hidden_1!$A$2:$F$79,MATCH("*"&amp;LEFT(A297, SEARCH("GB",A297))&amp;"*",hidden_1!G:G,0)-1,2), "undefined")</f>
        <v>-</v>
      </c>
      <c r="F297" s="62" t="str">
        <f t="array" ref="F297">LOWER( SUBSTITUTE( SUBSTITUTE(IFERROR(INDEX(hidden_1!$A$2:$F$79,MATCH("*"&amp;LEFT(A297, SEARCH("GB",A297))&amp;"*",hidden_1!G:G,0)-1,3), "not fоund"), " ", ""), "Gray","Grey"))</f>
        <v/>
      </c>
      <c r="G297" s="54" t="b">
        <f ca="1">IFERROR(__xludf.DUMMYFUNCTION("ISNUMBER( MATCH(K297,XLOOKUP(K297,split(F297,""+""),split(F297,""+"")),0))"),FALSE)</f>
        <v>0</v>
      </c>
      <c r="H297" s="54" t="str">
        <f t="shared" si="3"/>
        <v>Redmi Note 10 Pro 6+128G</v>
      </c>
      <c r="I297" s="3" t="str">
        <f t="shared" si="4"/>
        <v>nfc grey int</v>
      </c>
      <c r="J297" s="3" t="str">
        <f t="shared" si="5"/>
        <v xml:space="preserve">grey </v>
      </c>
      <c r="K297" s="54" t="str">
        <f t="shared" si="6"/>
        <v>grey</v>
      </c>
    </row>
    <row r="298" spans="1:11" ht="15.75" customHeight="1">
      <c r="A298" s="60" t="str">
        <f>Зведена!A298</f>
        <v>Redmi Note 10 Pro 6+128GB NFC Blue int</v>
      </c>
      <c r="B298" s="61" t="str">
        <f t="shared" ca="1" si="0"/>
        <v>undefined</v>
      </c>
      <c r="C298" s="61" t="str">
        <f t="shared" ca="1" si="1"/>
        <v>undefined</v>
      </c>
      <c r="D298" s="2" t="str">
        <f t="shared" ca="1" si="2"/>
        <v>undefined</v>
      </c>
      <c r="E298" s="2" t="str">
        <f t="array" ref="E298">IFERROR(INDEX(hidden_1!$A$2:$F$79,MATCH("*"&amp;LEFT(A298, SEARCH("GB",A298))&amp;"*",hidden_1!G:G,0)-1,2), "undefined")</f>
        <v>-</v>
      </c>
      <c r="F298" s="62" t="str">
        <f t="array" ref="F298">LOWER( SUBSTITUTE( SUBSTITUTE(IFERROR(INDEX(hidden_1!$A$2:$F$79,MATCH("*"&amp;LEFT(A298, SEARCH("GB",A298))&amp;"*",hidden_1!G:G,0)-1,3), "not fоund"), " ", ""), "Gray","Grey"))</f>
        <v/>
      </c>
      <c r="G298" s="54" t="b">
        <f ca="1">IFERROR(__xludf.DUMMYFUNCTION("ISNUMBER( MATCH(K298,XLOOKUP(K298,split(F298,""+""),split(F298,""+"")),0))"),FALSE)</f>
        <v>0</v>
      </c>
      <c r="H298" s="54" t="str">
        <f t="shared" si="3"/>
        <v>Redmi Note 10 Pro 6+128G</v>
      </c>
      <c r="I298" s="3" t="str">
        <f t="shared" si="4"/>
        <v>nfc blue int</v>
      </c>
      <c r="J298" s="3" t="str">
        <f t="shared" si="5"/>
        <v xml:space="preserve">blue </v>
      </c>
      <c r="K298" s="54" t="str">
        <f t="shared" si="6"/>
        <v>blue</v>
      </c>
    </row>
    <row r="299" spans="1:11" ht="15.75" customHeight="1">
      <c r="A299" s="60" t="str">
        <f>Зведена!A299</f>
        <v>Redmi Note 10 Pro 6+128GB NFC Bronze int</v>
      </c>
      <c r="B299" s="61" t="str">
        <f t="shared" ca="1" si="0"/>
        <v>undefined</v>
      </c>
      <c r="C299" s="61" t="str">
        <f t="shared" ca="1" si="1"/>
        <v>undefined</v>
      </c>
      <c r="D299" s="2" t="str">
        <f t="shared" ca="1" si="2"/>
        <v>undefined</v>
      </c>
      <c r="E299" s="2" t="str">
        <f t="array" ref="E299">IFERROR(INDEX(hidden_1!$A$2:$F$79,MATCH("*"&amp;LEFT(A299, SEARCH("GB",A299))&amp;"*",hidden_1!G:G,0)-1,2), "undefined")</f>
        <v>-</v>
      </c>
      <c r="F299" s="62" t="str">
        <f t="array" ref="F299">LOWER( SUBSTITUTE( SUBSTITUTE(IFERROR(INDEX(hidden_1!$A$2:$F$79,MATCH("*"&amp;LEFT(A299, SEARCH("GB",A299))&amp;"*",hidden_1!G:G,0)-1,3), "not fоund"), " ", ""), "Gray","Grey"))</f>
        <v/>
      </c>
      <c r="G299" s="54" t="b">
        <f ca="1">IFERROR(__xludf.DUMMYFUNCTION("ISNUMBER( MATCH(K299,XLOOKUP(K299,split(F299,""+""),split(F299,""+"")),0))"),FALSE)</f>
        <v>0</v>
      </c>
      <c r="H299" s="54" t="str">
        <f t="shared" si="3"/>
        <v>Redmi Note 10 Pro 6+128G</v>
      </c>
      <c r="I299" s="3" t="str">
        <f t="shared" si="4"/>
        <v>nfc bronze int</v>
      </c>
      <c r="J299" s="3" t="str">
        <f t="shared" si="5"/>
        <v xml:space="preserve">bronze </v>
      </c>
      <c r="K299" s="54" t="str">
        <f t="shared" si="6"/>
        <v>bronze</v>
      </c>
    </row>
    <row r="300" spans="1:11" ht="15.75" customHeight="1">
      <c r="A300" s="60" t="str">
        <f>Зведена!A300</f>
        <v>Redmi Note 10 Pro 6+128GB no NFC Grey int</v>
      </c>
      <c r="B300" s="61" t="str">
        <f t="shared" ca="1" si="0"/>
        <v>undefined</v>
      </c>
      <c r="C300" s="61" t="str">
        <f t="shared" ca="1" si="1"/>
        <v>undefined</v>
      </c>
      <c r="D300" s="2" t="str">
        <f t="shared" ca="1" si="2"/>
        <v>undefined</v>
      </c>
      <c r="E300" s="2" t="str">
        <f t="array" ref="E300">IFERROR(INDEX(hidden_1!$A$2:$F$79,MATCH("*"&amp;LEFT(A300, SEARCH("GB",A300))&amp;"*",hidden_1!G:G,0)-1,2), "undefined")</f>
        <v>-</v>
      </c>
      <c r="F300" s="62" t="str">
        <f t="array" ref="F300">LOWER( SUBSTITUTE( SUBSTITUTE(IFERROR(INDEX(hidden_1!$A$2:$F$79,MATCH("*"&amp;LEFT(A300, SEARCH("GB",A300))&amp;"*",hidden_1!G:G,0)-1,3), "not fоund"), " ", ""), "Gray","Grey"))</f>
        <v/>
      </c>
      <c r="G300" s="54" t="b">
        <f ca="1">IFERROR(__xludf.DUMMYFUNCTION("ISNUMBER( MATCH(K300,XLOOKUP(K300,split(F300,""+""),split(F300,""+"")),0))"),FALSE)</f>
        <v>0</v>
      </c>
      <c r="H300" s="54" t="str">
        <f t="shared" si="3"/>
        <v>Redmi Note 10 Pro 6+128G</v>
      </c>
      <c r="I300" s="3" t="str">
        <f t="shared" si="4"/>
        <v>no nfc grey int</v>
      </c>
      <c r="J300" s="3" t="str">
        <f t="shared" si="5"/>
        <v xml:space="preserve">grey </v>
      </c>
      <c r="K300" s="54" t="str">
        <f t="shared" si="6"/>
        <v>grey</v>
      </c>
    </row>
    <row r="301" spans="1:11" ht="15.75" customHeight="1">
      <c r="A301" s="60" t="str">
        <f>Зведена!A301</f>
        <v>Redmi Note 10 Pro 6+128GB no NFC Blue int</v>
      </c>
      <c r="B301" s="61" t="str">
        <f t="shared" ca="1" si="0"/>
        <v>undefined</v>
      </c>
      <c r="C301" s="61" t="str">
        <f t="shared" ca="1" si="1"/>
        <v>undefined</v>
      </c>
      <c r="D301" s="2" t="str">
        <f t="shared" ca="1" si="2"/>
        <v>undefined</v>
      </c>
      <c r="E301" s="2" t="str">
        <f t="array" ref="E301">IFERROR(INDEX(hidden_1!$A$2:$F$79,MATCH("*"&amp;LEFT(A301, SEARCH("GB",A301))&amp;"*",hidden_1!G:G,0)-1,2), "undefined")</f>
        <v>-</v>
      </c>
      <c r="F301" s="62" t="str">
        <f t="array" ref="F301">LOWER( SUBSTITUTE( SUBSTITUTE(IFERROR(INDEX(hidden_1!$A$2:$F$79,MATCH("*"&amp;LEFT(A301, SEARCH("GB",A301))&amp;"*",hidden_1!G:G,0)-1,3), "not fоund"), " ", ""), "Gray","Grey"))</f>
        <v/>
      </c>
      <c r="G301" s="54" t="b">
        <f ca="1">IFERROR(__xludf.DUMMYFUNCTION("ISNUMBER( MATCH(K301,XLOOKUP(K301,split(F301,""+""),split(F301,""+"")),0))"),FALSE)</f>
        <v>0</v>
      </c>
      <c r="H301" s="54" t="str">
        <f t="shared" si="3"/>
        <v>Redmi Note 10 Pro 6+128G</v>
      </c>
      <c r="I301" s="3" t="str">
        <f t="shared" si="4"/>
        <v>no nfc blue int</v>
      </c>
      <c r="J301" s="3" t="str">
        <f t="shared" si="5"/>
        <v xml:space="preserve">blue </v>
      </c>
      <c r="K301" s="54" t="str">
        <f t="shared" si="6"/>
        <v>blue</v>
      </c>
    </row>
    <row r="302" spans="1:11" ht="15.75" customHeight="1">
      <c r="A302" s="60" t="str">
        <f>Зведена!A302</f>
        <v>Redmi Note 10 Pro 6+128GB no NFC Bronze int</v>
      </c>
      <c r="B302" s="61" t="str">
        <f t="shared" ca="1" si="0"/>
        <v>undefined</v>
      </c>
      <c r="C302" s="61" t="str">
        <f t="shared" ca="1" si="1"/>
        <v>undefined</v>
      </c>
      <c r="D302" s="2" t="str">
        <f t="shared" ca="1" si="2"/>
        <v>undefined</v>
      </c>
      <c r="E302" s="2" t="str">
        <f t="array" ref="E302">IFERROR(INDEX(hidden_1!$A$2:$F$79,MATCH("*"&amp;LEFT(A302, SEARCH("GB",A302))&amp;"*",hidden_1!G:G,0)-1,2), "undefined")</f>
        <v>-</v>
      </c>
      <c r="F302" s="62" t="str">
        <f t="array" ref="F302">LOWER( SUBSTITUTE( SUBSTITUTE(IFERROR(INDEX(hidden_1!$A$2:$F$79,MATCH("*"&amp;LEFT(A302, SEARCH("GB",A302))&amp;"*",hidden_1!G:G,0)-1,3), "not fоund"), " ", ""), "Gray","Grey"))</f>
        <v/>
      </c>
      <c r="G302" s="54" t="b">
        <f ca="1">IFERROR(__xludf.DUMMYFUNCTION("ISNUMBER( MATCH(K302,XLOOKUP(K302,split(F302,""+""),split(F302,""+"")),0))"),FALSE)</f>
        <v>0</v>
      </c>
      <c r="H302" s="54" t="str">
        <f t="shared" si="3"/>
        <v>Redmi Note 10 Pro 6+128G</v>
      </c>
      <c r="I302" s="3" t="str">
        <f t="shared" si="4"/>
        <v>no nfc bronze int</v>
      </c>
      <c r="J302" s="3" t="str">
        <f t="shared" si="5"/>
        <v xml:space="preserve">bronze </v>
      </c>
      <c r="K302" s="54" t="str">
        <f t="shared" si="6"/>
        <v>bronze</v>
      </c>
    </row>
    <row r="303" spans="1:11" ht="15.75" customHeight="1">
      <c r="A303" s="60" t="str">
        <f>Зведена!A303</f>
        <v>Redmi Note 10 Pro 8+128GB NFC Grey int</v>
      </c>
      <c r="B303" s="61" t="str">
        <f t="shared" ca="1" si="0"/>
        <v>undefined</v>
      </c>
      <c r="C303" s="61" t="str">
        <f t="shared" ca="1" si="1"/>
        <v>undefined</v>
      </c>
      <c r="D303" s="2" t="str">
        <f t="shared" ca="1" si="2"/>
        <v>undefined</v>
      </c>
      <c r="E303" s="2" t="str">
        <f t="array" ref="E303">IFERROR(INDEX(hidden_1!$A$2:$F$79,MATCH("*"&amp;LEFT(A303, SEARCH("GB",A303))&amp;"*",hidden_1!G:G,0)-1,2), "undefined")</f>
        <v>undefined</v>
      </c>
      <c r="F303" s="62" t="str">
        <f t="array" ref="F303">LOWER( SUBSTITUTE( SUBSTITUTE(IFERROR(INDEX(hidden_1!$A$2:$F$79,MATCH("*"&amp;LEFT(A303, SEARCH("GB",A303))&amp;"*",hidden_1!G:G,0)-1,3), "not fоund"), " ", ""), "Gray","Grey"))</f>
        <v>notfоund</v>
      </c>
      <c r="G303" s="54" t="b">
        <f ca="1">IFERROR(__xludf.DUMMYFUNCTION("ISNUMBER( MATCH(K303,XLOOKUP(K303,split(F303,""+""),split(F303,""+"")),0))"),FALSE)</f>
        <v>0</v>
      </c>
      <c r="H303" s="54" t="str">
        <f t="shared" si="3"/>
        <v>Redmi Note 10 Pro 8+128G</v>
      </c>
      <c r="I303" s="3" t="str">
        <f t="shared" si="4"/>
        <v>nfc grey int</v>
      </c>
      <c r="J303" s="3" t="str">
        <f t="shared" si="5"/>
        <v xml:space="preserve">grey </v>
      </c>
      <c r="K303" s="54" t="str">
        <f t="shared" si="6"/>
        <v>grey</v>
      </c>
    </row>
    <row r="304" spans="1:11" ht="15.75" customHeight="1">
      <c r="A304" s="60" t="str">
        <f>Зведена!A304</f>
        <v>Redmi Note 10 Pro 8+128GB NFC Blue int</v>
      </c>
      <c r="B304" s="61" t="str">
        <f t="shared" ca="1" si="0"/>
        <v>undefined</v>
      </c>
      <c r="C304" s="61" t="str">
        <f t="shared" ca="1" si="1"/>
        <v>undefined</v>
      </c>
      <c r="D304" s="2" t="str">
        <f t="shared" ca="1" si="2"/>
        <v>undefined</v>
      </c>
      <c r="E304" s="2" t="str">
        <f t="array" ref="E304">IFERROR(INDEX(hidden_1!$A$2:$F$79,MATCH("*"&amp;LEFT(A304, SEARCH("GB",A304))&amp;"*",hidden_1!G:G,0)-1,2), "undefined")</f>
        <v>undefined</v>
      </c>
      <c r="F304" s="62" t="str">
        <f t="array" ref="F304">LOWER( SUBSTITUTE( SUBSTITUTE(IFERROR(INDEX(hidden_1!$A$2:$F$79,MATCH("*"&amp;LEFT(A304, SEARCH("GB",A304))&amp;"*",hidden_1!G:G,0)-1,3), "not fоund"), " ", ""), "Gray","Grey"))</f>
        <v>notfоund</v>
      </c>
      <c r="G304" s="54" t="b">
        <f ca="1">IFERROR(__xludf.DUMMYFUNCTION("ISNUMBER( MATCH(K304,XLOOKUP(K304,split(F304,""+""),split(F304,""+"")),0))"),FALSE)</f>
        <v>0</v>
      </c>
      <c r="H304" s="54" t="str">
        <f t="shared" si="3"/>
        <v>Redmi Note 10 Pro 8+128G</v>
      </c>
      <c r="I304" s="3" t="str">
        <f t="shared" si="4"/>
        <v>nfc blue int</v>
      </c>
      <c r="J304" s="3" t="str">
        <f t="shared" si="5"/>
        <v xml:space="preserve">blue </v>
      </c>
      <c r="K304" s="54" t="str">
        <f t="shared" si="6"/>
        <v>blue</v>
      </c>
    </row>
    <row r="305" spans="1:11" ht="15.75" customHeight="1">
      <c r="A305" s="60" t="str">
        <f>Зведена!A305</f>
        <v>Redmi Note 10 Pro 8+128GB NFC Bronze int</v>
      </c>
      <c r="B305" s="61" t="str">
        <f t="shared" ca="1" si="0"/>
        <v>undefined</v>
      </c>
      <c r="C305" s="61" t="str">
        <f t="shared" ca="1" si="1"/>
        <v>undefined</v>
      </c>
      <c r="D305" s="2" t="str">
        <f t="shared" ca="1" si="2"/>
        <v>undefined</v>
      </c>
      <c r="E305" s="2" t="str">
        <f t="array" ref="E305">IFERROR(INDEX(hidden_1!$A$2:$F$79,MATCH("*"&amp;LEFT(A305, SEARCH("GB",A305))&amp;"*",hidden_1!G:G,0)-1,2), "undefined")</f>
        <v>undefined</v>
      </c>
      <c r="F305" s="62" t="str">
        <f t="array" ref="F305">LOWER( SUBSTITUTE( SUBSTITUTE(IFERROR(INDEX(hidden_1!$A$2:$F$79,MATCH("*"&amp;LEFT(A305, SEARCH("GB",A305))&amp;"*",hidden_1!G:G,0)-1,3), "not fоund"), " ", ""), "Gray","Grey"))</f>
        <v>notfоund</v>
      </c>
      <c r="G305" s="54" t="b">
        <f ca="1">IFERROR(__xludf.DUMMYFUNCTION("ISNUMBER( MATCH(K305,XLOOKUP(K305,split(F305,""+""),split(F305,""+"")),0))"),FALSE)</f>
        <v>0</v>
      </c>
      <c r="H305" s="54" t="str">
        <f t="shared" si="3"/>
        <v>Redmi Note 10 Pro 8+128G</v>
      </c>
      <c r="I305" s="3" t="str">
        <f t="shared" si="4"/>
        <v>nfc bronze int</v>
      </c>
      <c r="J305" s="3" t="str">
        <f t="shared" si="5"/>
        <v xml:space="preserve">bronze </v>
      </c>
      <c r="K305" s="54" t="str">
        <f t="shared" si="6"/>
        <v>bronze</v>
      </c>
    </row>
    <row r="306" spans="1:11" ht="15.75" customHeight="1">
      <c r="A306" s="60" t="str">
        <f>Зведена!A306</f>
        <v>Redmi Note 10 Pro 8+128GB no NFC Grey int</v>
      </c>
      <c r="B306" s="61" t="str">
        <f t="shared" ca="1" si="0"/>
        <v>undefined</v>
      </c>
      <c r="C306" s="61" t="str">
        <f t="shared" ca="1" si="1"/>
        <v>undefined</v>
      </c>
      <c r="D306" s="2" t="str">
        <f t="shared" ca="1" si="2"/>
        <v>undefined</v>
      </c>
      <c r="E306" s="2" t="str">
        <f t="array" ref="E306">IFERROR(INDEX(hidden_1!$A$2:$F$79,MATCH("*"&amp;LEFT(A306, SEARCH("GB",A306))&amp;"*",hidden_1!G:G,0)-1,2), "undefined")</f>
        <v>undefined</v>
      </c>
      <c r="F306" s="62" t="str">
        <f t="array" ref="F306">LOWER( SUBSTITUTE( SUBSTITUTE(IFERROR(INDEX(hidden_1!$A$2:$F$79,MATCH("*"&amp;LEFT(A306, SEARCH("GB",A306))&amp;"*",hidden_1!G:G,0)-1,3), "not fоund"), " ", ""), "Gray","Grey"))</f>
        <v>notfоund</v>
      </c>
      <c r="G306" s="54" t="b">
        <f ca="1">IFERROR(__xludf.DUMMYFUNCTION("ISNUMBER( MATCH(K306,XLOOKUP(K306,split(F306,""+""),split(F306,""+"")),0))"),FALSE)</f>
        <v>0</v>
      </c>
      <c r="H306" s="54" t="str">
        <f t="shared" si="3"/>
        <v>Redmi Note 10 Pro 8+128G</v>
      </c>
      <c r="I306" s="3" t="str">
        <f t="shared" si="4"/>
        <v>no nfc grey int</v>
      </c>
      <c r="J306" s="3" t="str">
        <f t="shared" si="5"/>
        <v xml:space="preserve">grey </v>
      </c>
      <c r="K306" s="54" t="str">
        <f t="shared" si="6"/>
        <v>grey</v>
      </c>
    </row>
    <row r="307" spans="1:11" ht="15.75" customHeight="1">
      <c r="A307" s="60" t="str">
        <f>Зведена!A307</f>
        <v>Redmi Note 10 Pro 8+128GB no NFC Blue int</v>
      </c>
      <c r="B307" s="61" t="str">
        <f t="shared" ca="1" si="0"/>
        <v>undefined</v>
      </c>
      <c r="C307" s="61" t="str">
        <f t="shared" ca="1" si="1"/>
        <v>undefined</v>
      </c>
      <c r="D307" s="2" t="str">
        <f t="shared" ca="1" si="2"/>
        <v>undefined</v>
      </c>
      <c r="E307" s="2" t="str">
        <f t="array" ref="E307">IFERROR(INDEX(hidden_1!$A$2:$F$79,MATCH("*"&amp;LEFT(A307, SEARCH("GB",A307))&amp;"*",hidden_1!G:G,0)-1,2), "undefined")</f>
        <v>undefined</v>
      </c>
      <c r="F307" s="62" t="str">
        <f t="array" ref="F307">LOWER( SUBSTITUTE( SUBSTITUTE(IFERROR(INDEX(hidden_1!$A$2:$F$79,MATCH("*"&amp;LEFT(A307, SEARCH("GB",A307))&amp;"*",hidden_1!G:G,0)-1,3), "not fоund"), " ", ""), "Gray","Grey"))</f>
        <v>notfоund</v>
      </c>
      <c r="G307" s="54" t="b">
        <f ca="1">IFERROR(__xludf.DUMMYFUNCTION("ISNUMBER( MATCH(K307,XLOOKUP(K307,split(F307,""+""),split(F307,""+"")),0))"),FALSE)</f>
        <v>0</v>
      </c>
      <c r="H307" s="54" t="str">
        <f t="shared" si="3"/>
        <v>Redmi Note 10 Pro 8+128G</v>
      </c>
      <c r="I307" s="3" t="str">
        <f t="shared" si="4"/>
        <v>no nfc blue int</v>
      </c>
      <c r="J307" s="3" t="str">
        <f t="shared" si="5"/>
        <v xml:space="preserve">blue </v>
      </c>
      <c r="K307" s="54" t="str">
        <f t="shared" si="6"/>
        <v>blue</v>
      </c>
    </row>
    <row r="308" spans="1:11" ht="15.75" customHeight="1">
      <c r="A308" s="60" t="str">
        <f>Зведена!A308</f>
        <v>Redmi Note 10 Pro 8+128GB no NFC Bronze int</v>
      </c>
      <c r="B308" s="61" t="str">
        <f t="shared" ca="1" si="0"/>
        <v>undefined</v>
      </c>
      <c r="C308" s="61" t="str">
        <f t="shared" ca="1" si="1"/>
        <v>undefined</v>
      </c>
      <c r="D308" s="2" t="str">
        <f t="shared" ca="1" si="2"/>
        <v>undefined</v>
      </c>
      <c r="E308" s="2" t="str">
        <f t="array" ref="E308">IFERROR(INDEX(hidden_1!$A$2:$F$79,MATCH("*"&amp;LEFT(A308, SEARCH("GB",A308))&amp;"*",hidden_1!G:G,0)-1,2), "undefined")</f>
        <v>undefined</v>
      </c>
      <c r="F308" s="62" t="str">
        <f t="array" ref="F308">LOWER( SUBSTITUTE( SUBSTITUTE(IFERROR(INDEX(hidden_1!$A$2:$F$79,MATCH("*"&amp;LEFT(A308, SEARCH("GB",A308))&amp;"*",hidden_1!G:G,0)-1,3), "not fоund"), " ", ""), "Gray","Grey"))</f>
        <v>notfоund</v>
      </c>
      <c r="G308" s="54" t="b">
        <f ca="1">IFERROR(__xludf.DUMMYFUNCTION("ISNUMBER( MATCH(K308,XLOOKUP(K308,split(F308,""+""),split(F308,""+"")),0))"),FALSE)</f>
        <v>0</v>
      </c>
      <c r="H308" s="54" t="str">
        <f t="shared" si="3"/>
        <v>Redmi Note 10 Pro 8+128G</v>
      </c>
      <c r="I308" s="3" t="str">
        <f t="shared" si="4"/>
        <v>no nfc bronze int</v>
      </c>
      <c r="J308" s="3" t="str">
        <f t="shared" si="5"/>
        <v xml:space="preserve">bronze </v>
      </c>
      <c r="K308" s="54" t="str">
        <f t="shared" si="6"/>
        <v>bronze</v>
      </c>
    </row>
    <row r="309" spans="1:11" ht="15.75" customHeight="1">
      <c r="A309" s="60" t="str">
        <f>Зведена!A309</f>
        <v>Redmi Note 10 Pro 8+256GB NFC Blue int</v>
      </c>
      <c r="B309" s="61" t="str">
        <f t="shared" ca="1" si="0"/>
        <v>undefined</v>
      </c>
      <c r="C309" s="61" t="str">
        <f t="shared" ca="1" si="1"/>
        <v>undefined</v>
      </c>
      <c r="D309" s="2" t="str">
        <f t="shared" ca="1" si="2"/>
        <v>undefined</v>
      </c>
      <c r="E309" s="2" t="str">
        <f t="array" ref="E309">IFERROR(INDEX(hidden_1!$A$2:$F$79,MATCH("*"&amp;LEFT(A309, SEARCH("GB",A309))&amp;"*",hidden_1!G:G,0)-1,2), "undefined")</f>
        <v>$195</v>
      </c>
      <c r="F309" s="62" t="str">
        <f t="array" ref="F309">LOWER( SUBSTITUTE( SUBSTITUTE(IFERROR(INDEX(hidden_1!$A$2:$F$79,MATCH("*"&amp;LEFT(A309, SEARCH("GB",A309))&amp;"*",hidden_1!G:G,0)-1,3), "not fоund"), " ", ""), "Gray","Grey"))</f>
        <v>glacierblue</v>
      </c>
      <c r="G309" s="54" t="b">
        <f ca="1">IFERROR(__xludf.DUMMYFUNCTION("ISNUMBER( MATCH(K309,XLOOKUP(K309,split(F309,""+""),split(F309,""+"")),0))"),FALSE)</f>
        <v>0</v>
      </c>
      <c r="H309" s="54" t="str">
        <f t="shared" si="3"/>
        <v>Redmi Note 10 Pro 8+256G</v>
      </c>
      <c r="I309" s="3" t="str">
        <f t="shared" si="4"/>
        <v>nfc blue int</v>
      </c>
      <c r="J309" s="3" t="str">
        <f t="shared" si="5"/>
        <v xml:space="preserve">blue </v>
      </c>
      <c r="K309" s="54" t="str">
        <f t="shared" si="6"/>
        <v>blue</v>
      </c>
    </row>
    <row r="310" spans="1:11" ht="15.75" customHeight="1">
      <c r="A310" s="60" t="str">
        <f>Зведена!A310</f>
        <v>Redmi Note 10 Pro 8+256GB NFC Grey int</v>
      </c>
      <c r="B310" s="61" t="str">
        <f t="shared" ca="1" si="0"/>
        <v>undefined</v>
      </c>
      <c r="C310" s="61" t="str">
        <f t="shared" ca="1" si="1"/>
        <v>undefined</v>
      </c>
      <c r="D310" s="2" t="str">
        <f t="shared" ca="1" si="2"/>
        <v>undefined</v>
      </c>
      <c r="E310" s="2" t="str">
        <f t="array" ref="E310">IFERROR(INDEX(hidden_1!$A$2:$F$79,MATCH("*"&amp;LEFT(A310, SEARCH("GB",A310))&amp;"*",hidden_1!G:G,0)-1,2), "undefined")</f>
        <v>$195</v>
      </c>
      <c r="F310" s="62" t="str">
        <f t="array" ref="F310">LOWER( SUBSTITUTE( SUBSTITUTE(IFERROR(INDEX(hidden_1!$A$2:$F$79,MATCH("*"&amp;LEFT(A310, SEARCH("GB",A310))&amp;"*",hidden_1!G:G,0)-1,3), "not fоund"), " ", ""), "Gray","Grey"))</f>
        <v>glacierblue</v>
      </c>
      <c r="G310" s="54" t="b">
        <f ca="1">IFERROR(__xludf.DUMMYFUNCTION("ISNUMBER( MATCH(K310,XLOOKUP(K310,split(F310,""+""),split(F310,""+"")),0))"),FALSE)</f>
        <v>0</v>
      </c>
      <c r="H310" s="54" t="str">
        <f t="shared" si="3"/>
        <v>Redmi Note 10 Pro 8+256G</v>
      </c>
      <c r="I310" s="3" t="str">
        <f t="shared" si="4"/>
        <v>nfc grey int</v>
      </c>
      <c r="J310" s="3" t="str">
        <f t="shared" si="5"/>
        <v xml:space="preserve">grey </v>
      </c>
      <c r="K310" s="54" t="str">
        <f t="shared" si="6"/>
        <v>grey</v>
      </c>
    </row>
    <row r="311" spans="1:11" ht="15.75" customHeight="1">
      <c r="A311" s="60" t="str">
        <f>Зведена!A311</f>
        <v>Redmi Note 10 Pro 8+256GB NFC Bronze int</v>
      </c>
      <c r="B311" s="61" t="str">
        <f t="shared" ca="1" si="0"/>
        <v>undefined</v>
      </c>
      <c r="C311" s="61" t="str">
        <f t="shared" ca="1" si="1"/>
        <v>undefined</v>
      </c>
      <c r="D311" s="2" t="str">
        <f t="shared" ca="1" si="2"/>
        <v>undefined</v>
      </c>
      <c r="E311" s="2" t="str">
        <f t="array" ref="E311">IFERROR(INDEX(hidden_1!$A$2:$F$79,MATCH("*"&amp;LEFT(A311, SEARCH("GB",A311))&amp;"*",hidden_1!G:G,0)-1,2), "undefined")</f>
        <v>$195</v>
      </c>
      <c r="F311" s="62" t="str">
        <f t="array" ref="F311">LOWER( SUBSTITUTE( SUBSTITUTE(IFERROR(INDEX(hidden_1!$A$2:$F$79,MATCH("*"&amp;LEFT(A311, SEARCH("GB",A311))&amp;"*",hidden_1!G:G,0)-1,3), "not fоund"), " ", ""), "Gray","Grey"))</f>
        <v>glacierblue</v>
      </c>
      <c r="G311" s="54" t="b">
        <f ca="1">IFERROR(__xludf.DUMMYFUNCTION("ISNUMBER( MATCH(K311,XLOOKUP(K311,split(F311,""+""),split(F311,""+"")),0))"),FALSE)</f>
        <v>0</v>
      </c>
      <c r="H311" s="54" t="str">
        <f t="shared" si="3"/>
        <v>Redmi Note 10 Pro 8+256G</v>
      </c>
      <c r="I311" s="3" t="str">
        <f t="shared" si="4"/>
        <v>nfc bronze int</v>
      </c>
      <c r="J311" s="3" t="str">
        <f t="shared" si="5"/>
        <v xml:space="preserve">bronze </v>
      </c>
      <c r="K311" s="54" t="str">
        <f t="shared" si="6"/>
        <v>bronze</v>
      </c>
    </row>
    <row r="312" spans="1:11" ht="15.75" customHeight="1">
      <c r="A312" s="60" t="str">
        <f>Зведена!A312</f>
        <v>Redmi Note 10S 6+64GB no NFC Grey int</v>
      </c>
      <c r="B312" s="61" t="str">
        <f t="shared" ca="1" si="0"/>
        <v>undefined</v>
      </c>
      <c r="C312" s="61" t="str">
        <f t="shared" ca="1" si="1"/>
        <v>undefined</v>
      </c>
      <c r="D312" s="2" t="str">
        <f t="shared" ca="1" si="2"/>
        <v>undefined</v>
      </c>
      <c r="E312" s="2" t="str">
        <f t="array" ref="E312">IFERROR(INDEX(hidden_1!$A$2:$F$79,MATCH("*"&amp;LEFT(A312, SEARCH("GB",A312))&amp;"*",hidden_1!G:G,0)-1,2), "undefined")</f>
        <v>$140</v>
      </c>
      <c r="F312" s="62" t="str">
        <f t="array" ref="F312">LOWER( SUBSTITUTE( SUBSTITUTE(IFERROR(INDEX(hidden_1!$A$2:$F$79,MATCH("*"&amp;LEFT(A312, SEARCH("GB",A312))&amp;"*",hidden_1!G:G,0)-1,3), "not fоund"), " ", ""), "Gray","Grey"))</f>
        <v>onyxgrey+pebblewhite+oceanblue</v>
      </c>
      <c r="G312" s="54" t="b">
        <f ca="1">IFERROR(__xludf.DUMMYFUNCTION("ISNUMBER( MATCH(K312,XLOOKUP(K312,split(F312,""+""),split(F312,""+"")),0))"),FALSE)</f>
        <v>0</v>
      </c>
      <c r="H312" s="54" t="str">
        <f t="shared" si="3"/>
        <v>Redmi Note 10S 6+64G</v>
      </c>
      <c r="I312" s="3" t="str">
        <f t="shared" si="4"/>
        <v>no nfc grey int</v>
      </c>
      <c r="J312" s="3" t="str">
        <f t="shared" si="5"/>
        <v xml:space="preserve">grey </v>
      </c>
      <c r="K312" s="54" t="str">
        <f t="shared" si="6"/>
        <v>grey</v>
      </c>
    </row>
    <row r="313" spans="1:11" ht="15.75" customHeight="1">
      <c r="A313" s="60" t="str">
        <f>Зведена!A313</f>
        <v>Redmi Note 10S 6+64GB no NFC Blue int</v>
      </c>
      <c r="B313" s="61" t="str">
        <f t="shared" ca="1" si="0"/>
        <v>undefined</v>
      </c>
      <c r="C313" s="61" t="str">
        <f t="shared" ca="1" si="1"/>
        <v>undefined</v>
      </c>
      <c r="D313" s="2" t="str">
        <f t="shared" ca="1" si="2"/>
        <v>undefined</v>
      </c>
      <c r="E313" s="2" t="str">
        <f t="array" ref="E313">IFERROR(INDEX(hidden_1!$A$2:$F$79,MATCH("*"&amp;LEFT(A313, SEARCH("GB",A313))&amp;"*",hidden_1!G:G,0)-1,2), "undefined")</f>
        <v>$140</v>
      </c>
      <c r="F313" s="62" t="str">
        <f t="array" ref="F313">LOWER( SUBSTITUTE( SUBSTITUTE(IFERROR(INDEX(hidden_1!$A$2:$F$79,MATCH("*"&amp;LEFT(A313, SEARCH("GB",A313))&amp;"*",hidden_1!G:G,0)-1,3), "not fоund"), " ", ""), "Gray","Grey"))</f>
        <v>onyxgrey+pebblewhite+oceanblue</v>
      </c>
      <c r="G313" s="54" t="b">
        <f ca="1">IFERROR(__xludf.DUMMYFUNCTION("ISNUMBER( MATCH(K313,XLOOKUP(K313,split(F313,""+""),split(F313,""+"")),0))"),FALSE)</f>
        <v>0</v>
      </c>
      <c r="H313" s="54" t="str">
        <f t="shared" si="3"/>
        <v>Redmi Note 10S 6+64G</v>
      </c>
      <c r="I313" s="3" t="str">
        <f t="shared" si="4"/>
        <v>no nfc blue int</v>
      </c>
      <c r="J313" s="3" t="str">
        <f t="shared" si="5"/>
        <v xml:space="preserve">blue </v>
      </c>
      <c r="K313" s="54" t="str">
        <f t="shared" si="6"/>
        <v>blue</v>
      </c>
    </row>
    <row r="314" spans="1:11" ht="15.75" customHeight="1">
      <c r="A314" s="60" t="str">
        <f>Зведена!A314</f>
        <v>Redmi Note 10S 6+64GB no NFC White int</v>
      </c>
      <c r="B314" s="61" t="str">
        <f t="shared" ca="1" si="0"/>
        <v>undefined</v>
      </c>
      <c r="C314" s="61" t="str">
        <f t="shared" ca="1" si="1"/>
        <v>undefined</v>
      </c>
      <c r="D314" s="2" t="str">
        <f t="shared" ca="1" si="2"/>
        <v>undefined</v>
      </c>
      <c r="E314" s="2" t="str">
        <f t="array" ref="E314">IFERROR(INDEX(hidden_1!$A$2:$F$79,MATCH("*"&amp;LEFT(A314, SEARCH("GB",A314))&amp;"*",hidden_1!G:G,0)-1,2), "undefined")</f>
        <v>$140</v>
      </c>
      <c r="F314" s="62" t="str">
        <f t="array" ref="F314">LOWER( SUBSTITUTE( SUBSTITUTE(IFERROR(INDEX(hidden_1!$A$2:$F$79,MATCH("*"&amp;LEFT(A314, SEARCH("GB",A314))&amp;"*",hidden_1!G:G,0)-1,3), "not fоund"), " ", ""), "Gray","Grey"))</f>
        <v>onyxgrey+pebblewhite+oceanblue</v>
      </c>
      <c r="G314" s="54" t="b">
        <f ca="1">IFERROR(__xludf.DUMMYFUNCTION("ISNUMBER( MATCH(K314,XLOOKUP(K314,split(F314,""+""),split(F314,""+"")),0))"),FALSE)</f>
        <v>0</v>
      </c>
      <c r="H314" s="54" t="str">
        <f t="shared" si="3"/>
        <v>Redmi Note 10S 6+64G</v>
      </c>
      <c r="I314" s="3" t="str">
        <f t="shared" si="4"/>
        <v>no nfc white int</v>
      </c>
      <c r="J314" s="3" t="str">
        <f t="shared" si="5"/>
        <v xml:space="preserve">white </v>
      </c>
      <c r="K314" s="54" t="str">
        <f t="shared" si="6"/>
        <v>white</v>
      </c>
    </row>
    <row r="315" spans="1:11" ht="15.75" customHeight="1">
      <c r="A315" s="60" t="str">
        <f>Зведена!A315</f>
        <v>Redmi Note 10S 6+128GB no NFC Grey int</v>
      </c>
      <c r="B315" s="61" t="str">
        <f t="shared" ca="1" si="0"/>
        <v>undefined</v>
      </c>
      <c r="C315" s="61" t="str">
        <f t="shared" ca="1" si="1"/>
        <v>undefined</v>
      </c>
      <c r="D315" s="2" t="str">
        <f t="shared" ca="1" si="2"/>
        <v>undefined</v>
      </c>
      <c r="E315" s="2" t="str">
        <f t="array" ref="E315">IFERROR(INDEX(hidden_1!$A$2:$F$79,MATCH("*"&amp;LEFT(A315, SEARCH("GB",A315))&amp;"*",hidden_1!G:G,0)-1,2), "undefined")</f>
        <v>undefined</v>
      </c>
      <c r="F315" s="62" t="str">
        <f t="array" ref="F315">LOWER( SUBSTITUTE( SUBSTITUTE(IFERROR(INDEX(hidden_1!$A$2:$F$79,MATCH("*"&amp;LEFT(A315, SEARCH("GB",A315))&amp;"*",hidden_1!G:G,0)-1,3), "not fоund"), " ", ""), "Gray","Grey"))</f>
        <v>notfоund</v>
      </c>
      <c r="G315" s="54" t="b">
        <f ca="1">IFERROR(__xludf.DUMMYFUNCTION("ISNUMBER( MATCH(K315,XLOOKUP(K315,split(F315,""+""),split(F315,""+"")),0))"),FALSE)</f>
        <v>0</v>
      </c>
      <c r="H315" s="54" t="str">
        <f t="shared" si="3"/>
        <v>Redmi Note 10S 6+128G</v>
      </c>
      <c r="I315" s="3" t="str">
        <f t="shared" si="4"/>
        <v>no nfc grey int</v>
      </c>
      <c r="J315" s="3" t="str">
        <f t="shared" si="5"/>
        <v xml:space="preserve">grey </v>
      </c>
      <c r="K315" s="54" t="str">
        <f t="shared" si="6"/>
        <v>grey</v>
      </c>
    </row>
    <row r="316" spans="1:11" ht="15.75" customHeight="1">
      <c r="A316" s="60" t="str">
        <f>Зведена!A316</f>
        <v>Redmi Note 10S 6+128GB no NFC Blue int</v>
      </c>
      <c r="B316" s="61" t="str">
        <f t="shared" ca="1" si="0"/>
        <v>undefined</v>
      </c>
      <c r="C316" s="61" t="str">
        <f t="shared" ca="1" si="1"/>
        <v>undefined</v>
      </c>
      <c r="D316" s="2" t="str">
        <f t="shared" ca="1" si="2"/>
        <v>undefined</v>
      </c>
      <c r="E316" s="2" t="str">
        <f t="array" ref="E316">IFERROR(INDEX(hidden_1!$A$2:$F$79,MATCH("*"&amp;LEFT(A316, SEARCH("GB",A316))&amp;"*",hidden_1!G:G,0)-1,2), "undefined")</f>
        <v>undefined</v>
      </c>
      <c r="F316" s="62" t="str">
        <f t="array" ref="F316">LOWER( SUBSTITUTE( SUBSTITUTE(IFERROR(INDEX(hidden_1!$A$2:$F$79,MATCH("*"&amp;LEFT(A316, SEARCH("GB",A316))&amp;"*",hidden_1!G:G,0)-1,3), "not fоund"), " ", ""), "Gray","Grey"))</f>
        <v>notfоund</v>
      </c>
      <c r="G316" s="54" t="b">
        <f ca="1">IFERROR(__xludf.DUMMYFUNCTION("ISNUMBER( MATCH(K316,XLOOKUP(K316,split(F316,""+""),split(F316,""+"")),0))"),FALSE)</f>
        <v>0</v>
      </c>
      <c r="H316" s="54" t="str">
        <f t="shared" si="3"/>
        <v>Redmi Note 10S 6+128G</v>
      </c>
      <c r="I316" s="3" t="str">
        <f t="shared" si="4"/>
        <v>no nfc blue int</v>
      </c>
      <c r="J316" s="3" t="str">
        <f t="shared" si="5"/>
        <v xml:space="preserve">blue </v>
      </c>
      <c r="K316" s="54" t="str">
        <f t="shared" si="6"/>
        <v>blue</v>
      </c>
    </row>
    <row r="317" spans="1:11" ht="15.75" customHeight="1">
      <c r="A317" s="60" t="str">
        <f>Зведена!A317</f>
        <v>Redmi Note 10S 6+128GB no NFC White int</v>
      </c>
      <c r="B317" s="61" t="str">
        <f t="shared" ca="1" si="0"/>
        <v>undefined</v>
      </c>
      <c r="C317" s="61" t="str">
        <f t="shared" ca="1" si="1"/>
        <v>undefined</v>
      </c>
      <c r="D317" s="2" t="str">
        <f t="shared" ca="1" si="2"/>
        <v>undefined</v>
      </c>
      <c r="E317" s="2" t="str">
        <f t="array" ref="E317">IFERROR(INDEX(hidden_1!$A$2:$F$79,MATCH("*"&amp;LEFT(A317, SEARCH("GB",A317))&amp;"*",hidden_1!G:G,0)-1,2), "undefined")</f>
        <v>undefined</v>
      </c>
      <c r="F317" s="62" t="str">
        <f t="array" ref="F317">LOWER( SUBSTITUTE( SUBSTITUTE(IFERROR(INDEX(hidden_1!$A$2:$F$79,MATCH("*"&amp;LEFT(A317, SEARCH("GB",A317))&amp;"*",hidden_1!G:G,0)-1,3), "not fоund"), " ", ""), "Gray","Grey"))</f>
        <v>notfоund</v>
      </c>
      <c r="G317" s="54" t="b">
        <f ca="1">IFERROR(__xludf.DUMMYFUNCTION("ISNUMBER( MATCH(K317,XLOOKUP(K317,split(F317,""+""),split(F317,""+"")),0))"),FALSE)</f>
        <v>0</v>
      </c>
      <c r="H317" s="54" t="str">
        <f t="shared" si="3"/>
        <v>Redmi Note 10S 6+128G</v>
      </c>
      <c r="I317" s="3" t="str">
        <f t="shared" si="4"/>
        <v>no nfc white int</v>
      </c>
      <c r="J317" s="3" t="str">
        <f t="shared" si="5"/>
        <v xml:space="preserve">white </v>
      </c>
      <c r="K317" s="54" t="str">
        <f t="shared" si="6"/>
        <v>white</v>
      </c>
    </row>
    <row r="318" spans="1:11" ht="15.75" customHeight="1">
      <c r="A318" s="60" t="str">
        <f>Зведена!A318</f>
        <v>Redmi Note 10S 8+128GB no NFC Grey int</v>
      </c>
      <c r="B318" s="61" t="str">
        <f t="shared" ca="1" si="0"/>
        <v>undefined</v>
      </c>
      <c r="C318" s="61" t="str">
        <f t="shared" ca="1" si="1"/>
        <v>undefined</v>
      </c>
      <c r="D318" s="2" t="str">
        <f t="shared" ca="1" si="2"/>
        <v>undefined</v>
      </c>
      <c r="E318" s="2" t="str">
        <f t="array" ref="E318">IFERROR(INDEX(hidden_1!$A$2:$F$79,MATCH("*"&amp;LEFT(A318, SEARCH("GB",A318))&amp;"*",hidden_1!G:G,0)-1,2), "undefined")</f>
        <v>$160</v>
      </c>
      <c r="F318" s="62" t="str">
        <f t="array" ref="F318">LOWER( SUBSTITUTE( SUBSTITUTE(IFERROR(INDEX(hidden_1!$A$2:$F$79,MATCH("*"&amp;LEFT(A318, SEARCH("GB",A318))&amp;"*",hidden_1!G:G,0)-1,3), "not fоund"), " ", ""), "Gray","Grey"))</f>
        <v>onyxgrey+oceanblue</v>
      </c>
      <c r="G318" s="54" t="b">
        <f ca="1">IFERROR(__xludf.DUMMYFUNCTION("ISNUMBER( MATCH(K318,XLOOKUP(K318,split(F318,""+""),split(F318,""+"")),0))"),FALSE)</f>
        <v>0</v>
      </c>
      <c r="H318" s="54" t="str">
        <f t="shared" si="3"/>
        <v>Redmi Note 10S 8+128G</v>
      </c>
      <c r="I318" s="3" t="str">
        <f t="shared" si="4"/>
        <v>no nfc grey int</v>
      </c>
      <c r="J318" s="3" t="str">
        <f t="shared" si="5"/>
        <v xml:space="preserve">grey </v>
      </c>
      <c r="K318" s="54" t="str">
        <f t="shared" si="6"/>
        <v>grey</v>
      </c>
    </row>
    <row r="319" spans="1:11" ht="15.75" customHeight="1">
      <c r="A319" s="60" t="str">
        <f>Зведена!A319</f>
        <v>Redmi Note 10S 8+128GB no NFC Blue int</v>
      </c>
      <c r="B319" s="61" t="str">
        <f t="shared" ca="1" si="0"/>
        <v>undefined</v>
      </c>
      <c r="C319" s="61" t="str">
        <f t="shared" ca="1" si="1"/>
        <v>undefined</v>
      </c>
      <c r="D319" s="2" t="str">
        <f t="shared" ca="1" si="2"/>
        <v>undefined</v>
      </c>
      <c r="E319" s="2" t="str">
        <f t="array" ref="E319">IFERROR(INDEX(hidden_1!$A$2:$F$79,MATCH("*"&amp;LEFT(A319, SEARCH("GB",A319))&amp;"*",hidden_1!G:G,0)-1,2), "undefined")</f>
        <v>$160</v>
      </c>
      <c r="F319" s="62" t="str">
        <f t="array" ref="F319">LOWER( SUBSTITUTE( SUBSTITUTE(IFERROR(INDEX(hidden_1!$A$2:$F$79,MATCH("*"&amp;LEFT(A319, SEARCH("GB",A319))&amp;"*",hidden_1!G:G,0)-1,3), "not fоund"), " ", ""), "Gray","Grey"))</f>
        <v>onyxgrey+oceanblue</v>
      </c>
      <c r="G319" s="54" t="b">
        <f ca="1">IFERROR(__xludf.DUMMYFUNCTION("ISNUMBER( MATCH(K319,XLOOKUP(K319,split(F319,""+""),split(F319,""+"")),0))"),FALSE)</f>
        <v>0</v>
      </c>
      <c r="H319" s="54" t="str">
        <f t="shared" si="3"/>
        <v>Redmi Note 10S 8+128G</v>
      </c>
      <c r="I319" s="3" t="str">
        <f t="shared" si="4"/>
        <v>no nfc blue int</v>
      </c>
      <c r="J319" s="3" t="str">
        <f t="shared" si="5"/>
        <v xml:space="preserve">blue </v>
      </c>
      <c r="K319" s="54" t="str">
        <f t="shared" si="6"/>
        <v>blue</v>
      </c>
    </row>
    <row r="320" spans="1:11" ht="15.75" customHeight="1">
      <c r="A320" s="60" t="str">
        <f>Зведена!A320</f>
        <v>Redmi Note 10S 8+128GB no NFC White int</v>
      </c>
      <c r="B320" s="61" t="str">
        <f t="shared" ca="1" si="0"/>
        <v>undefined</v>
      </c>
      <c r="C320" s="61" t="str">
        <f t="shared" ca="1" si="1"/>
        <v>undefined</v>
      </c>
      <c r="D320" s="2" t="str">
        <f t="shared" ca="1" si="2"/>
        <v>undefined</v>
      </c>
      <c r="E320" s="2" t="str">
        <f t="array" ref="E320">IFERROR(INDEX(hidden_1!$A$2:$F$79,MATCH("*"&amp;LEFT(A320, SEARCH("GB",A320))&amp;"*",hidden_1!G:G,0)-1,2), "undefined")</f>
        <v>$160</v>
      </c>
      <c r="F320" s="62" t="str">
        <f t="array" ref="F320">LOWER( SUBSTITUTE( SUBSTITUTE(IFERROR(INDEX(hidden_1!$A$2:$F$79,MATCH("*"&amp;LEFT(A320, SEARCH("GB",A320))&amp;"*",hidden_1!G:G,0)-1,3), "not fоund"), " ", ""), "Gray","Grey"))</f>
        <v>onyxgrey+oceanblue</v>
      </c>
      <c r="G320" s="54" t="b">
        <f ca="1">IFERROR(__xludf.DUMMYFUNCTION("ISNUMBER( MATCH(K320,XLOOKUP(K320,split(F320,""+""),split(F320,""+"")),0))"),FALSE)</f>
        <v>0</v>
      </c>
      <c r="H320" s="54" t="str">
        <f t="shared" si="3"/>
        <v>Redmi Note 10S 8+128G</v>
      </c>
      <c r="I320" s="3" t="str">
        <f t="shared" si="4"/>
        <v>no nfc white int</v>
      </c>
      <c r="J320" s="3" t="str">
        <f t="shared" si="5"/>
        <v xml:space="preserve">white </v>
      </c>
      <c r="K320" s="54" t="str">
        <f t="shared" si="6"/>
        <v>white</v>
      </c>
    </row>
    <row r="321" spans="1:11" ht="15.75" customHeight="1">
      <c r="A321" s="60" t="str">
        <f>Зведена!A321</f>
        <v>Redmi Note 10S 6+64GB NFC Grey int</v>
      </c>
      <c r="B321" s="61" t="str">
        <f t="shared" ca="1" si="0"/>
        <v>undefined</v>
      </c>
      <c r="C321" s="61" t="str">
        <f t="shared" ca="1" si="1"/>
        <v>undefined</v>
      </c>
      <c r="D321" s="2" t="str">
        <f t="shared" ca="1" si="2"/>
        <v>undefined</v>
      </c>
      <c r="E321" s="2" t="str">
        <f t="array" ref="E321">IFERROR(INDEX(hidden_1!$A$2:$F$79,MATCH("*"&amp;LEFT(A321, SEARCH("GB",A321))&amp;"*",hidden_1!G:G,0)-1,2), "undefined")</f>
        <v>$140</v>
      </c>
      <c r="F321" s="62" t="str">
        <f t="array" ref="F321">LOWER( SUBSTITUTE( SUBSTITUTE(IFERROR(INDEX(hidden_1!$A$2:$F$79,MATCH("*"&amp;LEFT(A321, SEARCH("GB",A321))&amp;"*",hidden_1!G:G,0)-1,3), "not fоund"), " ", ""), "Gray","Grey"))</f>
        <v>onyxgrey+pebblewhite+oceanblue</v>
      </c>
      <c r="G321" s="54" t="b">
        <f ca="1">IFERROR(__xludf.DUMMYFUNCTION("ISNUMBER( MATCH(K321,XLOOKUP(K321,split(F321,""+""),split(F321,""+"")),0))"),FALSE)</f>
        <v>0</v>
      </c>
      <c r="H321" s="54" t="str">
        <f t="shared" si="3"/>
        <v>Redmi Note 10S 6+64G</v>
      </c>
      <c r="I321" s="3" t="str">
        <f t="shared" si="4"/>
        <v>nfc grey int</v>
      </c>
      <c r="J321" s="3" t="str">
        <f t="shared" si="5"/>
        <v xml:space="preserve">grey </v>
      </c>
      <c r="K321" s="54" t="str">
        <f t="shared" si="6"/>
        <v>grey</v>
      </c>
    </row>
    <row r="322" spans="1:11" ht="15.75" customHeight="1">
      <c r="A322" s="60" t="str">
        <f>Зведена!A322</f>
        <v>Redmi Note 10S 6+64GB NFC Blue int</v>
      </c>
      <c r="B322" s="61" t="str">
        <f t="shared" ca="1" si="0"/>
        <v>undefined</v>
      </c>
      <c r="C322" s="61" t="str">
        <f t="shared" ca="1" si="1"/>
        <v>undefined</v>
      </c>
      <c r="D322" s="2" t="str">
        <f t="shared" ca="1" si="2"/>
        <v>undefined</v>
      </c>
      <c r="E322" s="2" t="str">
        <f t="array" ref="E322">IFERROR(INDEX(hidden_1!$A$2:$F$79,MATCH("*"&amp;LEFT(A322, SEARCH("GB",A322))&amp;"*",hidden_1!G:G,0)-1,2), "undefined")</f>
        <v>$140</v>
      </c>
      <c r="F322" s="62" t="str">
        <f t="array" ref="F322">LOWER( SUBSTITUTE( SUBSTITUTE(IFERROR(INDEX(hidden_1!$A$2:$F$79,MATCH("*"&amp;LEFT(A322, SEARCH("GB",A322))&amp;"*",hidden_1!G:G,0)-1,3), "not fоund"), " ", ""), "Gray","Grey"))</f>
        <v>onyxgrey+pebblewhite+oceanblue</v>
      </c>
      <c r="G322" s="54" t="b">
        <f ca="1">IFERROR(__xludf.DUMMYFUNCTION("ISNUMBER( MATCH(K322,XLOOKUP(K322,split(F322,""+""),split(F322,""+"")),0))"),FALSE)</f>
        <v>0</v>
      </c>
      <c r="H322" s="54" t="str">
        <f t="shared" si="3"/>
        <v>Redmi Note 10S 6+64G</v>
      </c>
      <c r="I322" s="3" t="str">
        <f t="shared" si="4"/>
        <v>nfc blue int</v>
      </c>
      <c r="J322" s="3" t="str">
        <f t="shared" si="5"/>
        <v xml:space="preserve">blue </v>
      </c>
      <c r="K322" s="54" t="str">
        <f t="shared" si="6"/>
        <v>blue</v>
      </c>
    </row>
    <row r="323" spans="1:11" ht="15.75" customHeight="1">
      <c r="A323" s="60" t="str">
        <f>Зведена!A323</f>
        <v>Redmi Note 10S 6+64GB NFC White int</v>
      </c>
      <c r="B323" s="61" t="str">
        <f t="shared" ca="1" si="0"/>
        <v>undefined</v>
      </c>
      <c r="C323" s="61" t="str">
        <f t="shared" ca="1" si="1"/>
        <v>undefined</v>
      </c>
      <c r="D323" s="2" t="str">
        <f t="shared" ca="1" si="2"/>
        <v>undefined</v>
      </c>
      <c r="E323" s="2" t="str">
        <f t="array" ref="E323">IFERROR(INDEX(hidden_1!$A$2:$F$79,MATCH("*"&amp;LEFT(A323, SEARCH("GB",A323))&amp;"*",hidden_1!G:G,0)-1,2), "undefined")</f>
        <v>$140</v>
      </c>
      <c r="F323" s="62" t="str">
        <f t="array" ref="F323">LOWER( SUBSTITUTE( SUBSTITUTE(IFERROR(INDEX(hidden_1!$A$2:$F$79,MATCH("*"&amp;LEFT(A323, SEARCH("GB",A323))&amp;"*",hidden_1!G:G,0)-1,3), "not fоund"), " ", ""), "Gray","Grey"))</f>
        <v>onyxgrey+pebblewhite+oceanblue</v>
      </c>
      <c r="G323" s="54" t="b">
        <f ca="1">IFERROR(__xludf.DUMMYFUNCTION("ISNUMBER( MATCH(K323,XLOOKUP(K323,split(F323,""+""),split(F323,""+"")),0))"),FALSE)</f>
        <v>0</v>
      </c>
      <c r="H323" s="54" t="str">
        <f t="shared" si="3"/>
        <v>Redmi Note 10S 6+64G</v>
      </c>
      <c r="I323" s="3" t="str">
        <f t="shared" si="4"/>
        <v>nfc white int</v>
      </c>
      <c r="J323" s="3" t="str">
        <f t="shared" si="5"/>
        <v xml:space="preserve">white </v>
      </c>
      <c r="K323" s="54" t="str">
        <f t="shared" si="6"/>
        <v>white</v>
      </c>
    </row>
    <row r="324" spans="1:11" ht="15.75" customHeight="1">
      <c r="A324" s="60" t="str">
        <f>Зведена!A324</f>
        <v>Redmi Note 10S 6+128GB NFC Grey int</v>
      </c>
      <c r="B324" s="61" t="str">
        <f t="shared" ca="1" si="0"/>
        <v>undefined</v>
      </c>
      <c r="C324" s="61" t="str">
        <f t="shared" ca="1" si="1"/>
        <v>undefined</v>
      </c>
      <c r="D324" s="2" t="str">
        <f t="shared" ca="1" si="2"/>
        <v>undefined</v>
      </c>
      <c r="E324" s="2" t="str">
        <f t="array" ref="E324">IFERROR(INDEX(hidden_1!$A$2:$F$79,MATCH("*"&amp;LEFT(A324, SEARCH("GB",A324))&amp;"*",hidden_1!G:G,0)-1,2), "undefined")</f>
        <v>undefined</v>
      </c>
      <c r="F324" s="62" t="str">
        <f t="array" ref="F324">LOWER( SUBSTITUTE( SUBSTITUTE(IFERROR(INDEX(hidden_1!$A$2:$F$79,MATCH("*"&amp;LEFT(A324, SEARCH("GB",A324))&amp;"*",hidden_1!G:G,0)-1,3), "not fоund"), " ", ""), "Gray","Grey"))</f>
        <v>notfоund</v>
      </c>
      <c r="G324" s="54" t="b">
        <f ca="1">IFERROR(__xludf.DUMMYFUNCTION("ISNUMBER( MATCH(K324,XLOOKUP(K324,split(F324,""+""),split(F324,""+"")),0))"),FALSE)</f>
        <v>0</v>
      </c>
      <c r="H324" s="54" t="str">
        <f t="shared" si="3"/>
        <v>Redmi Note 10S 6+128G</v>
      </c>
      <c r="I324" s="3" t="str">
        <f t="shared" si="4"/>
        <v>nfc grey int</v>
      </c>
      <c r="J324" s="3" t="str">
        <f t="shared" si="5"/>
        <v xml:space="preserve">grey </v>
      </c>
      <c r="K324" s="54" t="str">
        <f t="shared" si="6"/>
        <v>grey</v>
      </c>
    </row>
    <row r="325" spans="1:11" ht="15.75" customHeight="1">
      <c r="A325" s="60" t="str">
        <f>Зведена!A325</f>
        <v>Redmi Note 10S 6+128GB NFC Blue int</v>
      </c>
      <c r="B325" s="61" t="str">
        <f t="shared" ca="1" si="0"/>
        <v>undefined</v>
      </c>
      <c r="C325" s="61" t="str">
        <f t="shared" ca="1" si="1"/>
        <v>undefined</v>
      </c>
      <c r="D325" s="2" t="str">
        <f t="shared" ca="1" si="2"/>
        <v>undefined</v>
      </c>
      <c r="E325" s="2" t="str">
        <f t="array" ref="E325">IFERROR(INDEX(hidden_1!$A$2:$F$79,MATCH("*"&amp;LEFT(A325, SEARCH("GB",A325))&amp;"*",hidden_1!G:G,0)-1,2), "undefined")</f>
        <v>undefined</v>
      </c>
      <c r="F325" s="62" t="str">
        <f t="array" ref="F325">LOWER( SUBSTITUTE( SUBSTITUTE(IFERROR(INDEX(hidden_1!$A$2:$F$79,MATCH("*"&amp;LEFT(A325, SEARCH("GB",A325))&amp;"*",hidden_1!G:G,0)-1,3), "not fоund"), " ", ""), "Gray","Grey"))</f>
        <v>notfоund</v>
      </c>
      <c r="G325" s="54" t="b">
        <f ca="1">IFERROR(__xludf.DUMMYFUNCTION("ISNUMBER( MATCH(K325,XLOOKUP(K325,split(F325,""+""),split(F325,""+"")),0))"),FALSE)</f>
        <v>0</v>
      </c>
      <c r="H325" s="54" t="str">
        <f t="shared" si="3"/>
        <v>Redmi Note 10S 6+128G</v>
      </c>
      <c r="I325" s="3" t="str">
        <f t="shared" si="4"/>
        <v>nfc blue int</v>
      </c>
      <c r="J325" s="3" t="str">
        <f t="shared" si="5"/>
        <v xml:space="preserve">blue </v>
      </c>
      <c r="K325" s="54" t="str">
        <f t="shared" si="6"/>
        <v>blue</v>
      </c>
    </row>
    <row r="326" spans="1:11" ht="15.75" customHeight="1">
      <c r="A326" s="60" t="str">
        <f>Зведена!A326</f>
        <v>Redmi Note 10S 6+128GB NFC White int</v>
      </c>
      <c r="B326" s="61" t="str">
        <f t="shared" ca="1" si="0"/>
        <v>undefined</v>
      </c>
      <c r="C326" s="61" t="str">
        <f t="shared" ca="1" si="1"/>
        <v>undefined</v>
      </c>
      <c r="D326" s="2" t="str">
        <f t="shared" ca="1" si="2"/>
        <v>undefined</v>
      </c>
      <c r="E326" s="2" t="str">
        <f t="array" ref="E326">IFERROR(INDEX(hidden_1!$A$2:$F$79,MATCH("*"&amp;LEFT(A326, SEARCH("GB",A326))&amp;"*",hidden_1!G:G,0)-1,2), "undefined")</f>
        <v>undefined</v>
      </c>
      <c r="F326" s="62" t="str">
        <f t="array" ref="F326">LOWER( SUBSTITUTE( SUBSTITUTE(IFERROR(INDEX(hidden_1!$A$2:$F$79,MATCH("*"&amp;LEFT(A326, SEARCH("GB",A326))&amp;"*",hidden_1!G:G,0)-1,3), "not fоund"), " ", ""), "Gray","Grey"))</f>
        <v>notfоund</v>
      </c>
      <c r="G326" s="54" t="b">
        <f ca="1">IFERROR(__xludf.DUMMYFUNCTION("ISNUMBER( MATCH(K326,XLOOKUP(K326,split(F326,""+""),split(F326,""+"")),0))"),FALSE)</f>
        <v>0</v>
      </c>
      <c r="H326" s="54" t="str">
        <f t="shared" si="3"/>
        <v>Redmi Note 10S 6+128G</v>
      </c>
      <c r="I326" s="3" t="str">
        <f t="shared" si="4"/>
        <v>nfc white int</v>
      </c>
      <c r="J326" s="3" t="str">
        <f t="shared" si="5"/>
        <v xml:space="preserve">white </v>
      </c>
      <c r="K326" s="54" t="str">
        <f t="shared" si="6"/>
        <v>white</v>
      </c>
    </row>
    <row r="327" spans="1:11" ht="15.75" customHeight="1">
      <c r="A327" s="60" t="str">
        <f>Зведена!A327</f>
        <v>Redmi Note 10S 8+128GB NFC Grey int</v>
      </c>
      <c r="B327" s="61" t="str">
        <f t="shared" ca="1" si="0"/>
        <v>undefined</v>
      </c>
      <c r="C327" s="61" t="str">
        <f t="shared" ca="1" si="1"/>
        <v>undefined</v>
      </c>
      <c r="D327" s="2" t="str">
        <f t="shared" ca="1" si="2"/>
        <v>undefined</v>
      </c>
      <c r="E327" s="2" t="str">
        <f t="array" ref="E327">IFERROR(INDEX(hidden_1!$A$2:$F$79,MATCH("*"&amp;LEFT(A327, SEARCH("GB",A327))&amp;"*",hidden_1!G:G,0)-1,2), "undefined")</f>
        <v>$160</v>
      </c>
      <c r="F327" s="62" t="str">
        <f t="array" ref="F327">LOWER( SUBSTITUTE( SUBSTITUTE(IFERROR(INDEX(hidden_1!$A$2:$F$79,MATCH("*"&amp;LEFT(A327, SEARCH("GB",A327))&amp;"*",hidden_1!G:G,0)-1,3), "not fоund"), " ", ""), "Gray","Grey"))</f>
        <v>onyxgrey+oceanblue</v>
      </c>
      <c r="G327" s="54" t="b">
        <f ca="1">IFERROR(__xludf.DUMMYFUNCTION("ISNUMBER( MATCH(K327,XLOOKUP(K327,split(F327,""+""),split(F327,""+"")),0))"),FALSE)</f>
        <v>0</v>
      </c>
      <c r="H327" s="54" t="str">
        <f t="shared" si="3"/>
        <v>Redmi Note 10S 8+128G</v>
      </c>
      <c r="I327" s="3" t="str">
        <f t="shared" si="4"/>
        <v>nfc grey int</v>
      </c>
      <c r="J327" s="3" t="str">
        <f t="shared" si="5"/>
        <v xml:space="preserve">grey </v>
      </c>
      <c r="K327" s="54" t="str">
        <f t="shared" si="6"/>
        <v>grey</v>
      </c>
    </row>
    <row r="328" spans="1:11" ht="15.75" customHeight="1">
      <c r="A328" s="60" t="str">
        <f>Зведена!A328</f>
        <v>Redmi Note 10S 8+128GB NFC Blue int</v>
      </c>
      <c r="B328" s="61" t="str">
        <f t="shared" ca="1" si="0"/>
        <v>undefined</v>
      </c>
      <c r="C328" s="61" t="str">
        <f t="shared" ca="1" si="1"/>
        <v>undefined</v>
      </c>
      <c r="D328" s="2" t="str">
        <f t="shared" ca="1" si="2"/>
        <v>undefined</v>
      </c>
      <c r="E328" s="2" t="str">
        <f t="array" ref="E328">IFERROR(INDEX(hidden_1!$A$2:$F$79,MATCH("*"&amp;LEFT(A328, SEARCH("GB",A328))&amp;"*",hidden_1!G:G,0)-1,2), "undefined")</f>
        <v>$160</v>
      </c>
      <c r="F328" s="62" t="str">
        <f t="array" ref="F328">LOWER( SUBSTITUTE( SUBSTITUTE(IFERROR(INDEX(hidden_1!$A$2:$F$79,MATCH("*"&amp;LEFT(A328, SEARCH("GB",A328))&amp;"*",hidden_1!G:G,0)-1,3), "not fоund"), " ", ""), "Gray","Grey"))</f>
        <v>onyxgrey+oceanblue</v>
      </c>
      <c r="G328" s="54" t="b">
        <f ca="1">IFERROR(__xludf.DUMMYFUNCTION("ISNUMBER( MATCH(K328,XLOOKUP(K328,split(F328,""+""),split(F328,""+"")),0))"),FALSE)</f>
        <v>0</v>
      </c>
      <c r="H328" s="54" t="str">
        <f t="shared" si="3"/>
        <v>Redmi Note 10S 8+128G</v>
      </c>
      <c r="I328" s="3" t="str">
        <f t="shared" si="4"/>
        <v>nfc blue int</v>
      </c>
      <c r="J328" s="3" t="str">
        <f t="shared" si="5"/>
        <v xml:space="preserve">blue </v>
      </c>
      <c r="K328" s="54" t="str">
        <f t="shared" si="6"/>
        <v>blue</v>
      </c>
    </row>
    <row r="329" spans="1:11" ht="15.75" customHeight="1">
      <c r="A329" s="60" t="str">
        <f>Зведена!A329</f>
        <v>Redmi Note 10S 8+128GB NFC White int</v>
      </c>
      <c r="B329" s="61" t="str">
        <f t="shared" ca="1" si="0"/>
        <v>undefined</v>
      </c>
      <c r="C329" s="61" t="str">
        <f t="shared" ca="1" si="1"/>
        <v>undefined</v>
      </c>
      <c r="D329" s="2" t="str">
        <f t="shared" ca="1" si="2"/>
        <v>undefined</v>
      </c>
      <c r="E329" s="2" t="str">
        <f t="array" ref="E329">IFERROR(INDEX(hidden_1!$A$2:$F$79,MATCH("*"&amp;LEFT(A329, SEARCH("GB",A329))&amp;"*",hidden_1!G:G,0)-1,2), "undefined")</f>
        <v>$160</v>
      </c>
      <c r="F329" s="62" t="str">
        <f t="array" ref="F329">LOWER( SUBSTITUTE( SUBSTITUTE(IFERROR(INDEX(hidden_1!$A$2:$F$79,MATCH("*"&amp;LEFT(A329, SEARCH("GB",A329))&amp;"*",hidden_1!G:G,0)-1,3), "not fоund"), " ", ""), "Gray","Grey"))</f>
        <v>onyxgrey+oceanblue</v>
      </c>
      <c r="G329" s="54" t="b">
        <f ca="1">IFERROR(__xludf.DUMMYFUNCTION("ISNUMBER( MATCH(K329,XLOOKUP(K329,split(F329,""+""),split(F329,""+"")),0))"),FALSE)</f>
        <v>0</v>
      </c>
      <c r="H329" s="54" t="str">
        <f t="shared" si="3"/>
        <v>Redmi Note 10S 8+128G</v>
      </c>
      <c r="I329" s="3" t="str">
        <f t="shared" si="4"/>
        <v>nfc white int</v>
      </c>
      <c r="J329" s="3" t="str">
        <f t="shared" si="5"/>
        <v xml:space="preserve">white </v>
      </c>
      <c r="K329" s="54" t="str">
        <f t="shared" si="6"/>
        <v>white</v>
      </c>
    </row>
    <row r="330" spans="1:11" ht="15.75" customHeight="1">
      <c r="A330" s="60" t="str">
        <f>Зведена!A330</f>
        <v>Redmi Note 11 4+128GB NFC White int</v>
      </c>
      <c r="B330" s="61" t="str">
        <f t="shared" ca="1" si="0"/>
        <v>undefined</v>
      </c>
      <c r="C330" s="61" t="str">
        <f t="shared" ca="1" si="1"/>
        <v>undefined</v>
      </c>
      <c r="D330" s="2" t="str">
        <f t="shared" ca="1" si="2"/>
        <v>undefined</v>
      </c>
      <c r="E330" s="2" t="str">
        <f t="array" ref="E330">IFERROR(INDEX(hidden_1!$A$2:$F$79,MATCH("*"&amp;LEFT(A330, SEARCH("GB",A330))&amp;"*",hidden_1!G:G,0)-1,2), "undefined")</f>
        <v>undefined</v>
      </c>
      <c r="F330" s="62" t="str">
        <f t="array" ref="F330">LOWER( SUBSTITUTE( SUBSTITUTE(IFERROR(INDEX(hidden_1!$A$2:$F$79,MATCH("*"&amp;LEFT(A330, SEARCH("GB",A330))&amp;"*",hidden_1!G:G,0)-1,3), "not fоund"), " ", ""), "Gray","Grey"))</f>
        <v>notfоund</v>
      </c>
      <c r="G330" s="54" t="b">
        <f ca="1">IFERROR(__xludf.DUMMYFUNCTION("ISNUMBER( MATCH(K330,XLOOKUP(K330,split(F330,""+""),split(F330,""+"")),0))"),FALSE)</f>
        <v>0</v>
      </c>
      <c r="H330" s="54" t="str">
        <f t="shared" si="3"/>
        <v>Redmi Note 11 4+128G</v>
      </c>
      <c r="I330" s="3" t="str">
        <f t="shared" si="4"/>
        <v>nfc white int</v>
      </c>
      <c r="J330" s="3" t="str">
        <f t="shared" si="5"/>
        <v xml:space="preserve">white </v>
      </c>
      <c r="K330" s="54" t="str">
        <f t="shared" si="6"/>
        <v>white</v>
      </c>
    </row>
    <row r="331" spans="1:11" ht="15.75" customHeight="1">
      <c r="A331" s="60" t="str">
        <f>Зведена!A331</f>
        <v>Redmi Note 11 4+64GB NFC Twilight Blue int</v>
      </c>
      <c r="B331" s="61" t="str">
        <f t="shared" ca="1" si="0"/>
        <v>undefined</v>
      </c>
      <c r="C331" s="61" t="str">
        <f t="shared" ca="1" si="1"/>
        <v>undefined</v>
      </c>
      <c r="D331" s="2" t="str">
        <f t="shared" ca="1" si="2"/>
        <v>undefined</v>
      </c>
      <c r="E331" s="2" t="str">
        <f t="array" ref="E331">IFERROR(INDEX(hidden_1!$A$2:$F$79,MATCH("*"&amp;LEFT(A331, SEARCH("GB",A331))&amp;"*",hidden_1!G:G,0)-1,2), "undefined")</f>
        <v>undefined</v>
      </c>
      <c r="F331" s="62" t="str">
        <f t="array" ref="F331">LOWER( SUBSTITUTE( SUBSTITUTE(IFERROR(INDEX(hidden_1!$A$2:$F$79,MATCH("*"&amp;LEFT(A331, SEARCH("GB",A331))&amp;"*",hidden_1!G:G,0)-1,3), "not fоund"), " ", ""), "Gray","Grey"))</f>
        <v>notfоund</v>
      </c>
      <c r="G331" s="54" t="b">
        <f ca="1">IFERROR(__xludf.DUMMYFUNCTION("ISNUMBER( MATCH(K331,XLOOKUP(K331,split(F331,""+""),split(F331,""+"")),0))"),FALSE)</f>
        <v>0</v>
      </c>
      <c r="H331" s="54" t="str">
        <f t="shared" si="3"/>
        <v>Redmi Note 11 4+64G</v>
      </c>
      <c r="I331" s="3" t="str">
        <f t="shared" si="4"/>
        <v>nfc twilight blue int</v>
      </c>
      <c r="J331" s="3" t="str">
        <f t="shared" si="5"/>
        <v xml:space="preserve">twilight blue </v>
      </c>
      <c r="K331" s="54" t="str">
        <f t="shared" si="6"/>
        <v>twilightblue</v>
      </c>
    </row>
    <row r="332" spans="1:11" ht="15.75" customHeight="1">
      <c r="A332" s="60" t="str">
        <f>Зведена!A332</f>
        <v>Redmi Note 11 4+64GB NFC Grey int</v>
      </c>
      <c r="B332" s="61" t="str">
        <f t="shared" ca="1" si="0"/>
        <v>undefined</v>
      </c>
      <c r="C332" s="61" t="str">
        <f t="shared" ca="1" si="1"/>
        <v>undefined</v>
      </c>
      <c r="D332" s="2" t="str">
        <f t="shared" ca="1" si="2"/>
        <v>undefined</v>
      </c>
      <c r="E332" s="2" t="str">
        <f t="array" ref="E332">IFERROR(INDEX(hidden_1!$A$2:$F$79,MATCH("*"&amp;LEFT(A332, SEARCH("GB",A332))&amp;"*",hidden_1!G:G,0)-1,2), "undefined")</f>
        <v>undefined</v>
      </c>
      <c r="F332" s="62" t="str">
        <f t="array" ref="F332">LOWER( SUBSTITUTE( SUBSTITUTE(IFERROR(INDEX(hidden_1!$A$2:$F$79,MATCH("*"&amp;LEFT(A332, SEARCH("GB",A332))&amp;"*",hidden_1!G:G,0)-1,3), "not fоund"), " ", ""), "Gray","Grey"))</f>
        <v>notfоund</v>
      </c>
      <c r="G332" s="54" t="b">
        <f ca="1">IFERROR(__xludf.DUMMYFUNCTION("ISNUMBER( MATCH(K332,XLOOKUP(K332,split(F332,""+""),split(F332,""+"")),0))"),FALSE)</f>
        <v>0</v>
      </c>
      <c r="H332" s="54" t="str">
        <f t="shared" si="3"/>
        <v>Redmi Note 11 4+64G</v>
      </c>
      <c r="I332" s="3" t="str">
        <f t="shared" si="4"/>
        <v>nfc grey int</v>
      </c>
      <c r="J332" s="3" t="str">
        <f t="shared" si="5"/>
        <v xml:space="preserve">grey </v>
      </c>
      <c r="K332" s="54" t="str">
        <f t="shared" si="6"/>
        <v>grey</v>
      </c>
    </row>
    <row r="333" spans="1:11" ht="15.75" customHeight="1">
      <c r="A333" s="60" t="str">
        <f>Зведена!A333</f>
        <v>Redmi Note 11 4+64GB NFC Star Blue int</v>
      </c>
      <c r="B333" s="61" t="str">
        <f t="shared" ca="1" si="0"/>
        <v>undefined</v>
      </c>
      <c r="C333" s="61" t="str">
        <f t="shared" ca="1" si="1"/>
        <v>undefined</v>
      </c>
      <c r="D333" s="2" t="str">
        <f t="shared" ca="1" si="2"/>
        <v>undefined</v>
      </c>
      <c r="E333" s="2" t="str">
        <f t="array" ref="E333">IFERROR(INDEX(hidden_1!$A$2:$F$79,MATCH("*"&amp;LEFT(A333, SEARCH("GB",A333))&amp;"*",hidden_1!G:G,0)-1,2), "undefined")</f>
        <v>undefined</v>
      </c>
      <c r="F333" s="62" t="str">
        <f t="array" ref="F333">LOWER( SUBSTITUTE( SUBSTITUTE(IFERROR(INDEX(hidden_1!$A$2:$F$79,MATCH("*"&amp;LEFT(A333, SEARCH("GB",A333))&amp;"*",hidden_1!G:G,0)-1,3), "not fоund"), " ", ""), "Gray","Grey"))</f>
        <v>notfоund</v>
      </c>
      <c r="G333" s="54" t="b">
        <f ca="1">IFERROR(__xludf.DUMMYFUNCTION("ISNUMBER( MATCH(K333,XLOOKUP(K333,split(F333,""+""),split(F333,""+"")),0))"),FALSE)</f>
        <v>0</v>
      </c>
      <c r="H333" s="54" t="str">
        <f t="shared" si="3"/>
        <v>Redmi Note 11 4+64G</v>
      </c>
      <c r="I333" s="3" t="str">
        <f t="shared" si="4"/>
        <v>nfc star blue int</v>
      </c>
      <c r="J333" s="3" t="str">
        <f t="shared" si="5"/>
        <v xml:space="preserve">star blue </v>
      </c>
      <c r="K333" s="54" t="str">
        <f t="shared" si="6"/>
        <v>starblue</v>
      </c>
    </row>
    <row r="334" spans="1:11" ht="15.75" customHeight="1">
      <c r="A334" s="60" t="str">
        <f>Зведена!A334</f>
        <v>Redmi Note 11 4+128GB NFC Star Blue int</v>
      </c>
      <c r="B334" s="61" t="str">
        <f t="shared" ca="1" si="0"/>
        <v>undefined</v>
      </c>
      <c r="C334" s="61" t="str">
        <f t="shared" ca="1" si="1"/>
        <v>undefined</v>
      </c>
      <c r="D334" s="2" t="str">
        <f t="shared" ca="1" si="2"/>
        <v>undefined</v>
      </c>
      <c r="E334" s="2" t="str">
        <f t="array" ref="E334">IFERROR(INDEX(hidden_1!$A$2:$F$79,MATCH("*"&amp;LEFT(A334, SEARCH("GB",A334))&amp;"*",hidden_1!G:G,0)-1,2), "undefined")</f>
        <v>undefined</v>
      </c>
      <c r="F334" s="62" t="str">
        <f t="array" ref="F334">LOWER( SUBSTITUTE( SUBSTITUTE(IFERROR(INDEX(hidden_1!$A$2:$F$79,MATCH("*"&amp;LEFT(A334, SEARCH("GB",A334))&amp;"*",hidden_1!G:G,0)-1,3), "not fоund"), " ", ""), "Gray","Grey"))</f>
        <v>notfоund</v>
      </c>
      <c r="G334" s="54" t="b">
        <f ca="1">IFERROR(__xludf.DUMMYFUNCTION("ISNUMBER( MATCH(K334,XLOOKUP(K334,split(F334,""+""),split(F334,""+"")),0))"),FALSE)</f>
        <v>0</v>
      </c>
      <c r="H334" s="54" t="str">
        <f t="shared" si="3"/>
        <v>Redmi Note 11 4+128G</v>
      </c>
      <c r="I334" s="3" t="str">
        <f t="shared" si="4"/>
        <v>nfc star blue int</v>
      </c>
      <c r="J334" s="3" t="str">
        <f t="shared" si="5"/>
        <v xml:space="preserve">star blue </v>
      </c>
      <c r="K334" s="54" t="str">
        <f t="shared" si="6"/>
        <v>starblue</v>
      </c>
    </row>
    <row r="335" spans="1:11" ht="15.75" customHeight="1">
      <c r="A335" s="60" t="str">
        <f>Зведена!A335</f>
        <v>Redmi Note 11 4+128GB NFC Grey int</v>
      </c>
      <c r="B335" s="61" t="str">
        <f t="shared" ca="1" si="0"/>
        <v>undefined</v>
      </c>
      <c r="C335" s="61" t="str">
        <f t="shared" ca="1" si="1"/>
        <v>undefined</v>
      </c>
      <c r="D335" s="2" t="str">
        <f t="shared" ca="1" si="2"/>
        <v>undefined</v>
      </c>
      <c r="E335" s="2" t="str">
        <f t="array" ref="E335">IFERROR(INDEX(hidden_1!$A$2:$F$79,MATCH("*"&amp;LEFT(A335, SEARCH("GB",A335))&amp;"*",hidden_1!G:G,0)-1,2), "undefined")</f>
        <v>undefined</v>
      </c>
      <c r="F335" s="62" t="str">
        <f t="array" ref="F335">LOWER( SUBSTITUTE( SUBSTITUTE(IFERROR(INDEX(hidden_1!$A$2:$F$79,MATCH("*"&amp;LEFT(A335, SEARCH("GB",A335))&amp;"*",hidden_1!G:G,0)-1,3), "not fоund"), " ", ""), "Gray","Grey"))</f>
        <v>notfоund</v>
      </c>
      <c r="G335" s="54" t="b">
        <f ca="1">IFERROR(__xludf.DUMMYFUNCTION("ISNUMBER( MATCH(K335,XLOOKUP(K335,split(F335,""+""),split(F335,""+"")),0))"),FALSE)</f>
        <v>0</v>
      </c>
      <c r="H335" s="54" t="str">
        <f t="shared" si="3"/>
        <v>Redmi Note 11 4+128G</v>
      </c>
      <c r="I335" s="3" t="str">
        <f t="shared" si="4"/>
        <v>nfc grey int</v>
      </c>
      <c r="J335" s="3" t="str">
        <f t="shared" si="5"/>
        <v xml:space="preserve">grey </v>
      </c>
      <c r="K335" s="54" t="str">
        <f t="shared" si="6"/>
        <v>grey</v>
      </c>
    </row>
    <row r="336" spans="1:11" ht="15.75" customHeight="1">
      <c r="A336" s="60" t="str">
        <f>Зведена!A336</f>
        <v>Redmi Note 11 4+128GB NFC White int</v>
      </c>
      <c r="B336" s="61" t="str">
        <f t="shared" ca="1" si="0"/>
        <v>undefined</v>
      </c>
      <c r="C336" s="61" t="str">
        <f t="shared" ca="1" si="1"/>
        <v>undefined</v>
      </c>
      <c r="D336" s="2" t="str">
        <f t="shared" ca="1" si="2"/>
        <v>undefined</v>
      </c>
      <c r="E336" s="2" t="str">
        <f t="array" ref="E336">IFERROR(INDEX(hidden_1!$A$2:$F$79,MATCH("*"&amp;LEFT(A336, SEARCH("GB",A336))&amp;"*",hidden_1!G:G,0)-1,2), "undefined")</f>
        <v>undefined</v>
      </c>
      <c r="F336" s="62" t="str">
        <f t="array" ref="F336">LOWER( SUBSTITUTE( SUBSTITUTE(IFERROR(INDEX(hidden_1!$A$2:$F$79,MATCH("*"&amp;LEFT(A336, SEARCH("GB",A336))&amp;"*",hidden_1!G:G,0)-1,3), "not fоund"), " ", ""), "Gray","Grey"))</f>
        <v>notfоund</v>
      </c>
      <c r="G336" s="54" t="b">
        <f ca="1">IFERROR(__xludf.DUMMYFUNCTION("ISNUMBER( MATCH(K336,XLOOKUP(K336,split(F336,""+""),split(F336,""+"")),0))"),FALSE)</f>
        <v>0</v>
      </c>
      <c r="H336" s="54" t="str">
        <f t="shared" si="3"/>
        <v>Redmi Note 11 4+128G</v>
      </c>
      <c r="I336" s="3" t="str">
        <f t="shared" si="4"/>
        <v>nfc white int</v>
      </c>
      <c r="J336" s="3" t="str">
        <f t="shared" si="5"/>
        <v xml:space="preserve">white </v>
      </c>
      <c r="K336" s="54" t="str">
        <f t="shared" si="6"/>
        <v>white</v>
      </c>
    </row>
    <row r="337" spans="1:11" ht="15.75" customHeight="1">
      <c r="A337" s="60" t="str">
        <f>Зведена!A337</f>
        <v>Redmi Note 11 4+128GB NFC Twilight Blue int</v>
      </c>
      <c r="B337" s="61" t="str">
        <f t="shared" ca="1" si="0"/>
        <v>undefined</v>
      </c>
      <c r="C337" s="61" t="str">
        <f t="shared" ca="1" si="1"/>
        <v>undefined</v>
      </c>
      <c r="D337" s="2" t="str">
        <f t="shared" ca="1" si="2"/>
        <v>undefined</v>
      </c>
      <c r="E337" s="2" t="str">
        <f t="array" ref="E337">IFERROR(INDEX(hidden_1!$A$2:$F$79,MATCH("*"&amp;LEFT(A337, SEARCH("GB",A337))&amp;"*",hidden_1!G:G,0)-1,2), "undefined")</f>
        <v>undefined</v>
      </c>
      <c r="F337" s="62" t="str">
        <f t="array" ref="F337">LOWER( SUBSTITUTE( SUBSTITUTE(IFERROR(INDEX(hidden_1!$A$2:$F$79,MATCH("*"&amp;LEFT(A337, SEARCH("GB",A337))&amp;"*",hidden_1!G:G,0)-1,3), "not fоund"), " ", ""), "Gray","Grey"))</f>
        <v>notfоund</v>
      </c>
      <c r="G337" s="54" t="b">
        <f ca="1">IFERROR(__xludf.DUMMYFUNCTION("ISNUMBER( MATCH(K337,XLOOKUP(K337,split(F337,""+""),split(F337,""+"")),0))"),FALSE)</f>
        <v>0</v>
      </c>
      <c r="H337" s="54" t="str">
        <f t="shared" si="3"/>
        <v>Redmi Note 11 4+128G</v>
      </c>
      <c r="I337" s="3" t="str">
        <f t="shared" si="4"/>
        <v>nfc twilight blue int</v>
      </c>
      <c r="J337" s="3" t="str">
        <f t="shared" si="5"/>
        <v xml:space="preserve">twilight blue </v>
      </c>
      <c r="K337" s="54" t="str">
        <f t="shared" si="6"/>
        <v>twilightblue</v>
      </c>
    </row>
    <row r="338" spans="1:11" ht="15.75" customHeight="1">
      <c r="A338" s="60" t="str">
        <f>Зведена!A338</f>
        <v>Redmi Note 11 4+128GB NFC Fan Edition Blue int</v>
      </c>
      <c r="B338" s="61" t="str">
        <f t="shared" ca="1" si="0"/>
        <v>undefined</v>
      </c>
      <c r="C338" s="61" t="str">
        <f t="shared" ca="1" si="1"/>
        <v>undefined</v>
      </c>
      <c r="D338" s="2" t="str">
        <f t="shared" ca="1" si="2"/>
        <v>undefined</v>
      </c>
      <c r="E338" s="2" t="str">
        <f t="array" ref="E338">IFERROR(INDEX(hidden_1!$A$2:$F$79,MATCH("*"&amp;LEFT(A338, SEARCH("GB",A338))&amp;"*",hidden_1!G:G,0)-1,2), "undefined")</f>
        <v>undefined</v>
      </c>
      <c r="F338" s="62" t="str">
        <f t="array" ref="F338">LOWER( SUBSTITUTE( SUBSTITUTE(IFERROR(INDEX(hidden_1!$A$2:$F$79,MATCH("*"&amp;LEFT(A338, SEARCH("GB",A338))&amp;"*",hidden_1!G:G,0)-1,3), "not fоund"), " ", ""), "Gray","Grey"))</f>
        <v>notfоund</v>
      </c>
      <c r="G338" s="54" t="b">
        <f ca="1">IFERROR(__xludf.DUMMYFUNCTION("ISNUMBER( MATCH(K338,XLOOKUP(K338,split(F338,""+""),split(F338,""+"")),0))"),FALSE)</f>
        <v>0</v>
      </c>
      <c r="H338" s="54" t="str">
        <f t="shared" si="3"/>
        <v>Redmi Note 11 4+128G</v>
      </c>
      <c r="I338" s="3" t="str">
        <f t="shared" si="4"/>
        <v>nfc fan edition blue int</v>
      </c>
      <c r="J338" s="3" t="str">
        <f t="shared" si="5"/>
        <v xml:space="preserve">fan edition blue </v>
      </c>
      <c r="K338" s="54" t="str">
        <f t="shared" si="6"/>
        <v>faneditionblue</v>
      </c>
    </row>
    <row r="339" spans="1:11" ht="15.75" customHeight="1">
      <c r="A339" s="60" t="str">
        <f>Зведена!A339</f>
        <v>Redmi Note 11 6+128GB NFC Twilight Blue int</v>
      </c>
      <c r="B339" s="61" t="str">
        <f t="shared" ca="1" si="0"/>
        <v>-</v>
      </c>
      <c r="C339" s="61" t="str">
        <f t="shared" ca="1" si="1"/>
        <v>-</v>
      </c>
      <c r="D339" s="2" t="str">
        <f t="shared" ca="1" si="2"/>
        <v>-</v>
      </c>
      <c r="E339" s="2" t="str">
        <f t="array" ref="E339">IFERROR(INDEX(hidden_1!$A$2:$F$79,MATCH("*"&amp;LEFT(A339, SEARCH("GB",A339))&amp;"*",hidden_1!G:G,0)-1,2), "undefined")</f>
        <v>-</v>
      </c>
      <c r="F339" s="62" t="str">
        <f t="array" ref="F339">LOWER( SUBSTITUTE( SUBSTITUTE(IFERROR(INDEX(hidden_1!$A$2:$F$79,MATCH("*"&amp;LEFT(A339, SEARCH("GB",A339))&amp;"*",hidden_1!G:G,0)-1,3), "not fоund"), " ", ""), "Gray","Grey"))</f>
        <v>graphitegrey+twilightblue</v>
      </c>
      <c r="G339" s="54" t="b">
        <f ca="1">IFERROR(__xludf.DUMMYFUNCTION("ISNUMBER( MATCH(K339,XLOOKUP(K339,split(F339,""+""),split(F339,""+"")),0))"),TRUE)</f>
        <v>1</v>
      </c>
      <c r="H339" s="54" t="str">
        <f t="shared" si="3"/>
        <v>Redmi Note 11 6+128G</v>
      </c>
      <c r="I339" s="3" t="str">
        <f t="shared" si="4"/>
        <v>nfc twilight blue int</v>
      </c>
      <c r="J339" s="3" t="str">
        <f t="shared" si="5"/>
        <v xml:space="preserve">twilight blue </v>
      </c>
      <c r="K339" s="54" t="str">
        <f t="shared" si="6"/>
        <v>twilightblue</v>
      </c>
    </row>
    <row r="340" spans="1:11" ht="15.75" customHeight="1">
      <c r="A340" s="60" t="str">
        <f>Зведена!A340</f>
        <v>Redmi Note 11 6+128GB NFC Star Blue int</v>
      </c>
      <c r="B340" s="61" t="str">
        <f t="shared" ca="1" si="0"/>
        <v>undefined</v>
      </c>
      <c r="C340" s="61" t="str">
        <f t="shared" ca="1" si="1"/>
        <v>undefined</v>
      </c>
      <c r="D340" s="2" t="str">
        <f t="shared" ca="1" si="2"/>
        <v>undefined</v>
      </c>
      <c r="E340" s="2" t="str">
        <f t="array" ref="E340">IFERROR(INDEX(hidden_1!$A$2:$F$79,MATCH("*"&amp;LEFT(A340, SEARCH("GB",A340))&amp;"*",hidden_1!G:G,0)-1,2), "undefined")</f>
        <v>-</v>
      </c>
      <c r="F340" s="62" t="str">
        <f t="array" ref="F340">LOWER( SUBSTITUTE( SUBSTITUTE(IFERROR(INDEX(hidden_1!$A$2:$F$79,MATCH("*"&amp;LEFT(A340, SEARCH("GB",A340))&amp;"*",hidden_1!G:G,0)-1,3), "not fоund"), " ", ""), "Gray","Grey"))</f>
        <v>graphitegrey+twilightblue</v>
      </c>
      <c r="G340" s="54" t="b">
        <f ca="1">IFERROR(__xludf.DUMMYFUNCTION("ISNUMBER( MATCH(K340,XLOOKUP(K340,split(F340,""+""),split(F340,""+"")),0))"),FALSE)</f>
        <v>0</v>
      </c>
      <c r="H340" s="54" t="str">
        <f t="shared" si="3"/>
        <v>Redmi Note 11 6+128G</v>
      </c>
      <c r="I340" s="3" t="str">
        <f t="shared" si="4"/>
        <v>nfc star blue int</v>
      </c>
      <c r="J340" s="3" t="str">
        <f t="shared" si="5"/>
        <v xml:space="preserve">star blue </v>
      </c>
      <c r="K340" s="54" t="str">
        <f t="shared" si="6"/>
        <v>starblue</v>
      </c>
    </row>
    <row r="341" spans="1:11" ht="15.75" customHeight="1">
      <c r="A341" s="60" t="str">
        <f>Зведена!A341</f>
        <v>Redmi Note 11 6+128GB NFC Grey int</v>
      </c>
      <c r="B341" s="61" t="str">
        <f t="shared" ca="1" si="0"/>
        <v>undefined</v>
      </c>
      <c r="C341" s="61" t="str">
        <f t="shared" ca="1" si="1"/>
        <v>undefined</v>
      </c>
      <c r="D341" s="2" t="str">
        <f t="shared" ca="1" si="2"/>
        <v>undefined</v>
      </c>
      <c r="E341" s="2" t="str">
        <f t="array" ref="E341">IFERROR(INDEX(hidden_1!$A$2:$F$79,MATCH("*"&amp;LEFT(A341, SEARCH("GB",A341))&amp;"*",hidden_1!G:G,0)-1,2), "undefined")</f>
        <v>-</v>
      </c>
      <c r="F341" s="62" t="str">
        <f t="array" ref="F341">LOWER( SUBSTITUTE( SUBSTITUTE(IFERROR(INDEX(hidden_1!$A$2:$F$79,MATCH("*"&amp;LEFT(A341, SEARCH("GB",A341))&amp;"*",hidden_1!G:G,0)-1,3), "not fоund"), " ", ""), "Gray","Grey"))</f>
        <v>graphitegrey+twilightblue</v>
      </c>
      <c r="G341" s="54" t="b">
        <f ca="1">IFERROR(__xludf.DUMMYFUNCTION("ISNUMBER( MATCH(K341,XLOOKUP(K341,split(F341,""+""),split(F341,""+"")),0))"),FALSE)</f>
        <v>0</v>
      </c>
      <c r="H341" s="54" t="str">
        <f t="shared" si="3"/>
        <v>Redmi Note 11 6+128G</v>
      </c>
      <c r="I341" s="3" t="str">
        <f t="shared" si="4"/>
        <v>nfc grey int</v>
      </c>
      <c r="J341" s="3" t="str">
        <f t="shared" si="5"/>
        <v xml:space="preserve">grey </v>
      </c>
      <c r="K341" s="54" t="str">
        <f t="shared" si="6"/>
        <v>grey</v>
      </c>
    </row>
    <row r="342" spans="1:11" ht="15.75" customHeight="1">
      <c r="A342" s="60" t="str">
        <f>Зведена!A342</f>
        <v>Redmi Note 11 6+128GB NFC White int</v>
      </c>
      <c r="B342" s="61" t="str">
        <f t="shared" ca="1" si="0"/>
        <v>undefined</v>
      </c>
      <c r="C342" s="61" t="str">
        <f t="shared" ca="1" si="1"/>
        <v>undefined</v>
      </c>
      <c r="D342" s="2" t="str">
        <f t="shared" ca="1" si="2"/>
        <v>undefined</v>
      </c>
      <c r="E342" s="2" t="str">
        <f t="array" ref="E342">IFERROR(INDEX(hidden_1!$A$2:$F$79,MATCH("*"&amp;LEFT(A342, SEARCH("GB",A342))&amp;"*",hidden_1!G:G,0)-1,2), "undefined")</f>
        <v>-</v>
      </c>
      <c r="F342" s="62" t="str">
        <f t="array" ref="F342">LOWER( SUBSTITUTE( SUBSTITUTE(IFERROR(INDEX(hidden_1!$A$2:$F$79,MATCH("*"&amp;LEFT(A342, SEARCH("GB",A342))&amp;"*",hidden_1!G:G,0)-1,3), "not fоund"), " ", ""), "Gray","Grey"))</f>
        <v>graphitegrey+twilightblue</v>
      </c>
      <c r="G342" s="54" t="b">
        <f ca="1">IFERROR(__xludf.DUMMYFUNCTION("ISNUMBER( MATCH(K342,XLOOKUP(K342,split(F342,""+""),split(F342,""+"")),0))"),FALSE)</f>
        <v>0</v>
      </c>
      <c r="H342" s="54" t="str">
        <f t="shared" si="3"/>
        <v>Redmi Note 11 6+128G</v>
      </c>
      <c r="I342" s="3" t="str">
        <f t="shared" si="4"/>
        <v>nfc white int</v>
      </c>
      <c r="J342" s="3" t="str">
        <f t="shared" si="5"/>
        <v xml:space="preserve">white </v>
      </c>
      <c r="K342" s="54" t="str">
        <f t="shared" si="6"/>
        <v>white</v>
      </c>
    </row>
    <row r="343" spans="1:11" ht="15.75" customHeight="1">
      <c r="A343" s="60" t="str">
        <f>Зведена!A343</f>
        <v>Redmi Note 11S 6+128GB NFC Twilight Blue int</v>
      </c>
      <c r="B343" s="61" t="str">
        <f t="shared" ca="1" si="0"/>
        <v>undefined</v>
      </c>
      <c r="C343" s="61" t="str">
        <f t="shared" ca="1" si="1"/>
        <v>undefined</v>
      </c>
      <c r="D343" s="2" t="str">
        <f t="shared" ca="1" si="2"/>
        <v>undefined</v>
      </c>
      <c r="E343" s="2" t="str">
        <f t="array" ref="E343">IFERROR(INDEX(hidden_1!$A$2:$F$79,MATCH("*"&amp;LEFT(A343, SEARCH("GB",A343))&amp;"*",hidden_1!G:G,0)-1,2), "undefined")</f>
        <v>-</v>
      </c>
      <c r="F343" s="62" t="str">
        <f t="array" ref="F343">LOWER( SUBSTITUTE( SUBSTITUTE(IFERROR(INDEX(hidden_1!$A$2:$F$79,MATCH("*"&amp;LEFT(A343, SEARCH("GB",A343))&amp;"*",hidden_1!G:G,0)-1,3), "not fоund"), " ", ""), "Gray","Grey"))</f>
        <v>graphitegrey</v>
      </c>
      <c r="G343" s="54" t="b">
        <f ca="1">IFERROR(__xludf.DUMMYFUNCTION("ISNUMBER( MATCH(K343,XLOOKUP(K343,split(F343,""+""),split(F343,""+"")),0))"),FALSE)</f>
        <v>0</v>
      </c>
      <c r="H343" s="54" t="str">
        <f t="shared" si="3"/>
        <v>Redmi Note 11S 6+128G</v>
      </c>
      <c r="I343" s="3" t="str">
        <f t="shared" si="4"/>
        <v>nfc twilight blue int</v>
      </c>
      <c r="J343" s="3" t="str">
        <f t="shared" si="5"/>
        <v xml:space="preserve">twilight blue </v>
      </c>
      <c r="K343" s="54" t="str">
        <f t="shared" si="6"/>
        <v>twilightblue</v>
      </c>
    </row>
    <row r="344" spans="1:11" ht="15.75" customHeight="1">
      <c r="A344" s="60" t="str">
        <f>Зведена!A344</f>
        <v>Redmi Note 11S 6+128GB NFC Graphite Gray int</v>
      </c>
      <c r="B344" s="61" t="str">
        <f t="shared" ca="1" si="0"/>
        <v>undefined</v>
      </c>
      <c r="C344" s="61" t="str">
        <f t="shared" ca="1" si="1"/>
        <v>undefined</v>
      </c>
      <c r="D344" s="2" t="str">
        <f t="shared" ca="1" si="2"/>
        <v>undefined</v>
      </c>
      <c r="E344" s="2" t="str">
        <f t="array" ref="E344">IFERROR(INDEX(hidden_1!$A$2:$F$79,MATCH("*"&amp;LEFT(A344, SEARCH("GB",A344))&amp;"*",hidden_1!G:G,0)-1,2), "undefined")</f>
        <v>-</v>
      </c>
      <c r="F344" s="62" t="str">
        <f t="array" ref="F344">LOWER( SUBSTITUTE( SUBSTITUTE(IFERROR(INDEX(hidden_1!$A$2:$F$79,MATCH("*"&amp;LEFT(A344, SEARCH("GB",A344))&amp;"*",hidden_1!G:G,0)-1,3), "not fоund"), " ", ""), "Gray","Grey"))</f>
        <v>graphitegrey</v>
      </c>
      <c r="G344" s="54" t="b">
        <f ca="1">IFERROR(__xludf.DUMMYFUNCTION("ISNUMBER( MATCH(K344,XLOOKUP(K344,split(F344,""+""),split(F344,""+"")),0))"),FALSE)</f>
        <v>0</v>
      </c>
      <c r="H344" s="54" t="str">
        <f t="shared" si="3"/>
        <v>Redmi Note 11S 6+128G</v>
      </c>
      <c r="I344" s="3" t="str">
        <f t="shared" si="4"/>
        <v>nfc graphite gray int</v>
      </c>
      <c r="J344" s="3" t="str">
        <f t="shared" si="5"/>
        <v xml:space="preserve">graphite gray </v>
      </c>
      <c r="K344" s="54" t="str">
        <f t="shared" si="6"/>
        <v>graphitegray</v>
      </c>
    </row>
    <row r="345" spans="1:11" ht="15.75" customHeight="1">
      <c r="A345" s="60" t="str">
        <f>Зведена!A345</f>
        <v>Redmi Note 11S 6+128GB NFC Pearl White int</v>
      </c>
      <c r="B345" s="61" t="str">
        <f t="shared" ca="1" si="0"/>
        <v>undefined</v>
      </c>
      <c r="C345" s="61" t="str">
        <f t="shared" ca="1" si="1"/>
        <v>undefined</v>
      </c>
      <c r="D345" s="2" t="str">
        <f t="shared" ca="1" si="2"/>
        <v>undefined</v>
      </c>
      <c r="E345" s="2" t="str">
        <f t="array" ref="E345">IFERROR(INDEX(hidden_1!$A$2:$F$79,MATCH("*"&amp;LEFT(A345, SEARCH("GB",A345))&amp;"*",hidden_1!G:G,0)-1,2), "undefined")</f>
        <v>-</v>
      </c>
      <c r="F345" s="62" t="str">
        <f t="array" ref="F345">LOWER( SUBSTITUTE( SUBSTITUTE(IFERROR(INDEX(hidden_1!$A$2:$F$79,MATCH("*"&amp;LEFT(A345, SEARCH("GB",A345))&amp;"*",hidden_1!G:G,0)-1,3), "not fоund"), " ", ""), "Gray","Grey"))</f>
        <v>graphitegrey</v>
      </c>
      <c r="G345" s="54" t="b">
        <f ca="1">IFERROR(__xludf.DUMMYFUNCTION("ISNUMBER( MATCH(K345,XLOOKUP(K345,split(F345,""+""),split(F345,""+"")),0))"),FALSE)</f>
        <v>0</v>
      </c>
      <c r="H345" s="54" t="str">
        <f t="shared" si="3"/>
        <v>Redmi Note 11S 6+128G</v>
      </c>
      <c r="I345" s="3" t="str">
        <f t="shared" si="4"/>
        <v>nfc pearl white int</v>
      </c>
      <c r="J345" s="3" t="str">
        <f t="shared" si="5"/>
        <v xml:space="preserve">pearl white </v>
      </c>
      <c r="K345" s="54" t="str">
        <f t="shared" si="6"/>
        <v>pearlwhite</v>
      </c>
    </row>
    <row r="346" spans="1:11" ht="15.75" customHeight="1">
      <c r="A346" s="60" t="str">
        <f>Зведена!A346</f>
        <v>Redmi Note 11S 6+64GB NFC Twilight Blue int</v>
      </c>
      <c r="B346" s="61" t="str">
        <f t="shared" ca="1" si="0"/>
        <v>undefined</v>
      </c>
      <c r="C346" s="61" t="str">
        <f t="shared" ca="1" si="1"/>
        <v>undefined</v>
      </c>
      <c r="D346" s="2" t="str">
        <f t="shared" ca="1" si="2"/>
        <v>undefined</v>
      </c>
      <c r="E346" s="2" t="str">
        <f t="array" ref="E346">IFERROR(INDEX(hidden_1!$A$2:$F$79,MATCH("*"&amp;LEFT(A346, SEARCH("GB",A346))&amp;"*",hidden_1!G:G,0)-1,2), "undefined")</f>
        <v>undefined</v>
      </c>
      <c r="F346" s="62" t="str">
        <f t="array" ref="F346">LOWER( SUBSTITUTE( SUBSTITUTE(IFERROR(INDEX(hidden_1!$A$2:$F$79,MATCH("*"&amp;LEFT(A346, SEARCH("GB",A346))&amp;"*",hidden_1!G:G,0)-1,3), "not fоund"), " ", ""), "Gray","Grey"))</f>
        <v>notfоund</v>
      </c>
      <c r="G346" s="54" t="b">
        <f ca="1">IFERROR(__xludf.DUMMYFUNCTION("ISNUMBER( MATCH(K346,XLOOKUP(K346,split(F346,""+""),split(F346,""+"")),0))"),FALSE)</f>
        <v>0</v>
      </c>
      <c r="H346" s="54" t="str">
        <f t="shared" si="3"/>
        <v>Redmi Note 11S 6+64G</v>
      </c>
      <c r="I346" s="3" t="str">
        <f t="shared" si="4"/>
        <v>nfc twilight blue int</v>
      </c>
      <c r="J346" s="3" t="str">
        <f t="shared" si="5"/>
        <v xml:space="preserve">twilight blue </v>
      </c>
      <c r="K346" s="54" t="str">
        <f t="shared" si="6"/>
        <v>twilightblue</v>
      </c>
    </row>
    <row r="347" spans="1:11" ht="15.75" customHeight="1">
      <c r="A347" s="60" t="str">
        <f>Зведена!A347</f>
        <v>Redmi Note 11S 6+64GB NFC Graphite Gray int</v>
      </c>
      <c r="B347" s="61" t="str">
        <f t="shared" ca="1" si="0"/>
        <v>undefined</v>
      </c>
      <c r="C347" s="61" t="str">
        <f t="shared" ca="1" si="1"/>
        <v>undefined</v>
      </c>
      <c r="D347" s="2" t="str">
        <f t="shared" ca="1" si="2"/>
        <v>undefined</v>
      </c>
      <c r="E347" s="2" t="str">
        <f t="array" ref="E347">IFERROR(INDEX(hidden_1!$A$2:$F$79,MATCH("*"&amp;LEFT(A347, SEARCH("GB",A347))&amp;"*",hidden_1!G:G,0)-1,2), "undefined")</f>
        <v>undefined</v>
      </c>
      <c r="F347" s="62" t="str">
        <f t="array" ref="F347">LOWER( SUBSTITUTE( SUBSTITUTE(IFERROR(INDEX(hidden_1!$A$2:$F$79,MATCH("*"&amp;LEFT(A347, SEARCH("GB",A347))&amp;"*",hidden_1!G:G,0)-1,3), "not fоund"), " ", ""), "Gray","Grey"))</f>
        <v>notfоund</v>
      </c>
      <c r="G347" s="54" t="b">
        <f ca="1">IFERROR(__xludf.DUMMYFUNCTION("ISNUMBER( MATCH(K347,XLOOKUP(K347,split(F347,""+""),split(F347,""+"")),0))"),FALSE)</f>
        <v>0</v>
      </c>
      <c r="H347" s="54" t="str">
        <f t="shared" si="3"/>
        <v>Redmi Note 11S 6+64G</v>
      </c>
      <c r="I347" s="3" t="str">
        <f t="shared" si="4"/>
        <v>nfc graphite gray int</v>
      </c>
      <c r="J347" s="3" t="str">
        <f t="shared" si="5"/>
        <v xml:space="preserve">graphite gray </v>
      </c>
      <c r="K347" s="54" t="str">
        <f t="shared" si="6"/>
        <v>graphitegray</v>
      </c>
    </row>
    <row r="348" spans="1:11" ht="15.75" customHeight="1">
      <c r="A348" s="60" t="str">
        <f>Зведена!A348</f>
        <v>Redmi Note 11S 6+64GB NFC Pearl White int</v>
      </c>
      <c r="B348" s="61" t="str">
        <f t="shared" ca="1" si="0"/>
        <v>undefined</v>
      </c>
      <c r="C348" s="61" t="str">
        <f t="shared" ca="1" si="1"/>
        <v>undefined</v>
      </c>
      <c r="D348" s="2" t="str">
        <f t="shared" ca="1" si="2"/>
        <v>undefined</v>
      </c>
      <c r="E348" s="2" t="str">
        <f t="array" ref="E348">IFERROR(INDEX(hidden_1!$A$2:$F$79,MATCH("*"&amp;LEFT(A348, SEARCH("GB",A348))&amp;"*",hidden_1!G:G,0)-1,2), "undefined")</f>
        <v>undefined</v>
      </c>
      <c r="F348" s="62" t="str">
        <f t="array" ref="F348">LOWER( SUBSTITUTE( SUBSTITUTE(IFERROR(INDEX(hidden_1!$A$2:$F$79,MATCH("*"&amp;LEFT(A348, SEARCH("GB",A348))&amp;"*",hidden_1!G:G,0)-1,3), "not fоund"), " ", ""), "Gray","Grey"))</f>
        <v>notfоund</v>
      </c>
      <c r="G348" s="54" t="b">
        <f ca="1">IFERROR(__xludf.DUMMYFUNCTION("ISNUMBER( MATCH(K348,XLOOKUP(K348,split(F348,""+""),split(F348,""+"")),0))"),FALSE)</f>
        <v>0</v>
      </c>
      <c r="H348" s="54" t="str">
        <f t="shared" si="3"/>
        <v>Redmi Note 11S 6+64G</v>
      </c>
      <c r="I348" s="3" t="str">
        <f t="shared" si="4"/>
        <v>nfc pearl white int</v>
      </c>
      <c r="J348" s="3" t="str">
        <f t="shared" si="5"/>
        <v xml:space="preserve">pearl white </v>
      </c>
      <c r="K348" s="54" t="str">
        <f t="shared" si="6"/>
        <v>pearlwhite</v>
      </c>
    </row>
    <row r="349" spans="1:11" ht="15.75" customHeight="1">
      <c r="A349" s="60" t="str">
        <f>Зведена!A349</f>
        <v>Redmi Note 11S 8+128GB NFC Twilight Blue int</v>
      </c>
      <c r="B349" s="61" t="str">
        <f t="shared" ca="1" si="0"/>
        <v>-</v>
      </c>
      <c r="C349" s="61" t="str">
        <f t="shared" ca="1" si="1"/>
        <v>-</v>
      </c>
      <c r="D349" s="2" t="str">
        <f t="shared" ca="1" si="2"/>
        <v>-</v>
      </c>
      <c r="E349" s="2" t="str">
        <f t="array" ref="E349">IFERROR(INDEX(hidden_1!$A$2:$F$79,MATCH("*"&amp;LEFT(A349, SEARCH("GB",A349))&amp;"*",hidden_1!G:G,0)-1,2), "undefined")</f>
        <v>-</v>
      </c>
      <c r="F349" s="62" t="str">
        <f t="array" ref="F349">LOWER( SUBSTITUTE( SUBSTITUTE(IFERROR(INDEX(hidden_1!$A$2:$F$79,MATCH("*"&amp;LEFT(A349, SEARCH("GB",A349))&amp;"*",hidden_1!G:G,0)-1,3), "not fоund"), " ", ""), "Gray","Grey"))</f>
        <v>graphitegrey+twilightblue</v>
      </c>
      <c r="G349" s="54" t="b">
        <f ca="1">IFERROR(__xludf.DUMMYFUNCTION("ISNUMBER( MATCH(K349,XLOOKUP(K349,split(F349,""+""),split(F349,""+"")),0))"),TRUE)</f>
        <v>1</v>
      </c>
      <c r="H349" s="54" t="str">
        <f t="shared" si="3"/>
        <v>Redmi Note 11S 8+128G</v>
      </c>
      <c r="I349" s="3" t="str">
        <f t="shared" si="4"/>
        <v>nfc twilight blue int</v>
      </c>
      <c r="J349" s="3" t="str">
        <f t="shared" si="5"/>
        <v xml:space="preserve">twilight blue </v>
      </c>
      <c r="K349" s="54" t="str">
        <f t="shared" si="6"/>
        <v>twilightblue</v>
      </c>
    </row>
    <row r="350" spans="1:11" ht="15.75" customHeight="1">
      <c r="A350" s="60" t="str">
        <f>Зведена!A350</f>
        <v>Redmi Note 11S 8+128GB NFC Graphite Gray int</v>
      </c>
      <c r="B350" s="61" t="str">
        <f t="shared" ca="1" si="0"/>
        <v>undefined</v>
      </c>
      <c r="C350" s="61" t="str">
        <f t="shared" ca="1" si="1"/>
        <v>undefined</v>
      </c>
      <c r="D350" s="2" t="str">
        <f t="shared" ca="1" si="2"/>
        <v>undefined</v>
      </c>
      <c r="E350" s="2" t="str">
        <f t="array" ref="E350">IFERROR(INDEX(hidden_1!$A$2:$F$79,MATCH("*"&amp;LEFT(A350, SEARCH("GB",A350))&amp;"*",hidden_1!G:G,0)-1,2), "undefined")</f>
        <v>-</v>
      </c>
      <c r="F350" s="62" t="str">
        <f t="array" ref="F350">LOWER( SUBSTITUTE( SUBSTITUTE(IFERROR(INDEX(hidden_1!$A$2:$F$79,MATCH("*"&amp;LEFT(A350, SEARCH("GB",A350))&amp;"*",hidden_1!G:G,0)-1,3), "not fоund"), " ", ""), "Gray","Grey"))</f>
        <v>graphitegrey+twilightblue</v>
      </c>
      <c r="G350" s="54" t="b">
        <f ca="1">IFERROR(__xludf.DUMMYFUNCTION("ISNUMBER( MATCH(K350,XLOOKUP(K350,split(F350,""+""),split(F350,""+"")),0))"),FALSE)</f>
        <v>0</v>
      </c>
      <c r="H350" s="54" t="str">
        <f t="shared" si="3"/>
        <v>Redmi Note 11S 8+128G</v>
      </c>
      <c r="I350" s="3" t="str">
        <f t="shared" si="4"/>
        <v>nfc graphite gray int</v>
      </c>
      <c r="J350" s="3" t="str">
        <f t="shared" si="5"/>
        <v xml:space="preserve">graphite gray </v>
      </c>
      <c r="K350" s="54" t="str">
        <f t="shared" si="6"/>
        <v>graphitegray</v>
      </c>
    </row>
    <row r="351" spans="1:11" ht="15.75" customHeight="1">
      <c r="A351" s="60" t="str">
        <f>Зведена!A351</f>
        <v>Redmi Note 11S 8+128GB NFC Pearl White int</v>
      </c>
      <c r="B351" s="61" t="str">
        <f t="shared" ca="1" si="0"/>
        <v>undefined</v>
      </c>
      <c r="C351" s="61" t="str">
        <f t="shared" ca="1" si="1"/>
        <v>undefined</v>
      </c>
      <c r="D351" s="2" t="str">
        <f t="shared" ca="1" si="2"/>
        <v>undefined</v>
      </c>
      <c r="E351" s="2" t="str">
        <f t="array" ref="E351">IFERROR(INDEX(hidden_1!$A$2:$F$79,MATCH("*"&amp;LEFT(A351, SEARCH("GB",A351))&amp;"*",hidden_1!G:G,0)-1,2), "undefined")</f>
        <v>-</v>
      </c>
      <c r="F351" s="62" t="str">
        <f t="array" ref="F351">LOWER( SUBSTITUTE( SUBSTITUTE(IFERROR(INDEX(hidden_1!$A$2:$F$79,MATCH("*"&amp;LEFT(A351, SEARCH("GB",A351))&amp;"*",hidden_1!G:G,0)-1,3), "not fоund"), " ", ""), "Gray","Grey"))</f>
        <v>graphitegrey+twilightblue</v>
      </c>
      <c r="G351" s="54" t="b">
        <f ca="1">IFERROR(__xludf.DUMMYFUNCTION("ISNUMBER( MATCH(K351,XLOOKUP(K351,split(F351,""+""),split(F351,""+"")),0))"),FALSE)</f>
        <v>0</v>
      </c>
      <c r="H351" s="54" t="str">
        <f t="shared" si="3"/>
        <v>Redmi Note 11S 8+128G</v>
      </c>
      <c r="I351" s="3" t="str">
        <f t="shared" si="4"/>
        <v>nfc pearl white int</v>
      </c>
      <c r="J351" s="3" t="str">
        <f t="shared" si="5"/>
        <v xml:space="preserve">pearl white </v>
      </c>
      <c r="K351" s="54" t="str">
        <f t="shared" si="6"/>
        <v>pearlwhite</v>
      </c>
    </row>
    <row r="352" spans="1:11" ht="15.75" customHeight="1">
      <c r="A352" s="60" t="str">
        <f>Зведена!A352</f>
        <v>Redmi Note 11 Pro 4G 6+128GB NFC Blue int</v>
      </c>
      <c r="B352" s="61" t="str">
        <f t="shared" ca="1" si="0"/>
        <v>undefined</v>
      </c>
      <c r="C352" s="61" t="str">
        <f t="shared" ca="1" si="1"/>
        <v>undefined</v>
      </c>
      <c r="D352" s="2" t="str">
        <f t="shared" ca="1" si="2"/>
        <v>undefined</v>
      </c>
      <c r="E352" s="2" t="str">
        <f t="array" ref="E352">IFERROR(INDEX(hidden_1!$A$2:$F$79,MATCH("*"&amp;LEFT(A352, SEARCH("GB",A352))&amp;"*",hidden_1!G:G,0)-1,2), "undefined")</f>
        <v>undefined</v>
      </c>
      <c r="F352" s="62" t="str">
        <f t="array" ref="F352">LOWER( SUBSTITUTE( SUBSTITUTE(IFERROR(INDEX(hidden_1!$A$2:$F$79,MATCH("*"&amp;LEFT(A352, SEARCH("GB",A352))&amp;"*",hidden_1!G:G,0)-1,3), "not fоund"), " ", ""), "Gray","Grey"))</f>
        <v>notfоund</v>
      </c>
      <c r="G352" s="54" t="b">
        <f ca="1">IFERROR(__xludf.DUMMYFUNCTION("ISNUMBER( MATCH(K352,XLOOKUP(K352,split(F352,""+""),split(F352,""+"")),0))"),FALSE)</f>
        <v>0</v>
      </c>
      <c r="H352" s="54" t="str">
        <f t="shared" si="3"/>
        <v>Redmi Note 11 Pro 4G 6+128G</v>
      </c>
      <c r="I352" s="3" t="str">
        <f t="shared" si="4"/>
        <v>nfc blue int</v>
      </c>
      <c r="J352" s="3" t="str">
        <f t="shared" si="5"/>
        <v xml:space="preserve">blue </v>
      </c>
      <c r="K352" s="54" t="str">
        <f t="shared" si="6"/>
        <v>blue</v>
      </c>
    </row>
    <row r="353" spans="1:11" ht="15.75" customHeight="1">
      <c r="A353" s="60" t="str">
        <f>Зведена!A353</f>
        <v>Redmi Note 11 Pro 4G 6+128GB NFC Grey int</v>
      </c>
      <c r="B353" s="61" t="str">
        <f t="shared" ca="1" si="0"/>
        <v>undefined</v>
      </c>
      <c r="C353" s="61" t="str">
        <f t="shared" ca="1" si="1"/>
        <v>undefined</v>
      </c>
      <c r="D353" s="2" t="str">
        <f t="shared" ca="1" si="2"/>
        <v>undefined</v>
      </c>
      <c r="E353" s="2" t="str">
        <f t="array" ref="E353">IFERROR(INDEX(hidden_1!$A$2:$F$79,MATCH("*"&amp;LEFT(A353, SEARCH("GB",A353))&amp;"*",hidden_1!G:G,0)-1,2), "undefined")</f>
        <v>undefined</v>
      </c>
      <c r="F353" s="62" t="str">
        <f t="array" ref="F353">LOWER( SUBSTITUTE( SUBSTITUTE(IFERROR(INDEX(hidden_1!$A$2:$F$79,MATCH("*"&amp;LEFT(A353, SEARCH("GB",A353))&amp;"*",hidden_1!G:G,0)-1,3), "not fоund"), " ", ""), "Gray","Grey"))</f>
        <v>notfоund</v>
      </c>
      <c r="G353" s="54" t="b">
        <f ca="1">IFERROR(__xludf.DUMMYFUNCTION("ISNUMBER( MATCH(K353,XLOOKUP(K353,split(F353,""+""),split(F353,""+"")),0))"),FALSE)</f>
        <v>0</v>
      </c>
      <c r="H353" s="54" t="str">
        <f t="shared" si="3"/>
        <v>Redmi Note 11 Pro 4G 6+128G</v>
      </c>
      <c r="I353" s="3" t="str">
        <f t="shared" si="4"/>
        <v>nfc grey int</v>
      </c>
      <c r="J353" s="3" t="str">
        <f t="shared" si="5"/>
        <v xml:space="preserve">grey </v>
      </c>
      <c r="K353" s="54" t="str">
        <f t="shared" si="6"/>
        <v>grey</v>
      </c>
    </row>
    <row r="354" spans="1:11" ht="15.75" customHeight="1">
      <c r="A354" s="60" t="str">
        <f>Зведена!A354</f>
        <v>Redmi Note 11 Pro 4G 6+128GB NFC White int</v>
      </c>
      <c r="B354" s="61" t="str">
        <f t="shared" ca="1" si="0"/>
        <v>undefined</v>
      </c>
      <c r="C354" s="61" t="str">
        <f t="shared" ca="1" si="1"/>
        <v>undefined</v>
      </c>
      <c r="D354" s="2" t="str">
        <f t="shared" ca="1" si="2"/>
        <v>undefined</v>
      </c>
      <c r="E354" s="2" t="str">
        <f t="array" ref="E354">IFERROR(INDEX(hidden_1!$A$2:$F$79,MATCH("*"&amp;LEFT(A354, SEARCH("GB",A354))&amp;"*",hidden_1!G:G,0)-1,2), "undefined")</f>
        <v>undefined</v>
      </c>
      <c r="F354" s="62" t="str">
        <f t="array" ref="F354">LOWER( SUBSTITUTE( SUBSTITUTE(IFERROR(INDEX(hidden_1!$A$2:$F$79,MATCH("*"&amp;LEFT(A354, SEARCH("GB",A354))&amp;"*",hidden_1!G:G,0)-1,3), "not fоund"), " ", ""), "Gray","Grey"))</f>
        <v>notfоund</v>
      </c>
      <c r="G354" s="54" t="b">
        <f ca="1">IFERROR(__xludf.DUMMYFUNCTION("ISNUMBER( MATCH(K354,XLOOKUP(K354,split(F354,""+""),split(F354,""+"")),0))"),FALSE)</f>
        <v>0</v>
      </c>
      <c r="H354" s="54" t="str">
        <f t="shared" si="3"/>
        <v>Redmi Note 11 Pro 4G 6+128G</v>
      </c>
      <c r="I354" s="3" t="str">
        <f t="shared" si="4"/>
        <v>nfc white int</v>
      </c>
      <c r="J354" s="3" t="str">
        <f t="shared" si="5"/>
        <v xml:space="preserve">white </v>
      </c>
      <c r="K354" s="54" t="str">
        <f t="shared" si="6"/>
        <v>white</v>
      </c>
    </row>
    <row r="355" spans="1:11" ht="15.75" customHeight="1">
      <c r="A355" s="60" t="str">
        <f>Зведена!A355</f>
        <v>Redmi Note 11 Pro 4G 8+128GB NFC Blue int</v>
      </c>
      <c r="B355" s="61" t="str">
        <f t="shared" ca="1" si="0"/>
        <v>undefined</v>
      </c>
      <c r="C355" s="61" t="str">
        <f t="shared" ca="1" si="1"/>
        <v>undefined</v>
      </c>
      <c r="D355" s="2" t="str">
        <f t="shared" ca="1" si="2"/>
        <v>undefined</v>
      </c>
      <c r="E355" s="2" t="str">
        <f t="array" ref="E355">IFERROR(INDEX(hidden_1!$A$2:$F$79,MATCH("*"&amp;LEFT(A355, SEARCH("GB",A355))&amp;"*",hidden_1!G:G,0)-1,2), "undefined")</f>
        <v>undefined</v>
      </c>
      <c r="F355" s="62" t="str">
        <f t="array" ref="F355">LOWER( SUBSTITUTE( SUBSTITUTE(IFERROR(INDEX(hidden_1!$A$2:$F$79,MATCH("*"&amp;LEFT(A355, SEARCH("GB",A355))&amp;"*",hidden_1!G:G,0)-1,3), "not fоund"), " ", ""), "Gray","Grey"))</f>
        <v>notfоund</v>
      </c>
      <c r="G355" s="54" t="b">
        <f ca="1">IFERROR(__xludf.DUMMYFUNCTION("ISNUMBER( MATCH(K355,XLOOKUP(K355,split(F355,""+""),split(F355,""+"")),0))"),FALSE)</f>
        <v>0</v>
      </c>
      <c r="H355" s="54" t="str">
        <f t="shared" si="3"/>
        <v>Redmi Note 11 Pro 4G 8+128G</v>
      </c>
      <c r="I355" s="3" t="str">
        <f t="shared" si="4"/>
        <v>nfc blue int</v>
      </c>
      <c r="J355" s="3" t="str">
        <f t="shared" si="5"/>
        <v xml:space="preserve">blue </v>
      </c>
      <c r="K355" s="54" t="str">
        <f t="shared" si="6"/>
        <v>blue</v>
      </c>
    </row>
    <row r="356" spans="1:11" ht="15.75" customHeight="1">
      <c r="A356" s="60" t="str">
        <f>Зведена!A356</f>
        <v>Redmi Note 11 Pro 4G 8+128GB NFC Grey int</v>
      </c>
      <c r="B356" s="61" t="str">
        <f t="shared" ca="1" si="0"/>
        <v>undefined</v>
      </c>
      <c r="C356" s="61" t="str">
        <f t="shared" ca="1" si="1"/>
        <v>undefined</v>
      </c>
      <c r="D356" s="2" t="str">
        <f t="shared" ca="1" si="2"/>
        <v>undefined</v>
      </c>
      <c r="E356" s="2" t="str">
        <f t="array" ref="E356">IFERROR(INDEX(hidden_1!$A$2:$F$79,MATCH("*"&amp;LEFT(A356, SEARCH("GB",A356))&amp;"*",hidden_1!G:G,0)-1,2), "undefined")</f>
        <v>undefined</v>
      </c>
      <c r="F356" s="62" t="str">
        <f t="array" ref="F356">LOWER( SUBSTITUTE( SUBSTITUTE(IFERROR(INDEX(hidden_1!$A$2:$F$79,MATCH("*"&amp;LEFT(A356, SEARCH("GB",A356))&amp;"*",hidden_1!G:G,0)-1,3), "not fоund"), " ", ""), "Gray","Grey"))</f>
        <v>notfоund</v>
      </c>
      <c r="G356" s="54" t="b">
        <f ca="1">IFERROR(__xludf.DUMMYFUNCTION("ISNUMBER( MATCH(K356,XLOOKUP(K356,split(F356,""+""),split(F356,""+"")),0))"),FALSE)</f>
        <v>0</v>
      </c>
      <c r="H356" s="54" t="str">
        <f t="shared" si="3"/>
        <v>Redmi Note 11 Pro 4G 8+128G</v>
      </c>
      <c r="I356" s="3" t="str">
        <f t="shared" si="4"/>
        <v>nfc grey int</v>
      </c>
      <c r="J356" s="3" t="str">
        <f t="shared" si="5"/>
        <v xml:space="preserve">grey </v>
      </c>
      <c r="K356" s="54" t="str">
        <f t="shared" si="6"/>
        <v>grey</v>
      </c>
    </row>
    <row r="357" spans="1:11" ht="15.75" customHeight="1">
      <c r="A357" s="60" t="str">
        <f>Зведена!A357</f>
        <v>Redmi Note 11 Pro 4G 8+128GB NFC White int</v>
      </c>
      <c r="B357" s="61" t="str">
        <f t="shared" ca="1" si="0"/>
        <v>undefined</v>
      </c>
      <c r="C357" s="61" t="str">
        <f t="shared" ca="1" si="1"/>
        <v>undefined</v>
      </c>
      <c r="D357" s="2" t="str">
        <f t="shared" ca="1" si="2"/>
        <v>undefined</v>
      </c>
      <c r="E357" s="2" t="str">
        <f t="array" ref="E357">IFERROR(INDEX(hidden_1!$A$2:$F$79,MATCH("*"&amp;LEFT(A357, SEARCH("GB",A357))&amp;"*",hidden_1!G:G,0)-1,2), "undefined")</f>
        <v>undefined</v>
      </c>
      <c r="F357" s="62" t="str">
        <f t="array" ref="F357">LOWER( SUBSTITUTE( SUBSTITUTE(IFERROR(INDEX(hidden_1!$A$2:$F$79,MATCH("*"&amp;LEFT(A357, SEARCH("GB",A357))&amp;"*",hidden_1!G:G,0)-1,3), "not fоund"), " ", ""), "Gray","Grey"))</f>
        <v>notfоund</v>
      </c>
      <c r="G357" s="54" t="b">
        <f ca="1">IFERROR(__xludf.DUMMYFUNCTION("ISNUMBER( MATCH(K357,XLOOKUP(K357,split(F357,""+""),split(F357,""+"")),0))"),FALSE)</f>
        <v>0</v>
      </c>
      <c r="H357" s="54" t="str">
        <f t="shared" si="3"/>
        <v>Redmi Note 11 Pro 4G 8+128G</v>
      </c>
      <c r="I357" s="3" t="str">
        <f t="shared" si="4"/>
        <v>nfc white int</v>
      </c>
      <c r="J357" s="3" t="str">
        <f t="shared" si="5"/>
        <v xml:space="preserve">white </v>
      </c>
      <c r="K357" s="54" t="str">
        <f t="shared" si="6"/>
        <v>white</v>
      </c>
    </row>
    <row r="358" spans="1:11" ht="15.75" customHeight="1">
      <c r="A358" s="60" t="str">
        <f>Зведена!A358</f>
        <v>Redmi Note 11 Pro 5G 6+128GB NFC Grey int</v>
      </c>
      <c r="B358" s="61" t="str">
        <f t="shared" ca="1" si="0"/>
        <v>undefined</v>
      </c>
      <c r="C358" s="61" t="str">
        <f t="shared" ca="1" si="1"/>
        <v>undefined</v>
      </c>
      <c r="D358" s="2" t="str">
        <f t="shared" ca="1" si="2"/>
        <v>undefined</v>
      </c>
      <c r="E358" s="2" t="str">
        <f t="array" ref="E358">IFERROR(INDEX(hidden_1!$A$2:$F$79,MATCH("*"&amp;LEFT(A358, SEARCH("GB",A358))&amp;"*",hidden_1!G:G,0)-1,2), "undefined")</f>
        <v>undefined</v>
      </c>
      <c r="F358" s="62" t="str">
        <f t="array" ref="F358">LOWER( SUBSTITUTE( SUBSTITUTE(IFERROR(INDEX(hidden_1!$A$2:$F$79,MATCH("*"&amp;LEFT(A358, SEARCH("GB",A358))&amp;"*",hidden_1!G:G,0)-1,3), "not fоund"), " ", ""), "Gray","Grey"))</f>
        <v>notfоund</v>
      </c>
      <c r="G358" s="54" t="b">
        <f ca="1">IFERROR(__xludf.DUMMYFUNCTION("ISNUMBER( MATCH(K358,XLOOKUP(K358,split(F358,""+""),split(F358,""+"")),0))"),FALSE)</f>
        <v>0</v>
      </c>
      <c r="H358" s="54" t="str">
        <f t="shared" si="3"/>
        <v>Redmi Note 11 Pro 5G 6+128G</v>
      </c>
      <c r="I358" s="3" t="str">
        <f t="shared" si="4"/>
        <v>nfc grey int</v>
      </c>
      <c r="J358" s="3" t="str">
        <f t="shared" si="5"/>
        <v xml:space="preserve">grey </v>
      </c>
      <c r="K358" s="54" t="str">
        <f t="shared" si="6"/>
        <v>grey</v>
      </c>
    </row>
    <row r="359" spans="1:11" ht="15.75" customHeight="1">
      <c r="A359" s="60" t="str">
        <f>Зведена!A359</f>
        <v>Redmi Note 11 Pro 5G 6+128GB NFC Blue int</v>
      </c>
      <c r="B359" s="61" t="str">
        <f t="shared" ca="1" si="0"/>
        <v>undefined</v>
      </c>
      <c r="C359" s="61" t="str">
        <f t="shared" ca="1" si="1"/>
        <v>undefined</v>
      </c>
      <c r="D359" s="2" t="str">
        <f t="shared" ca="1" si="2"/>
        <v>undefined</v>
      </c>
      <c r="E359" s="2" t="str">
        <f t="array" ref="E359">IFERROR(INDEX(hidden_1!$A$2:$F$79,MATCH("*"&amp;LEFT(A359, SEARCH("GB",A359))&amp;"*",hidden_1!G:G,0)-1,2), "undefined")</f>
        <v>undefined</v>
      </c>
      <c r="F359" s="62" t="str">
        <f t="array" ref="F359">LOWER( SUBSTITUTE( SUBSTITUTE(IFERROR(INDEX(hidden_1!$A$2:$F$79,MATCH("*"&amp;LEFT(A359, SEARCH("GB",A359))&amp;"*",hidden_1!G:G,0)-1,3), "not fоund"), " ", ""), "Gray","Grey"))</f>
        <v>notfоund</v>
      </c>
      <c r="G359" s="54" t="b">
        <f ca="1">IFERROR(__xludf.DUMMYFUNCTION("ISNUMBER( MATCH(K359,XLOOKUP(K359,split(F359,""+""),split(F359,""+"")),0))"),FALSE)</f>
        <v>0</v>
      </c>
      <c r="H359" s="54" t="str">
        <f t="shared" si="3"/>
        <v>Redmi Note 11 Pro 5G 6+128G</v>
      </c>
      <c r="I359" s="3" t="str">
        <f t="shared" si="4"/>
        <v>nfc blue int</v>
      </c>
      <c r="J359" s="3" t="str">
        <f t="shared" si="5"/>
        <v xml:space="preserve">blue </v>
      </c>
      <c r="K359" s="54" t="str">
        <f t="shared" si="6"/>
        <v>blue</v>
      </c>
    </row>
    <row r="360" spans="1:11" ht="15.75" customHeight="1">
      <c r="A360" s="60" t="str">
        <f>Зведена!A360</f>
        <v>Redmi Note 11 Pro 5G 6+128GB NFC White int</v>
      </c>
      <c r="B360" s="61" t="str">
        <f t="shared" ca="1" si="0"/>
        <v>undefined</v>
      </c>
      <c r="C360" s="61" t="str">
        <f t="shared" ca="1" si="1"/>
        <v>undefined</v>
      </c>
      <c r="D360" s="2" t="str">
        <f t="shared" ca="1" si="2"/>
        <v>undefined</v>
      </c>
      <c r="E360" s="2" t="str">
        <f t="array" ref="E360">IFERROR(INDEX(hidden_1!$A$2:$F$79,MATCH("*"&amp;LEFT(A360, SEARCH("GB",A360))&amp;"*",hidden_1!G:G,0)-1,2), "undefined")</f>
        <v>undefined</v>
      </c>
      <c r="F360" s="62" t="str">
        <f t="array" ref="F360">LOWER( SUBSTITUTE( SUBSTITUTE(IFERROR(INDEX(hidden_1!$A$2:$F$79,MATCH("*"&amp;LEFT(A360, SEARCH("GB",A360))&amp;"*",hidden_1!G:G,0)-1,3), "not fоund"), " ", ""), "Gray","Grey"))</f>
        <v>notfоund</v>
      </c>
      <c r="G360" s="54" t="b">
        <f ca="1">IFERROR(__xludf.DUMMYFUNCTION("ISNUMBER( MATCH(K360,XLOOKUP(K360,split(F360,""+""),split(F360,""+"")),0))"),FALSE)</f>
        <v>0</v>
      </c>
      <c r="H360" s="54" t="str">
        <f t="shared" si="3"/>
        <v>Redmi Note 11 Pro 5G 6+128G</v>
      </c>
      <c r="I360" s="3" t="str">
        <f t="shared" si="4"/>
        <v>nfc white int</v>
      </c>
      <c r="J360" s="3" t="str">
        <f t="shared" si="5"/>
        <v xml:space="preserve">white </v>
      </c>
      <c r="K360" s="54" t="str">
        <f t="shared" si="6"/>
        <v>white</v>
      </c>
    </row>
    <row r="361" spans="1:11" ht="15.75" customHeight="1">
      <c r="A361" s="60" t="str">
        <f>Зведена!A361</f>
        <v>Redmi Note 11 Pro 5G 8+128GB NFC Grey int</v>
      </c>
      <c r="B361" s="61" t="str">
        <f t="shared" ca="1" si="0"/>
        <v>undefined</v>
      </c>
      <c r="C361" s="61" t="str">
        <f t="shared" ca="1" si="1"/>
        <v>undefined</v>
      </c>
      <c r="D361" s="2" t="str">
        <f t="shared" ca="1" si="2"/>
        <v>undefined</v>
      </c>
      <c r="E361" s="2" t="str">
        <f t="array" ref="E361">IFERROR(INDEX(hidden_1!$A$2:$F$79,MATCH("*"&amp;LEFT(A361, SEARCH("GB",A361))&amp;"*",hidden_1!G:G,0)-1,2), "undefined")</f>
        <v>undefined</v>
      </c>
      <c r="F361" s="62" t="str">
        <f t="array" ref="F361">LOWER( SUBSTITUTE( SUBSTITUTE(IFERROR(INDEX(hidden_1!$A$2:$F$79,MATCH("*"&amp;LEFT(A361, SEARCH("GB",A361))&amp;"*",hidden_1!G:G,0)-1,3), "not fоund"), " ", ""), "Gray","Grey"))</f>
        <v>notfоund</v>
      </c>
      <c r="G361" s="54" t="b">
        <f ca="1">IFERROR(__xludf.DUMMYFUNCTION("ISNUMBER( MATCH(K361,XLOOKUP(K361,split(F361,""+""),split(F361,""+"")),0))"),FALSE)</f>
        <v>0</v>
      </c>
      <c r="H361" s="54" t="str">
        <f t="shared" si="3"/>
        <v>Redmi Note 11 Pro 5G 8+128G</v>
      </c>
      <c r="I361" s="3" t="str">
        <f t="shared" si="4"/>
        <v>nfc grey int</v>
      </c>
      <c r="J361" s="3" t="str">
        <f t="shared" si="5"/>
        <v xml:space="preserve">grey </v>
      </c>
      <c r="K361" s="54" t="str">
        <f t="shared" si="6"/>
        <v>grey</v>
      </c>
    </row>
    <row r="362" spans="1:11" ht="15.75" customHeight="1">
      <c r="A362" s="60" t="str">
        <f>Зведена!A362</f>
        <v>Redmi Note 11 Pro 5G 8+128GB NFC Blue int</v>
      </c>
      <c r="B362" s="61" t="str">
        <f t="shared" ca="1" si="0"/>
        <v>undefined</v>
      </c>
      <c r="C362" s="61" t="str">
        <f t="shared" ca="1" si="1"/>
        <v>undefined</v>
      </c>
      <c r="D362" s="2" t="str">
        <f t="shared" ca="1" si="2"/>
        <v>undefined</v>
      </c>
      <c r="E362" s="2" t="str">
        <f t="array" ref="E362">IFERROR(INDEX(hidden_1!$A$2:$F$79,MATCH("*"&amp;LEFT(A362, SEARCH("GB",A362))&amp;"*",hidden_1!G:G,0)-1,2), "undefined")</f>
        <v>undefined</v>
      </c>
      <c r="F362" s="62" t="str">
        <f t="array" ref="F362">LOWER( SUBSTITUTE( SUBSTITUTE(IFERROR(INDEX(hidden_1!$A$2:$F$79,MATCH("*"&amp;LEFT(A362, SEARCH("GB",A362))&amp;"*",hidden_1!G:G,0)-1,3), "not fоund"), " ", ""), "Gray","Grey"))</f>
        <v>notfоund</v>
      </c>
      <c r="G362" s="54" t="b">
        <f ca="1">IFERROR(__xludf.DUMMYFUNCTION("ISNUMBER( MATCH(K362,XLOOKUP(K362,split(F362,""+""),split(F362,""+"")),0))"),FALSE)</f>
        <v>0</v>
      </c>
      <c r="H362" s="54" t="str">
        <f t="shared" si="3"/>
        <v>Redmi Note 11 Pro 5G 8+128G</v>
      </c>
      <c r="I362" s="3" t="str">
        <f t="shared" si="4"/>
        <v>nfc blue int</v>
      </c>
      <c r="J362" s="3" t="str">
        <f t="shared" si="5"/>
        <v xml:space="preserve">blue </v>
      </c>
      <c r="K362" s="54" t="str">
        <f t="shared" si="6"/>
        <v>blue</v>
      </c>
    </row>
    <row r="363" spans="1:11" ht="15.75" customHeight="1">
      <c r="A363" s="60" t="str">
        <f>Зведена!A363</f>
        <v>Redmi Note 11 Pro 5G 8+128GB NFC White int</v>
      </c>
      <c r="B363" s="61" t="str">
        <f t="shared" ca="1" si="0"/>
        <v>undefined</v>
      </c>
      <c r="C363" s="61" t="str">
        <f t="shared" ca="1" si="1"/>
        <v>undefined</v>
      </c>
      <c r="D363" s="2" t="str">
        <f t="shared" ca="1" si="2"/>
        <v>undefined</v>
      </c>
      <c r="E363" s="2" t="str">
        <f t="array" ref="E363">IFERROR(INDEX(hidden_1!$A$2:$F$79,MATCH("*"&amp;LEFT(A363, SEARCH("GB",A363))&amp;"*",hidden_1!G:G,0)-1,2), "undefined")</f>
        <v>undefined</v>
      </c>
      <c r="F363" s="62" t="str">
        <f t="array" ref="F363">LOWER( SUBSTITUTE( SUBSTITUTE(IFERROR(INDEX(hidden_1!$A$2:$F$79,MATCH("*"&amp;LEFT(A363, SEARCH("GB",A363))&amp;"*",hidden_1!G:G,0)-1,3), "not fоund"), " ", ""), "Gray","Grey"))</f>
        <v>notfоund</v>
      </c>
      <c r="G363" s="54" t="b">
        <f ca="1">IFERROR(__xludf.DUMMYFUNCTION("ISNUMBER( MATCH(K363,XLOOKUP(K363,split(F363,""+""),split(F363,""+"")),0))"),FALSE)</f>
        <v>0</v>
      </c>
      <c r="H363" s="54" t="str">
        <f t="shared" si="3"/>
        <v>Redmi Note 11 Pro 5G 8+128G</v>
      </c>
      <c r="I363" s="3" t="str">
        <f t="shared" si="4"/>
        <v>nfc white int</v>
      </c>
      <c r="J363" s="3" t="str">
        <f t="shared" si="5"/>
        <v xml:space="preserve">white </v>
      </c>
      <c r="K363" s="54" t="str">
        <f t="shared" si="6"/>
        <v>white</v>
      </c>
    </row>
    <row r="364" spans="1:11" ht="15.75" customHeight="1">
      <c r="A364" s="60" t="str">
        <f>Зведена!A364</f>
        <v>Redmi Note 11 Pro+ 5G 6+128GB NFC Graphite Gray int</v>
      </c>
      <c r="B364" s="61" t="str">
        <f t="shared" ca="1" si="0"/>
        <v>undefined</v>
      </c>
      <c r="C364" s="61" t="str">
        <f t="shared" ca="1" si="1"/>
        <v>undefined</v>
      </c>
      <c r="D364" s="2" t="str">
        <f t="shared" ca="1" si="2"/>
        <v>undefined</v>
      </c>
      <c r="E364" s="2" t="str">
        <f t="array" ref="E364">IFERROR(INDEX(hidden_1!$A$2:$F$79,MATCH("*"&amp;LEFT(A364, SEARCH("GB",A364))&amp;"*",hidden_1!G:G,0)-1,2), "undefined")</f>
        <v>undefined</v>
      </c>
      <c r="F364" s="62" t="str">
        <f t="array" ref="F364">LOWER( SUBSTITUTE( SUBSTITUTE(IFERROR(INDEX(hidden_1!$A$2:$F$79,MATCH("*"&amp;LEFT(A364, SEARCH("GB",A364))&amp;"*",hidden_1!G:G,0)-1,3), "not fоund"), " ", ""), "Gray","Grey"))</f>
        <v>notfоund</v>
      </c>
      <c r="G364" s="54" t="b">
        <f ca="1">IFERROR(__xludf.DUMMYFUNCTION("ISNUMBER( MATCH(K364,XLOOKUP(K364,split(F364,""+""),split(F364,""+"")),0))"),FALSE)</f>
        <v>0</v>
      </c>
      <c r="H364" s="54" t="str">
        <f t="shared" si="3"/>
        <v>Redmi Note 11 Pro+ 5G 6+128G</v>
      </c>
      <c r="I364" s="3" t="str">
        <f t="shared" si="4"/>
        <v>nfc graphite gray int</v>
      </c>
      <c r="J364" s="3" t="str">
        <f t="shared" si="5"/>
        <v xml:space="preserve">graphite gray </v>
      </c>
      <c r="K364" s="54" t="str">
        <f t="shared" si="6"/>
        <v>graphitegray</v>
      </c>
    </row>
    <row r="365" spans="1:11" ht="15.75" customHeight="1">
      <c r="A365" s="60" t="str">
        <f>Зведена!A365</f>
        <v>Redmi Note 11 Pro+ 5G 6+128GB NFC Star Blue int</v>
      </c>
      <c r="B365" s="61" t="str">
        <f t="shared" ca="1" si="0"/>
        <v>undefined</v>
      </c>
      <c r="C365" s="61" t="str">
        <f t="shared" ca="1" si="1"/>
        <v>undefined</v>
      </c>
      <c r="D365" s="2" t="str">
        <f t="shared" ca="1" si="2"/>
        <v>undefined</v>
      </c>
      <c r="E365" s="2" t="str">
        <f t="array" ref="E365">IFERROR(INDEX(hidden_1!$A$2:$F$79,MATCH("*"&amp;LEFT(A365, SEARCH("GB",A365))&amp;"*",hidden_1!G:G,0)-1,2), "undefined")</f>
        <v>undefined</v>
      </c>
      <c r="F365" s="62" t="str">
        <f t="array" ref="F365">LOWER( SUBSTITUTE( SUBSTITUTE(IFERROR(INDEX(hidden_1!$A$2:$F$79,MATCH("*"&amp;LEFT(A365, SEARCH("GB",A365))&amp;"*",hidden_1!G:G,0)-1,3), "not fоund"), " ", ""), "Gray","Grey"))</f>
        <v>notfоund</v>
      </c>
      <c r="G365" s="54" t="b">
        <f ca="1">IFERROR(__xludf.DUMMYFUNCTION("ISNUMBER( MATCH(K365,XLOOKUP(K365,split(F365,""+""),split(F365,""+"")),0))"),FALSE)</f>
        <v>0</v>
      </c>
      <c r="H365" s="54" t="str">
        <f t="shared" si="3"/>
        <v>Redmi Note 11 Pro+ 5G 6+128G</v>
      </c>
      <c r="I365" s="3" t="str">
        <f t="shared" si="4"/>
        <v>nfc star blue int</v>
      </c>
      <c r="J365" s="3" t="str">
        <f t="shared" si="5"/>
        <v xml:space="preserve">star blue </v>
      </c>
      <c r="K365" s="54" t="str">
        <f t="shared" si="6"/>
        <v>starblue</v>
      </c>
    </row>
    <row r="366" spans="1:11" ht="15.75" customHeight="1">
      <c r="A366" s="60" t="str">
        <f>Зведена!A366</f>
        <v>Redmi Note 11 Pro+ 5G 6+128GB NFC Forest Green int</v>
      </c>
      <c r="B366" s="61" t="str">
        <f t="shared" ca="1" si="0"/>
        <v>undefined</v>
      </c>
      <c r="C366" s="61" t="str">
        <f t="shared" ca="1" si="1"/>
        <v>undefined</v>
      </c>
      <c r="D366" s="2" t="str">
        <f t="shared" ca="1" si="2"/>
        <v>undefined</v>
      </c>
      <c r="E366" s="2" t="str">
        <f t="array" ref="E366">IFERROR(INDEX(hidden_1!$A$2:$F$79,MATCH("*"&amp;LEFT(A366, SEARCH("GB",A366))&amp;"*",hidden_1!G:G,0)-1,2), "undefined")</f>
        <v>undefined</v>
      </c>
      <c r="F366" s="62" t="str">
        <f t="array" ref="F366">LOWER( SUBSTITUTE( SUBSTITUTE(IFERROR(INDEX(hidden_1!$A$2:$F$79,MATCH("*"&amp;LEFT(A366, SEARCH("GB",A366))&amp;"*",hidden_1!G:G,0)-1,3), "not fоund"), " ", ""), "Gray","Grey"))</f>
        <v>notfоund</v>
      </c>
      <c r="G366" s="54" t="b">
        <f ca="1">IFERROR(__xludf.DUMMYFUNCTION("ISNUMBER( MATCH(K366,XLOOKUP(K366,split(F366,""+""),split(F366,""+"")),0))"),FALSE)</f>
        <v>0</v>
      </c>
      <c r="H366" s="54" t="str">
        <f t="shared" si="3"/>
        <v>Redmi Note 11 Pro+ 5G 6+128G</v>
      </c>
      <c r="I366" s="3" t="str">
        <f t="shared" si="4"/>
        <v>nfc forest green int</v>
      </c>
      <c r="J366" s="3" t="str">
        <f t="shared" si="5"/>
        <v xml:space="preserve">forest green </v>
      </c>
      <c r="K366" s="54" t="str">
        <f t="shared" si="6"/>
        <v>forestgreen</v>
      </c>
    </row>
    <row r="367" spans="1:11" ht="15.75" customHeight="1">
      <c r="A367" s="60" t="str">
        <f>Зведена!A367</f>
        <v>Redmi Note 11 Pro+ 5G 8+128GB NFC Star Blue int</v>
      </c>
      <c r="B367" s="61" t="str">
        <f t="shared" ca="1" si="0"/>
        <v>undefined</v>
      </c>
      <c r="C367" s="61" t="str">
        <f t="shared" ca="1" si="1"/>
        <v>undefined</v>
      </c>
      <c r="D367" s="2" t="str">
        <f t="shared" ca="1" si="2"/>
        <v>undefined</v>
      </c>
      <c r="E367" s="2" t="str">
        <f t="array" ref="E367">IFERROR(INDEX(hidden_1!$A$2:$F$79,MATCH("*"&amp;LEFT(A367, SEARCH("GB",A367))&amp;"*",hidden_1!G:G,0)-1,2), "undefined")</f>
        <v>undefined</v>
      </c>
      <c r="F367" s="62" t="str">
        <f t="array" ref="F367">LOWER( SUBSTITUTE( SUBSTITUTE(IFERROR(INDEX(hidden_1!$A$2:$F$79,MATCH("*"&amp;LEFT(A367, SEARCH("GB",A367))&amp;"*",hidden_1!G:G,0)-1,3), "not fоund"), " ", ""), "Gray","Grey"))</f>
        <v>notfоund</v>
      </c>
      <c r="G367" s="54" t="b">
        <f ca="1">IFERROR(__xludf.DUMMYFUNCTION("ISNUMBER( MATCH(K367,XLOOKUP(K367,split(F367,""+""),split(F367,""+"")),0))"),FALSE)</f>
        <v>0</v>
      </c>
      <c r="H367" s="54" t="str">
        <f t="shared" si="3"/>
        <v>Redmi Note 11 Pro+ 5G 8+128G</v>
      </c>
      <c r="I367" s="3" t="str">
        <f t="shared" si="4"/>
        <v>nfc star blue int</v>
      </c>
      <c r="J367" s="3" t="str">
        <f t="shared" si="5"/>
        <v xml:space="preserve">star blue </v>
      </c>
      <c r="K367" s="54" t="str">
        <f t="shared" si="6"/>
        <v>starblue</v>
      </c>
    </row>
    <row r="368" spans="1:11" ht="15.75" customHeight="1">
      <c r="A368" s="60" t="str">
        <f>Зведена!A368</f>
        <v>Redmi Note 11 Pro+ 5G 8+128GB NFC Graphite Gray int</v>
      </c>
      <c r="B368" s="61" t="str">
        <f t="shared" ca="1" si="0"/>
        <v>undefined</v>
      </c>
      <c r="C368" s="61" t="str">
        <f t="shared" ca="1" si="1"/>
        <v>undefined</v>
      </c>
      <c r="D368" s="2" t="str">
        <f t="shared" ca="1" si="2"/>
        <v>undefined</v>
      </c>
      <c r="E368" s="2" t="str">
        <f t="array" ref="E368">IFERROR(INDEX(hidden_1!$A$2:$F$79,MATCH("*"&amp;LEFT(A368, SEARCH("GB",A368))&amp;"*",hidden_1!G:G,0)-1,2), "undefined")</f>
        <v>undefined</v>
      </c>
      <c r="F368" s="62" t="str">
        <f t="array" ref="F368">LOWER( SUBSTITUTE( SUBSTITUTE(IFERROR(INDEX(hidden_1!$A$2:$F$79,MATCH("*"&amp;LEFT(A368, SEARCH("GB",A368))&amp;"*",hidden_1!G:G,0)-1,3), "not fоund"), " ", ""), "Gray","Grey"))</f>
        <v>notfоund</v>
      </c>
      <c r="G368" s="54" t="b">
        <f ca="1">IFERROR(__xludf.DUMMYFUNCTION("ISNUMBER( MATCH(K368,XLOOKUP(K368,split(F368,""+""),split(F368,""+"")),0))"),FALSE)</f>
        <v>0</v>
      </c>
      <c r="H368" s="54" t="str">
        <f t="shared" si="3"/>
        <v>Redmi Note 11 Pro+ 5G 8+128G</v>
      </c>
      <c r="I368" s="3" t="str">
        <f t="shared" si="4"/>
        <v>nfc graphite gray int</v>
      </c>
      <c r="J368" s="3" t="str">
        <f t="shared" si="5"/>
        <v xml:space="preserve">graphite gray </v>
      </c>
      <c r="K368" s="54" t="str">
        <f t="shared" si="6"/>
        <v>graphitegray</v>
      </c>
    </row>
    <row r="369" spans="1:11" ht="15.75" customHeight="1">
      <c r="A369" s="60" t="str">
        <f>Зведена!A369</f>
        <v>Redmi Note 11 Pro+ 5G 8+128GB NFC Forest Green int</v>
      </c>
      <c r="B369" s="61" t="str">
        <f t="shared" ca="1" si="0"/>
        <v>undefined</v>
      </c>
      <c r="C369" s="61" t="str">
        <f t="shared" ca="1" si="1"/>
        <v>undefined</v>
      </c>
      <c r="D369" s="2" t="str">
        <f t="shared" ca="1" si="2"/>
        <v>undefined</v>
      </c>
      <c r="E369" s="2" t="str">
        <f t="array" ref="E369">IFERROR(INDEX(hidden_1!$A$2:$F$79,MATCH("*"&amp;LEFT(A369, SEARCH("GB",A369))&amp;"*",hidden_1!G:G,0)-1,2), "undefined")</f>
        <v>undefined</v>
      </c>
      <c r="F369" s="62" t="str">
        <f t="array" ref="F369">LOWER( SUBSTITUTE( SUBSTITUTE(IFERROR(INDEX(hidden_1!$A$2:$F$79,MATCH("*"&amp;LEFT(A369, SEARCH("GB",A369))&amp;"*",hidden_1!G:G,0)-1,3), "not fоund"), " ", ""), "Gray","Grey"))</f>
        <v>notfоund</v>
      </c>
      <c r="G369" s="54" t="b">
        <f ca="1">IFERROR(__xludf.DUMMYFUNCTION("ISNUMBER( MATCH(K369,XLOOKUP(K369,split(F369,""+""),split(F369,""+"")),0))"),FALSE)</f>
        <v>0</v>
      </c>
      <c r="H369" s="54" t="str">
        <f t="shared" si="3"/>
        <v>Redmi Note 11 Pro+ 5G 8+128G</v>
      </c>
      <c r="I369" s="3" t="str">
        <f t="shared" si="4"/>
        <v>nfc forest green int</v>
      </c>
      <c r="J369" s="3" t="str">
        <f t="shared" si="5"/>
        <v xml:space="preserve">forest green </v>
      </c>
      <c r="K369" s="54" t="str">
        <f t="shared" si="6"/>
        <v>forestgreen</v>
      </c>
    </row>
    <row r="370" spans="1:11" ht="15.75" customHeight="1">
      <c r="A370" s="60" t="str">
        <f>Зведена!A370</f>
        <v>Redmi Note 11 Pro+ 5G 8+256GB NFC Forest Green int</v>
      </c>
      <c r="B370" s="61" t="str">
        <f t="shared" ca="1" si="0"/>
        <v>undefined</v>
      </c>
      <c r="C370" s="61" t="str">
        <f t="shared" ca="1" si="1"/>
        <v>undefined</v>
      </c>
      <c r="D370" s="2" t="str">
        <f t="shared" ca="1" si="2"/>
        <v>undefined</v>
      </c>
      <c r="E370" s="2" t="str">
        <f t="array" ref="E370">IFERROR(INDEX(hidden_1!$A$2:$F$79,MATCH("*"&amp;LEFT(A370, SEARCH("GB",A370))&amp;"*",hidden_1!G:G,0)-1,2), "undefined")</f>
        <v>undefined</v>
      </c>
      <c r="F370" s="62" t="str">
        <f t="array" ref="F370">LOWER( SUBSTITUTE( SUBSTITUTE(IFERROR(INDEX(hidden_1!$A$2:$F$79,MATCH("*"&amp;LEFT(A370, SEARCH("GB",A370))&amp;"*",hidden_1!G:G,0)-1,3), "not fоund"), " ", ""), "Gray","Grey"))</f>
        <v>notfоund</v>
      </c>
      <c r="G370" s="54" t="b">
        <f ca="1">IFERROR(__xludf.DUMMYFUNCTION("ISNUMBER( MATCH(K370,XLOOKUP(K370,split(F370,""+""),split(F370,""+"")),0))"),FALSE)</f>
        <v>0</v>
      </c>
      <c r="H370" s="54" t="str">
        <f t="shared" si="3"/>
        <v>Redmi Note 11 Pro+ 5G 8+256G</v>
      </c>
      <c r="I370" s="3" t="str">
        <f t="shared" si="4"/>
        <v>nfc forest green int</v>
      </c>
      <c r="J370" s="3" t="str">
        <f t="shared" si="5"/>
        <v xml:space="preserve">forest green </v>
      </c>
      <c r="K370" s="54" t="str">
        <f t="shared" si="6"/>
        <v>forestgreen</v>
      </c>
    </row>
    <row r="371" spans="1:11" ht="15.75" customHeight="1">
      <c r="A371" s="60" t="str">
        <f>Зведена!A371</f>
        <v>Redmi Note 11 Pro+ 5G 8+256GB NFC Graphite Gray int</v>
      </c>
      <c r="B371" s="61" t="str">
        <f t="shared" ca="1" si="0"/>
        <v>undefined</v>
      </c>
      <c r="C371" s="61" t="str">
        <f t="shared" ca="1" si="1"/>
        <v>undefined</v>
      </c>
      <c r="D371" s="2" t="str">
        <f t="shared" ca="1" si="2"/>
        <v>undefined</v>
      </c>
      <c r="E371" s="2" t="str">
        <f t="array" ref="E371">IFERROR(INDEX(hidden_1!$A$2:$F$79,MATCH("*"&amp;LEFT(A371, SEARCH("GB",A371))&amp;"*",hidden_1!G:G,0)-1,2), "undefined")</f>
        <v>undefined</v>
      </c>
      <c r="F371" s="62" t="str">
        <f t="array" ref="F371">LOWER( SUBSTITUTE( SUBSTITUTE(IFERROR(INDEX(hidden_1!$A$2:$F$79,MATCH("*"&amp;LEFT(A371, SEARCH("GB",A371))&amp;"*",hidden_1!G:G,0)-1,3), "not fоund"), " ", ""), "Gray","Grey"))</f>
        <v>notfоund</v>
      </c>
      <c r="G371" s="54" t="b">
        <f ca="1">IFERROR(__xludf.DUMMYFUNCTION("ISNUMBER( MATCH(K371,XLOOKUP(K371,split(F371,""+""),split(F371,""+"")),0))"),FALSE)</f>
        <v>0</v>
      </c>
      <c r="H371" s="54" t="str">
        <f t="shared" si="3"/>
        <v>Redmi Note 11 Pro+ 5G 8+256G</v>
      </c>
      <c r="I371" s="3" t="str">
        <f t="shared" si="4"/>
        <v>nfc graphite gray int</v>
      </c>
      <c r="J371" s="3" t="str">
        <f t="shared" si="5"/>
        <v xml:space="preserve">graphite gray </v>
      </c>
      <c r="K371" s="54" t="str">
        <f t="shared" si="6"/>
        <v>graphitegray</v>
      </c>
    </row>
    <row r="372" spans="1:11" ht="15.75" customHeight="1">
      <c r="A372" s="60" t="str">
        <f>Зведена!A372</f>
        <v>Redmi Note 11 Pro+ 5G 8+256GB NFC Star Blue int</v>
      </c>
      <c r="B372" s="61" t="str">
        <f t="shared" ca="1" si="0"/>
        <v>undefined</v>
      </c>
      <c r="C372" s="61" t="str">
        <f t="shared" ca="1" si="1"/>
        <v>undefined</v>
      </c>
      <c r="D372" s="2" t="str">
        <f t="shared" ca="1" si="2"/>
        <v>undefined</v>
      </c>
      <c r="E372" s="2" t="str">
        <f t="array" ref="E372">IFERROR(INDEX(hidden_1!$A$2:$F$79,MATCH("*"&amp;LEFT(A372, SEARCH("GB",A372))&amp;"*",hidden_1!G:G,0)-1,2), "undefined")</f>
        <v>undefined</v>
      </c>
      <c r="F372" s="62" t="str">
        <f t="array" ref="F372">LOWER( SUBSTITUTE( SUBSTITUTE(IFERROR(INDEX(hidden_1!$A$2:$F$79,MATCH("*"&amp;LEFT(A372, SEARCH("GB",A372))&amp;"*",hidden_1!G:G,0)-1,3), "not fоund"), " ", ""), "Gray","Grey"))</f>
        <v>notfоund</v>
      </c>
      <c r="G372" s="54" t="b">
        <f ca="1">IFERROR(__xludf.DUMMYFUNCTION("ISNUMBER( MATCH(K372,XLOOKUP(K372,split(F372,""+""),split(F372,""+"")),0))"),FALSE)</f>
        <v>0</v>
      </c>
      <c r="H372" s="54" t="str">
        <f t="shared" si="3"/>
        <v>Redmi Note 11 Pro+ 5G 8+256G</v>
      </c>
      <c r="I372" s="3" t="str">
        <f t="shared" si="4"/>
        <v>nfc star blue int</v>
      </c>
      <c r="J372" s="3" t="str">
        <f t="shared" si="5"/>
        <v xml:space="preserve">star blue </v>
      </c>
      <c r="K372" s="54" t="str">
        <f t="shared" si="6"/>
        <v>starblue</v>
      </c>
    </row>
    <row r="373" spans="1:11" ht="15.75" customHeight="1">
      <c r="A373" s="60" t="str">
        <f>Зведена!A373</f>
        <v>Redmi A2 2+32GB Black int</v>
      </c>
      <c r="B373" s="61" t="str">
        <f t="shared" ca="1" si="0"/>
        <v>undefined</v>
      </c>
      <c r="C373" s="61" t="str">
        <f t="shared" ca="1" si="1"/>
        <v>undefined</v>
      </c>
      <c r="D373" s="2" t="str">
        <f t="shared" ca="1" si="2"/>
        <v>undefined</v>
      </c>
      <c r="E373" s="2" t="str">
        <f t="array" ref="E373">IFERROR(INDEX(hidden_1!$A$2:$F$79,MATCH("*"&amp;LEFT(A373, SEARCH("GB",A373))&amp;"*",hidden_1!G:G,0)-1,2), "undefined")</f>
        <v>undefined</v>
      </c>
      <c r="F373" s="62" t="str">
        <f t="array" ref="F373">LOWER( SUBSTITUTE( SUBSTITUTE(IFERROR(INDEX(hidden_1!$A$2:$F$79,MATCH("*"&amp;LEFT(A373, SEARCH("GB",A373))&amp;"*",hidden_1!G:G,0)-1,3), "not fоund"), " ", ""), "Gray","Grey"))</f>
        <v>notfоund</v>
      </c>
      <c r="G373" s="54" t="b">
        <f ca="1">IFERROR(__xludf.DUMMYFUNCTION("ISNUMBER( MATCH(K373,XLOOKUP(K373,split(F373,""+""),split(F373,""+"")),0))"),FALSE)</f>
        <v>0</v>
      </c>
      <c r="H373" s="54" t="str">
        <f t="shared" si="3"/>
        <v>Redmi A2 2+32G</v>
      </c>
      <c r="I373" s="3" t="str">
        <f t="shared" si="4"/>
        <v>black int</v>
      </c>
      <c r="J373" s="3" t="str">
        <f t="shared" si="5"/>
        <v xml:space="preserve">black </v>
      </c>
      <c r="K373" s="54" t="str">
        <f t="shared" si="6"/>
        <v>black</v>
      </c>
    </row>
    <row r="374" spans="1:11" ht="15.75" customHeight="1">
      <c r="A374" s="60" t="str">
        <f>Зведена!A374</f>
        <v>Redmi A2 2+32GB Blue int</v>
      </c>
      <c r="B374" s="61" t="str">
        <f t="shared" ca="1" si="0"/>
        <v>undefined</v>
      </c>
      <c r="C374" s="61" t="str">
        <f t="shared" ca="1" si="1"/>
        <v>undefined</v>
      </c>
      <c r="D374" s="2" t="str">
        <f t="shared" ca="1" si="2"/>
        <v>undefined</v>
      </c>
      <c r="E374" s="2" t="str">
        <f t="array" ref="E374">IFERROR(INDEX(hidden_1!$A$2:$F$79,MATCH("*"&amp;LEFT(A374, SEARCH("GB",A374))&amp;"*",hidden_1!G:G,0)-1,2), "undefined")</f>
        <v>undefined</v>
      </c>
      <c r="F374" s="62" t="str">
        <f t="array" ref="F374">LOWER( SUBSTITUTE( SUBSTITUTE(IFERROR(INDEX(hidden_1!$A$2:$F$79,MATCH("*"&amp;LEFT(A374, SEARCH("GB",A374))&amp;"*",hidden_1!G:G,0)-1,3), "not fоund"), " ", ""), "Gray","Grey"))</f>
        <v>notfоund</v>
      </c>
      <c r="G374" s="54" t="b">
        <f ca="1">IFERROR(__xludf.DUMMYFUNCTION("ISNUMBER( MATCH(K374,XLOOKUP(K374,split(F374,""+""),split(F374,""+"")),0))"),FALSE)</f>
        <v>0</v>
      </c>
      <c r="H374" s="54" t="str">
        <f t="shared" si="3"/>
        <v>Redmi A2 2+32G</v>
      </c>
      <c r="I374" s="3" t="str">
        <f t="shared" si="4"/>
        <v>blue int</v>
      </c>
      <c r="J374" s="3" t="str">
        <f t="shared" si="5"/>
        <v xml:space="preserve">blue </v>
      </c>
      <c r="K374" s="54" t="str">
        <f t="shared" si="6"/>
        <v>blue</v>
      </c>
    </row>
    <row r="375" spans="1:11" ht="15.75" customHeight="1">
      <c r="A375" s="60" t="str">
        <f>Зведена!A375</f>
        <v>Redmi A2 2+32GB Green int</v>
      </c>
      <c r="B375" s="61" t="str">
        <f t="shared" ca="1" si="0"/>
        <v>undefined</v>
      </c>
      <c r="C375" s="61" t="str">
        <f t="shared" ca="1" si="1"/>
        <v>undefined</v>
      </c>
      <c r="D375" s="2" t="str">
        <f t="shared" ca="1" si="2"/>
        <v>undefined</v>
      </c>
      <c r="E375" s="2" t="str">
        <f t="array" ref="E375">IFERROR(INDEX(hidden_1!$A$2:$F$79,MATCH("*"&amp;LEFT(A375, SEARCH("GB",A375))&amp;"*",hidden_1!G:G,0)-1,2), "undefined")</f>
        <v>undefined</v>
      </c>
      <c r="F375" s="62" t="str">
        <f t="array" ref="F375">LOWER( SUBSTITUTE( SUBSTITUTE(IFERROR(INDEX(hidden_1!$A$2:$F$79,MATCH("*"&amp;LEFT(A375, SEARCH("GB",A375))&amp;"*",hidden_1!G:G,0)-1,3), "not fоund"), " ", ""), "Gray","Grey"))</f>
        <v>notfоund</v>
      </c>
      <c r="G375" s="54" t="b">
        <f ca="1">IFERROR(__xludf.DUMMYFUNCTION("ISNUMBER( MATCH(K375,XLOOKUP(K375,split(F375,""+""),split(F375,""+"")),0))"),FALSE)</f>
        <v>0</v>
      </c>
      <c r="H375" s="54" t="str">
        <f t="shared" si="3"/>
        <v>Redmi A2 2+32G</v>
      </c>
      <c r="I375" s="3" t="str">
        <f t="shared" si="4"/>
        <v>green int</v>
      </c>
      <c r="J375" s="3" t="str">
        <f t="shared" si="5"/>
        <v xml:space="preserve">green </v>
      </c>
      <c r="K375" s="54" t="str">
        <f t="shared" si="6"/>
        <v>green</v>
      </c>
    </row>
    <row r="376" spans="1:11" ht="15.75" customHeight="1">
      <c r="A376" s="60" t="str">
        <f>Зведена!A376</f>
        <v>Xiaomi 12X 8+128GB Blue int</v>
      </c>
      <c r="B376" s="61" t="str">
        <f t="shared" ca="1" si="0"/>
        <v>undefined</v>
      </c>
      <c r="C376" s="61" t="str">
        <f t="shared" ca="1" si="1"/>
        <v>undefined</v>
      </c>
      <c r="D376" s="2" t="str">
        <f t="shared" ca="1" si="2"/>
        <v>undefined</v>
      </c>
      <c r="E376" s="2" t="str">
        <f t="array" ref="E376">IFERROR(INDEX(hidden_1!$A$2:$F$79,MATCH("*"&amp;LEFT(A376, SEARCH("GB",A376))&amp;"*",hidden_1!G:G,0)-1,2), "undefined")</f>
        <v>undefined</v>
      </c>
      <c r="F376" s="62" t="str">
        <f t="array" ref="F376">LOWER( SUBSTITUTE( SUBSTITUTE(IFERROR(INDEX(hidden_1!$A$2:$F$79,MATCH("*"&amp;LEFT(A376, SEARCH("GB",A376))&amp;"*",hidden_1!G:G,0)-1,3), "not fоund"), " ", ""), "Gray","Grey"))</f>
        <v>notfоund</v>
      </c>
      <c r="G376" s="54" t="b">
        <f ca="1">IFERROR(__xludf.DUMMYFUNCTION("ISNUMBER( MATCH(K376,XLOOKUP(K376,split(F376,""+""),split(F376,""+"")),0))"),FALSE)</f>
        <v>0</v>
      </c>
      <c r="H376" s="54" t="str">
        <f t="shared" si="3"/>
        <v>Xiaomi 12X 8+128G</v>
      </c>
      <c r="I376" s="3" t="str">
        <f t="shared" si="4"/>
        <v>blue int</v>
      </c>
      <c r="J376" s="3" t="str">
        <f t="shared" si="5"/>
        <v xml:space="preserve">blue </v>
      </c>
      <c r="K376" s="54" t="str">
        <f t="shared" si="6"/>
        <v>blue</v>
      </c>
    </row>
    <row r="377" spans="1:11" ht="15.75" customHeight="1">
      <c r="A377" s="60" t="str">
        <f>Зведена!A377</f>
        <v>Xiaomi 12X 8+128GB Grey int</v>
      </c>
      <c r="B377" s="61" t="str">
        <f t="shared" ca="1" si="0"/>
        <v>undefined</v>
      </c>
      <c r="C377" s="61" t="str">
        <f t="shared" ca="1" si="1"/>
        <v>undefined</v>
      </c>
      <c r="D377" s="2" t="str">
        <f t="shared" ca="1" si="2"/>
        <v>undefined</v>
      </c>
      <c r="E377" s="2" t="str">
        <f t="array" ref="E377">IFERROR(INDEX(hidden_1!$A$2:$F$79,MATCH("*"&amp;LEFT(A377, SEARCH("GB",A377))&amp;"*",hidden_1!G:G,0)-1,2), "undefined")</f>
        <v>undefined</v>
      </c>
      <c r="F377" s="62" t="str">
        <f t="array" ref="F377">LOWER( SUBSTITUTE( SUBSTITUTE(IFERROR(INDEX(hidden_1!$A$2:$F$79,MATCH("*"&amp;LEFT(A377, SEARCH("GB",A377))&amp;"*",hidden_1!G:G,0)-1,3), "not fоund"), " ", ""), "Gray","Grey"))</f>
        <v>notfоund</v>
      </c>
      <c r="G377" s="54" t="b">
        <f ca="1">IFERROR(__xludf.DUMMYFUNCTION("ISNUMBER( MATCH(K377,XLOOKUP(K377,split(F377,""+""),split(F377,""+"")),0))"),FALSE)</f>
        <v>0</v>
      </c>
      <c r="H377" s="54" t="str">
        <f t="shared" si="3"/>
        <v>Xiaomi 12X 8+128G</v>
      </c>
      <c r="I377" s="3" t="str">
        <f t="shared" si="4"/>
        <v>grey int</v>
      </c>
      <c r="J377" s="3" t="str">
        <f t="shared" si="5"/>
        <v xml:space="preserve">grey </v>
      </c>
      <c r="K377" s="54" t="str">
        <f t="shared" si="6"/>
        <v>grey</v>
      </c>
    </row>
    <row r="378" spans="1:11" ht="15.75" customHeight="1">
      <c r="A378" s="60" t="str">
        <f>Зведена!A378</f>
        <v>Xiaomi 12X 8+128GB Purple int</v>
      </c>
      <c r="B378" s="61" t="str">
        <f t="shared" ca="1" si="0"/>
        <v>undefined</v>
      </c>
      <c r="C378" s="61" t="str">
        <f t="shared" ca="1" si="1"/>
        <v>undefined</v>
      </c>
      <c r="D378" s="2" t="str">
        <f t="shared" ca="1" si="2"/>
        <v>undefined</v>
      </c>
      <c r="E378" s="2" t="str">
        <f t="array" ref="E378">IFERROR(INDEX(hidden_1!$A$2:$F$79,MATCH("*"&amp;LEFT(A378, SEARCH("GB",A378))&amp;"*",hidden_1!G:G,0)-1,2), "undefined")</f>
        <v>undefined</v>
      </c>
      <c r="F378" s="62" t="str">
        <f t="array" ref="F378">LOWER( SUBSTITUTE( SUBSTITUTE(IFERROR(INDEX(hidden_1!$A$2:$F$79,MATCH("*"&amp;LEFT(A378, SEARCH("GB",A378))&amp;"*",hidden_1!G:G,0)-1,3), "not fоund"), " ", ""), "Gray","Grey"))</f>
        <v>notfоund</v>
      </c>
      <c r="G378" s="54" t="b">
        <f ca="1">IFERROR(__xludf.DUMMYFUNCTION("ISNUMBER( MATCH(K378,XLOOKUP(K378,split(F378,""+""),split(F378,""+"")),0))"),FALSE)</f>
        <v>0</v>
      </c>
      <c r="H378" s="54" t="str">
        <f t="shared" si="3"/>
        <v>Xiaomi 12X 8+128G</v>
      </c>
      <c r="I378" s="3" t="str">
        <f t="shared" si="4"/>
        <v>purple int</v>
      </c>
      <c r="J378" s="3" t="str">
        <f t="shared" si="5"/>
        <v xml:space="preserve">purple </v>
      </c>
      <c r="K378" s="54" t="str">
        <f t="shared" si="6"/>
        <v>purple</v>
      </c>
    </row>
    <row r="379" spans="1:11" ht="15.75" customHeight="1">
      <c r="A379" s="60" t="str">
        <f>Зведена!A379</f>
        <v>Xiaomi 12X 8+256GB Grey int</v>
      </c>
      <c r="B379" s="61" t="str">
        <f t="shared" ca="1" si="0"/>
        <v>undefined</v>
      </c>
      <c r="C379" s="61" t="str">
        <f t="shared" ca="1" si="1"/>
        <v>undefined</v>
      </c>
      <c r="D379" s="2" t="str">
        <f t="shared" ca="1" si="2"/>
        <v>undefined</v>
      </c>
      <c r="E379" s="2" t="str">
        <f t="array" ref="E379">IFERROR(INDEX(hidden_1!$A$2:$F$79,MATCH("*"&amp;LEFT(A379, SEARCH("GB",A379))&amp;"*",hidden_1!G:G,0)-1,2), "undefined")</f>
        <v>undefined</v>
      </c>
      <c r="F379" s="62" t="str">
        <f t="array" ref="F379">LOWER( SUBSTITUTE( SUBSTITUTE(IFERROR(INDEX(hidden_1!$A$2:$F$79,MATCH("*"&amp;LEFT(A379, SEARCH("GB",A379))&amp;"*",hidden_1!G:G,0)-1,3), "not fоund"), " ", ""), "Gray","Grey"))</f>
        <v>notfоund</v>
      </c>
      <c r="G379" s="54" t="b">
        <f ca="1">IFERROR(__xludf.DUMMYFUNCTION("ISNUMBER( MATCH(K379,XLOOKUP(K379,split(F379,""+""),split(F379,""+"")),0))"),FALSE)</f>
        <v>0</v>
      </c>
      <c r="H379" s="54" t="str">
        <f t="shared" si="3"/>
        <v>Xiaomi 12X 8+256G</v>
      </c>
      <c r="I379" s="3" t="str">
        <f t="shared" si="4"/>
        <v>grey int</v>
      </c>
      <c r="J379" s="3" t="str">
        <f t="shared" si="5"/>
        <v xml:space="preserve">grey </v>
      </c>
      <c r="K379" s="54" t="str">
        <f t="shared" si="6"/>
        <v>grey</v>
      </c>
    </row>
    <row r="380" spans="1:11" ht="15.75" customHeight="1">
      <c r="A380" s="60" t="str">
        <f>Зведена!A380</f>
        <v>Xiaomi 12X 8+256GB Blue int</v>
      </c>
      <c r="B380" s="61" t="str">
        <f t="shared" ca="1" si="0"/>
        <v>undefined</v>
      </c>
      <c r="C380" s="61" t="str">
        <f t="shared" ca="1" si="1"/>
        <v>undefined</v>
      </c>
      <c r="D380" s="2" t="str">
        <f t="shared" ca="1" si="2"/>
        <v>undefined</v>
      </c>
      <c r="E380" s="2" t="str">
        <f t="array" ref="E380">IFERROR(INDEX(hidden_1!$A$2:$F$79,MATCH("*"&amp;LEFT(A380, SEARCH("GB",A380))&amp;"*",hidden_1!G:G,0)-1,2), "undefined")</f>
        <v>undefined</v>
      </c>
      <c r="F380" s="62" t="str">
        <f t="array" ref="F380">LOWER( SUBSTITUTE( SUBSTITUTE(IFERROR(INDEX(hidden_1!$A$2:$F$79,MATCH("*"&amp;LEFT(A380, SEARCH("GB",A380))&amp;"*",hidden_1!G:G,0)-1,3), "not fоund"), " ", ""), "Gray","Grey"))</f>
        <v>notfоund</v>
      </c>
      <c r="G380" s="54" t="b">
        <f ca="1">IFERROR(__xludf.DUMMYFUNCTION("ISNUMBER( MATCH(K380,XLOOKUP(K380,split(F380,""+""),split(F380,""+"")),0))"),FALSE)</f>
        <v>0</v>
      </c>
      <c r="H380" s="54" t="str">
        <f t="shared" si="3"/>
        <v>Xiaomi 12X 8+256G</v>
      </c>
      <c r="I380" s="3" t="str">
        <f t="shared" si="4"/>
        <v>blue int</v>
      </c>
      <c r="J380" s="3" t="str">
        <f t="shared" si="5"/>
        <v xml:space="preserve">blue </v>
      </c>
      <c r="K380" s="54" t="str">
        <f t="shared" si="6"/>
        <v>blue</v>
      </c>
    </row>
    <row r="381" spans="1:11" ht="15.75" customHeight="1">
      <c r="A381" s="60" t="str">
        <f>Зведена!A381</f>
        <v>Xiaomi 12X 8+256GB Purple int</v>
      </c>
      <c r="B381" s="61" t="str">
        <f t="shared" ca="1" si="0"/>
        <v>undefined</v>
      </c>
      <c r="C381" s="61" t="str">
        <f t="shared" ca="1" si="1"/>
        <v>undefined</v>
      </c>
      <c r="D381" s="2" t="str">
        <f t="shared" ca="1" si="2"/>
        <v>undefined</v>
      </c>
      <c r="E381" s="2" t="str">
        <f t="array" ref="E381">IFERROR(INDEX(hidden_1!$A$2:$F$79,MATCH("*"&amp;LEFT(A381, SEARCH("GB",A381))&amp;"*",hidden_1!G:G,0)-1,2), "undefined")</f>
        <v>undefined</v>
      </c>
      <c r="F381" s="62" t="str">
        <f t="array" ref="F381">LOWER( SUBSTITUTE( SUBSTITUTE(IFERROR(INDEX(hidden_1!$A$2:$F$79,MATCH("*"&amp;LEFT(A381, SEARCH("GB",A381))&amp;"*",hidden_1!G:G,0)-1,3), "not fоund"), " ", ""), "Gray","Grey"))</f>
        <v>notfоund</v>
      </c>
      <c r="G381" s="54" t="b">
        <f ca="1">IFERROR(__xludf.DUMMYFUNCTION("ISNUMBER( MATCH(K381,XLOOKUP(K381,split(F381,""+""),split(F381,""+"")),0))"),FALSE)</f>
        <v>0</v>
      </c>
      <c r="H381" s="54" t="str">
        <f t="shared" si="3"/>
        <v>Xiaomi 12X 8+256G</v>
      </c>
      <c r="I381" s="3" t="str">
        <f t="shared" si="4"/>
        <v>purple int</v>
      </c>
      <c r="J381" s="3" t="str">
        <f t="shared" si="5"/>
        <v xml:space="preserve">purple </v>
      </c>
      <c r="K381" s="54" t="str">
        <f t="shared" si="6"/>
        <v>purple</v>
      </c>
    </row>
    <row r="382" spans="1:11" ht="15.75" customHeight="1">
      <c r="A382" s="60" t="str">
        <f>Зведена!A382</f>
        <v>Xiaomi Mi9 Lite 6+64GB White Int</v>
      </c>
      <c r="B382" s="61" t="str">
        <f t="shared" ca="1" si="0"/>
        <v>undefined</v>
      </c>
      <c r="C382" s="61" t="str">
        <f t="shared" ca="1" si="1"/>
        <v>undefined</v>
      </c>
      <c r="D382" s="2" t="str">
        <f t="shared" ca="1" si="2"/>
        <v>undefined</v>
      </c>
      <c r="E382" s="2" t="str">
        <f t="array" ref="E382">IFERROR(INDEX(hidden_1!$A$2:$F$79,MATCH("*"&amp;LEFT(A382, SEARCH("GB",A382))&amp;"*",hidden_1!G:G,0)-1,2), "undefined")</f>
        <v>undefined</v>
      </c>
      <c r="F382" s="62" t="str">
        <f t="array" ref="F382">LOWER( SUBSTITUTE( SUBSTITUTE(IFERROR(INDEX(hidden_1!$A$2:$F$79,MATCH("*"&amp;LEFT(A382, SEARCH("GB",A382))&amp;"*",hidden_1!G:G,0)-1,3), "not fоund"), " ", ""), "Gray","Grey"))</f>
        <v>notfоund</v>
      </c>
      <c r="G382" s="54" t="b">
        <f ca="1">IFERROR(__xludf.DUMMYFUNCTION("ISNUMBER( MATCH(K382,XLOOKUP(K382,split(F382,""+""),split(F382,""+"")),0))"),FALSE)</f>
        <v>0</v>
      </c>
      <c r="H382" s="54" t="str">
        <f t="shared" si="3"/>
        <v>Xiaomi Mi9 Lite 6+64G</v>
      </c>
      <c r="I382" s="3" t="str">
        <f t="shared" si="4"/>
        <v>white int</v>
      </c>
      <c r="J382" s="3" t="str">
        <f t="shared" si="5"/>
        <v xml:space="preserve">white </v>
      </c>
      <c r="K382" s="54" t="str">
        <f t="shared" si="6"/>
        <v>white</v>
      </c>
    </row>
    <row r="383" spans="1:11" ht="15.75" customHeight="1">
      <c r="A383" s="60" t="str">
        <f>Зведена!A383</f>
        <v>Xiaomi Mi9 Lite 6+64GB Grey Int</v>
      </c>
      <c r="B383" s="61" t="str">
        <f t="shared" ca="1" si="0"/>
        <v>undefined</v>
      </c>
      <c r="C383" s="61" t="str">
        <f t="shared" ca="1" si="1"/>
        <v>undefined</v>
      </c>
      <c r="D383" s="2" t="str">
        <f t="shared" ca="1" si="2"/>
        <v>undefined</v>
      </c>
      <c r="E383" s="2" t="str">
        <f t="array" ref="E383">IFERROR(INDEX(hidden_1!$A$2:$F$79,MATCH("*"&amp;LEFT(A383, SEARCH("GB",A383))&amp;"*",hidden_1!G:G,0)-1,2), "undefined")</f>
        <v>undefined</v>
      </c>
      <c r="F383" s="62" t="str">
        <f t="array" ref="F383">LOWER( SUBSTITUTE( SUBSTITUTE(IFERROR(INDEX(hidden_1!$A$2:$F$79,MATCH("*"&amp;LEFT(A383, SEARCH("GB",A383))&amp;"*",hidden_1!G:G,0)-1,3), "not fоund"), " ", ""), "Gray","Grey"))</f>
        <v>notfоund</v>
      </c>
      <c r="G383" s="54" t="b">
        <f ca="1">IFERROR(__xludf.DUMMYFUNCTION("ISNUMBER( MATCH(K383,XLOOKUP(K383,split(F383,""+""),split(F383,""+"")),0))"),FALSE)</f>
        <v>0</v>
      </c>
      <c r="H383" s="54" t="str">
        <f t="shared" si="3"/>
        <v>Xiaomi Mi9 Lite 6+64G</v>
      </c>
      <c r="I383" s="3" t="str">
        <f t="shared" si="4"/>
        <v>grey int</v>
      </c>
      <c r="J383" s="3" t="str">
        <f t="shared" si="5"/>
        <v xml:space="preserve">grey </v>
      </c>
      <c r="K383" s="54" t="str">
        <f t="shared" si="6"/>
        <v>grey</v>
      </c>
    </row>
    <row r="384" spans="1:11" ht="15.75" customHeight="1">
      <c r="A384" s="60" t="str">
        <f>Зведена!A384</f>
        <v>Xiaomi Mi9 Lite 6+64GB Blue Int</v>
      </c>
      <c r="B384" s="61" t="str">
        <f t="shared" ca="1" si="0"/>
        <v>undefined</v>
      </c>
      <c r="C384" s="61" t="str">
        <f t="shared" ca="1" si="1"/>
        <v>undefined</v>
      </c>
      <c r="D384" s="2" t="str">
        <f t="shared" ca="1" si="2"/>
        <v>undefined</v>
      </c>
      <c r="E384" s="2" t="str">
        <f t="array" ref="E384">IFERROR(INDEX(hidden_1!$A$2:$F$79,MATCH("*"&amp;LEFT(A384, SEARCH("GB",A384))&amp;"*",hidden_1!G:G,0)-1,2), "undefined")</f>
        <v>undefined</v>
      </c>
      <c r="F384" s="62" t="str">
        <f t="array" ref="F384">LOWER( SUBSTITUTE( SUBSTITUTE(IFERROR(INDEX(hidden_1!$A$2:$F$79,MATCH("*"&amp;LEFT(A384, SEARCH("GB",A384))&amp;"*",hidden_1!G:G,0)-1,3), "not fоund"), " ", ""), "Gray","Grey"))</f>
        <v>notfоund</v>
      </c>
      <c r="G384" s="54" t="b">
        <f ca="1">IFERROR(__xludf.DUMMYFUNCTION("ISNUMBER( MATCH(K384,XLOOKUP(K384,split(F384,""+""),split(F384,""+"")),0))"),FALSE)</f>
        <v>0</v>
      </c>
      <c r="H384" s="54" t="str">
        <f t="shared" si="3"/>
        <v>Xiaomi Mi9 Lite 6+64G</v>
      </c>
      <c r="I384" s="3" t="str">
        <f t="shared" si="4"/>
        <v>blue int</v>
      </c>
      <c r="J384" s="3" t="str">
        <f t="shared" si="5"/>
        <v xml:space="preserve">blue </v>
      </c>
      <c r="K384" s="54" t="str">
        <f t="shared" si="6"/>
        <v>blue</v>
      </c>
    </row>
    <row r="385" spans="1:11" ht="15.75" customHeight="1">
      <c r="A385" s="60" t="str">
        <f>Зведена!A385</f>
        <v>Xiaomi Mi9 Lite 6+128GB White Int</v>
      </c>
      <c r="B385" s="61" t="str">
        <f t="shared" ca="1" si="0"/>
        <v>undefined</v>
      </c>
      <c r="C385" s="61" t="str">
        <f t="shared" ca="1" si="1"/>
        <v>undefined</v>
      </c>
      <c r="D385" s="2" t="str">
        <f t="shared" ca="1" si="2"/>
        <v>undefined</v>
      </c>
      <c r="E385" s="2" t="str">
        <f t="array" ref="E385">IFERROR(INDEX(hidden_1!$A$2:$F$79,MATCH("*"&amp;LEFT(A385, SEARCH("GB",A385))&amp;"*",hidden_1!G:G,0)-1,2), "undefined")</f>
        <v>undefined</v>
      </c>
      <c r="F385" s="62" t="str">
        <f t="array" ref="F385">LOWER( SUBSTITUTE( SUBSTITUTE(IFERROR(INDEX(hidden_1!$A$2:$F$79,MATCH("*"&amp;LEFT(A385, SEARCH("GB",A385))&amp;"*",hidden_1!G:G,0)-1,3), "not fоund"), " ", ""), "Gray","Grey"))</f>
        <v>notfоund</v>
      </c>
      <c r="G385" s="54" t="b">
        <f ca="1">IFERROR(__xludf.DUMMYFUNCTION("ISNUMBER( MATCH(K385,XLOOKUP(K385,split(F385,""+""),split(F385,""+"")),0))"),FALSE)</f>
        <v>0</v>
      </c>
      <c r="H385" s="54" t="str">
        <f t="shared" si="3"/>
        <v>Xiaomi Mi9 Lite 6+128G</v>
      </c>
      <c r="I385" s="3" t="str">
        <f t="shared" si="4"/>
        <v>white int</v>
      </c>
      <c r="J385" s="3" t="str">
        <f t="shared" si="5"/>
        <v xml:space="preserve">white </v>
      </c>
      <c r="K385" s="54" t="str">
        <f t="shared" si="6"/>
        <v>white</v>
      </c>
    </row>
    <row r="386" spans="1:11" ht="15.75" customHeight="1">
      <c r="A386" s="60" t="str">
        <f>Зведена!A386</f>
        <v>Xiaomi Mi9 Lite 6+128GB Grey Int</v>
      </c>
      <c r="B386" s="61" t="str">
        <f t="shared" ca="1" si="0"/>
        <v>undefined</v>
      </c>
      <c r="C386" s="61" t="str">
        <f t="shared" ca="1" si="1"/>
        <v>undefined</v>
      </c>
      <c r="D386" s="2" t="str">
        <f t="shared" ca="1" si="2"/>
        <v>undefined</v>
      </c>
      <c r="E386" s="2" t="str">
        <f t="array" ref="E386">IFERROR(INDEX(hidden_1!$A$2:$F$79,MATCH("*"&amp;LEFT(A386, SEARCH("GB",A386))&amp;"*",hidden_1!G:G,0)-1,2), "undefined")</f>
        <v>undefined</v>
      </c>
      <c r="F386" s="62" t="str">
        <f t="array" ref="F386">LOWER( SUBSTITUTE( SUBSTITUTE(IFERROR(INDEX(hidden_1!$A$2:$F$79,MATCH("*"&amp;LEFT(A386, SEARCH("GB",A386))&amp;"*",hidden_1!G:G,0)-1,3), "not fоund"), " ", ""), "Gray","Grey"))</f>
        <v>notfоund</v>
      </c>
      <c r="G386" s="54" t="b">
        <f ca="1">IFERROR(__xludf.DUMMYFUNCTION("ISNUMBER( MATCH(K386,XLOOKUP(K386,split(F386,""+""),split(F386,""+"")),0))"),FALSE)</f>
        <v>0</v>
      </c>
      <c r="H386" s="54" t="str">
        <f t="shared" si="3"/>
        <v>Xiaomi Mi9 Lite 6+128G</v>
      </c>
      <c r="I386" s="3" t="str">
        <f t="shared" si="4"/>
        <v>grey int</v>
      </c>
      <c r="J386" s="3" t="str">
        <f t="shared" si="5"/>
        <v xml:space="preserve">grey </v>
      </c>
      <c r="K386" s="54" t="str">
        <f t="shared" si="6"/>
        <v>grey</v>
      </c>
    </row>
    <row r="387" spans="1:11" ht="15.75" customHeight="1">
      <c r="A387" s="60" t="str">
        <f>Зведена!A387</f>
        <v>Xiaomi Mi9 Lite 6+128GB Blue Int</v>
      </c>
      <c r="B387" s="61" t="str">
        <f t="shared" ca="1" si="0"/>
        <v>undefined</v>
      </c>
      <c r="C387" s="61" t="str">
        <f t="shared" ca="1" si="1"/>
        <v>undefined</v>
      </c>
      <c r="D387" s="2" t="str">
        <f t="shared" ca="1" si="2"/>
        <v>undefined</v>
      </c>
      <c r="E387" s="2" t="str">
        <f t="array" ref="E387">IFERROR(INDEX(hidden_1!$A$2:$F$79,MATCH("*"&amp;LEFT(A387, SEARCH("GB",A387))&amp;"*",hidden_1!G:G,0)-1,2), "undefined")</f>
        <v>undefined</v>
      </c>
      <c r="F387" s="62" t="str">
        <f t="array" ref="F387">LOWER( SUBSTITUTE( SUBSTITUTE(IFERROR(INDEX(hidden_1!$A$2:$F$79,MATCH("*"&amp;LEFT(A387, SEARCH("GB",A387))&amp;"*",hidden_1!G:G,0)-1,3), "not fоund"), " ", ""), "Gray","Grey"))</f>
        <v>notfоund</v>
      </c>
      <c r="G387" s="54" t="b">
        <f ca="1">IFERROR(__xludf.DUMMYFUNCTION("ISNUMBER( MATCH(K387,XLOOKUP(K387,split(F387,""+""),split(F387,""+"")),0))"),FALSE)</f>
        <v>0</v>
      </c>
      <c r="H387" s="54" t="str">
        <f t="shared" si="3"/>
        <v>Xiaomi Mi9 Lite 6+128G</v>
      </c>
      <c r="I387" s="3" t="str">
        <f t="shared" si="4"/>
        <v>blue int</v>
      </c>
      <c r="J387" s="3" t="str">
        <f t="shared" si="5"/>
        <v xml:space="preserve">blue </v>
      </c>
      <c r="K387" s="54" t="str">
        <f t="shared" si="6"/>
        <v>blue</v>
      </c>
    </row>
    <row r="388" spans="1:11" ht="15.75" customHeight="1">
      <c r="A388" s="60" t="str">
        <f>Зведена!A388</f>
        <v>Xiaomi Mi9 SE 6+64GB Blue Int</v>
      </c>
      <c r="B388" s="61" t="str">
        <f t="shared" ca="1" si="0"/>
        <v>undefined</v>
      </c>
      <c r="C388" s="61" t="str">
        <f t="shared" ca="1" si="1"/>
        <v>undefined</v>
      </c>
      <c r="D388" s="2" t="str">
        <f t="shared" ca="1" si="2"/>
        <v>undefined</v>
      </c>
      <c r="E388" s="2" t="str">
        <f t="array" ref="E388">IFERROR(INDEX(hidden_1!$A$2:$F$79,MATCH("*"&amp;LEFT(A388, SEARCH("GB",A388))&amp;"*",hidden_1!G:G,0)-1,2), "undefined")</f>
        <v>undefined</v>
      </c>
      <c r="F388" s="62" t="str">
        <f t="array" ref="F388">LOWER( SUBSTITUTE( SUBSTITUTE(IFERROR(INDEX(hidden_1!$A$2:$F$79,MATCH("*"&amp;LEFT(A388, SEARCH("GB",A388))&amp;"*",hidden_1!G:G,0)-1,3), "not fоund"), " ", ""), "Gray","Grey"))</f>
        <v>notfоund</v>
      </c>
      <c r="G388" s="54" t="b">
        <f ca="1">IFERROR(__xludf.DUMMYFUNCTION("ISNUMBER( MATCH(K388,XLOOKUP(K388,split(F388,""+""),split(F388,""+"")),0))"),FALSE)</f>
        <v>0</v>
      </c>
      <c r="H388" s="54" t="str">
        <f t="shared" si="3"/>
        <v>Xiaomi Mi9 SE 6+64G</v>
      </c>
      <c r="I388" s="3" t="str">
        <f t="shared" si="4"/>
        <v>blue int</v>
      </c>
      <c r="J388" s="3" t="str">
        <f t="shared" si="5"/>
        <v xml:space="preserve">blue </v>
      </c>
      <c r="K388" s="54" t="str">
        <f t="shared" si="6"/>
        <v>blue</v>
      </c>
    </row>
    <row r="389" spans="1:11" ht="15.75" customHeight="1">
      <c r="A389" s="60" t="str">
        <f>Зведена!A389</f>
        <v>Xiaomi Mi9 SE 6+64GB Black Int</v>
      </c>
      <c r="B389" s="61" t="str">
        <f t="shared" ca="1" si="0"/>
        <v>undefined</v>
      </c>
      <c r="C389" s="61" t="str">
        <f t="shared" ca="1" si="1"/>
        <v>undefined</v>
      </c>
      <c r="D389" s="2" t="str">
        <f t="shared" ca="1" si="2"/>
        <v>undefined</v>
      </c>
      <c r="E389" s="2" t="str">
        <f t="array" ref="E389">IFERROR(INDEX(hidden_1!$A$2:$F$79,MATCH("*"&amp;LEFT(A389, SEARCH("GB",A389))&amp;"*",hidden_1!G:G,0)-1,2), "undefined")</f>
        <v>undefined</v>
      </c>
      <c r="F389" s="62" t="str">
        <f t="array" ref="F389">LOWER( SUBSTITUTE( SUBSTITUTE(IFERROR(INDEX(hidden_1!$A$2:$F$79,MATCH("*"&amp;LEFT(A389, SEARCH("GB",A389))&amp;"*",hidden_1!G:G,0)-1,3), "not fоund"), " ", ""), "Gray","Grey"))</f>
        <v>notfоund</v>
      </c>
      <c r="G389" s="54" t="b">
        <f ca="1">IFERROR(__xludf.DUMMYFUNCTION("ISNUMBER( MATCH(K389,XLOOKUP(K389,split(F389,""+""),split(F389,""+"")),0))"),FALSE)</f>
        <v>0</v>
      </c>
      <c r="H389" s="54" t="str">
        <f t="shared" si="3"/>
        <v>Xiaomi Mi9 SE 6+64G</v>
      </c>
      <c r="I389" s="3" t="str">
        <f t="shared" si="4"/>
        <v>black int</v>
      </c>
      <c r="J389" s="3" t="str">
        <f t="shared" si="5"/>
        <v xml:space="preserve">black </v>
      </c>
      <c r="K389" s="54" t="str">
        <f t="shared" si="6"/>
        <v>black</v>
      </c>
    </row>
    <row r="390" spans="1:11" ht="15.75" customHeight="1">
      <c r="A390" s="60" t="str">
        <f>Зведена!A390</f>
        <v>Xiaomi Mi9 SE 6+128GB Black Int</v>
      </c>
      <c r="B390" s="61" t="str">
        <f t="shared" ca="1" si="0"/>
        <v>undefined</v>
      </c>
      <c r="C390" s="61" t="str">
        <f t="shared" ca="1" si="1"/>
        <v>undefined</v>
      </c>
      <c r="D390" s="2" t="str">
        <f t="shared" ca="1" si="2"/>
        <v>undefined</v>
      </c>
      <c r="E390" s="2" t="str">
        <f t="array" ref="E390">IFERROR(INDEX(hidden_1!$A$2:$F$79,MATCH("*"&amp;LEFT(A390, SEARCH("GB",A390))&amp;"*",hidden_1!G:G,0)-1,2), "undefined")</f>
        <v>undefined</v>
      </c>
      <c r="F390" s="62" t="str">
        <f t="array" ref="F390">LOWER( SUBSTITUTE( SUBSTITUTE(IFERROR(INDEX(hidden_1!$A$2:$F$79,MATCH("*"&amp;LEFT(A390, SEARCH("GB",A390))&amp;"*",hidden_1!G:G,0)-1,3), "not fоund"), " ", ""), "Gray","Grey"))</f>
        <v>notfоund</v>
      </c>
      <c r="G390" s="54" t="b">
        <f ca="1">IFERROR(__xludf.DUMMYFUNCTION("ISNUMBER( MATCH(K390,XLOOKUP(K390,split(F390,""+""),split(F390,""+"")),0))"),FALSE)</f>
        <v>0</v>
      </c>
      <c r="H390" s="54" t="str">
        <f t="shared" si="3"/>
        <v>Xiaomi Mi9 SE 6+128G</v>
      </c>
      <c r="I390" s="3" t="str">
        <f t="shared" si="4"/>
        <v>black int</v>
      </c>
      <c r="J390" s="3" t="str">
        <f t="shared" si="5"/>
        <v xml:space="preserve">black </v>
      </c>
      <c r="K390" s="54" t="str">
        <f t="shared" si="6"/>
        <v>black</v>
      </c>
    </row>
    <row r="391" spans="1:11" ht="15.75" customHeight="1">
      <c r="A391" s="60" t="str">
        <f>Зведена!A391</f>
        <v>Xiaomi Mi9 SE 6+128GB Blue Int</v>
      </c>
      <c r="B391" s="61" t="str">
        <f t="shared" ca="1" si="0"/>
        <v>undefined</v>
      </c>
      <c r="C391" s="61" t="str">
        <f t="shared" ca="1" si="1"/>
        <v>undefined</v>
      </c>
      <c r="D391" s="2" t="str">
        <f t="shared" ca="1" si="2"/>
        <v>undefined</v>
      </c>
      <c r="E391" s="2" t="str">
        <f t="array" ref="E391">IFERROR(INDEX(hidden_1!$A$2:$F$79,MATCH("*"&amp;LEFT(A391, SEARCH("GB",A391))&amp;"*",hidden_1!G:G,0)-1,2), "undefined")</f>
        <v>undefined</v>
      </c>
      <c r="F391" s="62" t="str">
        <f t="array" ref="F391">LOWER( SUBSTITUTE( SUBSTITUTE(IFERROR(INDEX(hidden_1!$A$2:$F$79,MATCH("*"&amp;LEFT(A391, SEARCH("GB",A391))&amp;"*",hidden_1!G:G,0)-1,3), "not fоund"), " ", ""), "Gray","Grey"))</f>
        <v>notfоund</v>
      </c>
      <c r="G391" s="54" t="b">
        <f ca="1">IFERROR(__xludf.DUMMYFUNCTION("ISNUMBER( MATCH(K391,XLOOKUP(K391,split(F391,""+""),split(F391,""+"")),0))"),FALSE)</f>
        <v>0</v>
      </c>
      <c r="H391" s="54" t="str">
        <f t="shared" si="3"/>
        <v>Xiaomi Mi9 SE 6+128G</v>
      </c>
      <c r="I391" s="3" t="str">
        <f t="shared" si="4"/>
        <v>blue int</v>
      </c>
      <c r="J391" s="3" t="str">
        <f t="shared" si="5"/>
        <v xml:space="preserve">blue </v>
      </c>
      <c r="K391" s="54" t="str">
        <f t="shared" si="6"/>
        <v>blue</v>
      </c>
    </row>
    <row r="392" spans="1:11" ht="15.75" customHeight="1">
      <c r="A392" s="60" t="str">
        <f>Зведена!A392</f>
        <v>Xiaomi Mi9 6+64GB Black Int</v>
      </c>
      <c r="B392" s="61" t="str">
        <f t="shared" ca="1" si="0"/>
        <v>undefined</v>
      </c>
      <c r="C392" s="61" t="str">
        <f t="shared" ca="1" si="1"/>
        <v>undefined</v>
      </c>
      <c r="D392" s="2" t="str">
        <f t="shared" ca="1" si="2"/>
        <v>undefined</v>
      </c>
      <c r="E392" s="2" t="str">
        <f t="array" ref="E392">IFERROR(INDEX(hidden_1!$A$2:$F$79,MATCH("*"&amp;LEFT(A392, SEARCH("GB",A392))&amp;"*",hidden_1!G:G,0)-1,2), "undefined")</f>
        <v>undefined</v>
      </c>
      <c r="F392" s="62" t="str">
        <f t="array" ref="F392">LOWER( SUBSTITUTE( SUBSTITUTE(IFERROR(INDEX(hidden_1!$A$2:$F$79,MATCH("*"&amp;LEFT(A392, SEARCH("GB",A392))&amp;"*",hidden_1!G:G,0)-1,3), "not fоund"), " ", ""), "Gray","Grey"))</f>
        <v>notfоund</v>
      </c>
      <c r="G392" s="54" t="b">
        <f ca="1">IFERROR(__xludf.DUMMYFUNCTION("ISNUMBER( MATCH(K392,XLOOKUP(K392,split(F392,""+""),split(F392,""+"")),0))"),FALSE)</f>
        <v>0</v>
      </c>
      <c r="H392" s="54" t="str">
        <f t="shared" si="3"/>
        <v>Xiaomi Mi9 6+64G</v>
      </c>
      <c r="I392" s="3" t="str">
        <f t="shared" si="4"/>
        <v>black int</v>
      </c>
      <c r="J392" s="3" t="str">
        <f t="shared" si="5"/>
        <v xml:space="preserve">black </v>
      </c>
      <c r="K392" s="54" t="str">
        <f t="shared" si="6"/>
        <v>black</v>
      </c>
    </row>
    <row r="393" spans="1:11" ht="15.75" customHeight="1">
      <c r="A393" s="60" t="str">
        <f>Зведена!A393</f>
        <v>Xiaomi Mi9 6+64GB Blue Int</v>
      </c>
      <c r="B393" s="61" t="str">
        <f t="shared" ca="1" si="0"/>
        <v>undefined</v>
      </c>
      <c r="C393" s="61" t="str">
        <f t="shared" ca="1" si="1"/>
        <v>undefined</v>
      </c>
      <c r="D393" s="2" t="str">
        <f t="shared" ca="1" si="2"/>
        <v>undefined</v>
      </c>
      <c r="E393" s="2" t="str">
        <f t="array" ref="E393">IFERROR(INDEX(hidden_1!$A$2:$F$79,MATCH("*"&amp;LEFT(A393, SEARCH("GB",A393))&amp;"*",hidden_1!G:G,0)-1,2), "undefined")</f>
        <v>undefined</v>
      </c>
      <c r="F393" s="62" t="str">
        <f t="array" ref="F393">LOWER( SUBSTITUTE( SUBSTITUTE(IFERROR(INDEX(hidden_1!$A$2:$F$79,MATCH("*"&amp;LEFT(A393, SEARCH("GB",A393))&amp;"*",hidden_1!G:G,0)-1,3), "not fоund"), " ", ""), "Gray","Grey"))</f>
        <v>notfоund</v>
      </c>
      <c r="G393" s="54" t="b">
        <f ca="1">IFERROR(__xludf.DUMMYFUNCTION("ISNUMBER( MATCH(K393,XLOOKUP(K393,split(F393,""+""),split(F393,""+"")),0))"),FALSE)</f>
        <v>0</v>
      </c>
      <c r="H393" s="54" t="str">
        <f t="shared" si="3"/>
        <v>Xiaomi Mi9 6+64G</v>
      </c>
      <c r="I393" s="3" t="str">
        <f t="shared" si="4"/>
        <v>blue int</v>
      </c>
      <c r="J393" s="3" t="str">
        <f t="shared" si="5"/>
        <v xml:space="preserve">blue </v>
      </c>
      <c r="K393" s="54" t="str">
        <f t="shared" si="6"/>
        <v>blue</v>
      </c>
    </row>
    <row r="394" spans="1:11" ht="15.75" customHeight="1">
      <c r="A394" s="60" t="str">
        <f>Зведена!A394</f>
        <v>Xiaomi Mi9 8+128GB Black Int</v>
      </c>
      <c r="B394" s="61" t="str">
        <f t="shared" ca="1" si="0"/>
        <v>undefined</v>
      </c>
      <c r="C394" s="61" t="str">
        <f t="shared" ca="1" si="1"/>
        <v>undefined</v>
      </c>
      <c r="D394" s="2" t="str">
        <f t="shared" ca="1" si="2"/>
        <v>undefined</v>
      </c>
      <c r="E394" s="2" t="str">
        <f t="array" ref="E394">IFERROR(INDEX(hidden_1!$A$2:$F$79,MATCH("*"&amp;LEFT(A394, SEARCH("GB",A394))&amp;"*",hidden_1!G:G,0)-1,2), "undefined")</f>
        <v>undefined</v>
      </c>
      <c r="F394" s="62" t="str">
        <f t="array" ref="F394">LOWER( SUBSTITUTE( SUBSTITUTE(IFERROR(INDEX(hidden_1!$A$2:$F$79,MATCH("*"&amp;LEFT(A394, SEARCH("GB",A394))&amp;"*",hidden_1!G:G,0)-1,3), "not fоund"), " ", ""), "Gray","Grey"))</f>
        <v>notfоund</v>
      </c>
      <c r="G394" s="54" t="b">
        <f ca="1">IFERROR(__xludf.DUMMYFUNCTION("ISNUMBER( MATCH(K394,XLOOKUP(K394,split(F394,""+""),split(F394,""+"")),0))"),FALSE)</f>
        <v>0</v>
      </c>
      <c r="H394" s="54" t="str">
        <f t="shared" si="3"/>
        <v>Xiaomi Mi9 8+128G</v>
      </c>
      <c r="I394" s="3" t="str">
        <f t="shared" si="4"/>
        <v>black int</v>
      </c>
      <c r="J394" s="3" t="str">
        <f t="shared" si="5"/>
        <v xml:space="preserve">black </v>
      </c>
      <c r="K394" s="54" t="str">
        <f t="shared" si="6"/>
        <v>black</v>
      </c>
    </row>
    <row r="395" spans="1:11" ht="15.75" customHeight="1">
      <c r="A395" s="60" t="str">
        <f>Зведена!A395</f>
        <v>Xiaomi Mi9 8+128GB Blue Int</v>
      </c>
      <c r="B395" s="61" t="str">
        <f t="shared" ca="1" si="0"/>
        <v>undefined</v>
      </c>
      <c r="C395" s="61" t="str">
        <f t="shared" ca="1" si="1"/>
        <v>undefined</v>
      </c>
      <c r="D395" s="2" t="str">
        <f t="shared" ca="1" si="2"/>
        <v>undefined</v>
      </c>
      <c r="E395" s="2" t="str">
        <f t="array" ref="E395">IFERROR(INDEX(hidden_1!$A$2:$F$79,MATCH("*"&amp;LEFT(A395, SEARCH("GB",A395))&amp;"*",hidden_1!G:G,0)-1,2), "undefined")</f>
        <v>undefined</v>
      </c>
      <c r="F395" s="62" t="str">
        <f t="array" ref="F395">LOWER( SUBSTITUTE( SUBSTITUTE(IFERROR(INDEX(hidden_1!$A$2:$F$79,MATCH("*"&amp;LEFT(A395, SEARCH("GB",A395))&amp;"*",hidden_1!G:G,0)-1,3), "not fоund"), " ", ""), "Gray","Grey"))</f>
        <v>notfоund</v>
      </c>
      <c r="G395" s="54" t="b">
        <f ca="1">IFERROR(__xludf.DUMMYFUNCTION("ISNUMBER( MATCH(K395,XLOOKUP(K395,split(F395,""+""),split(F395,""+"")),0))"),FALSE)</f>
        <v>0</v>
      </c>
      <c r="H395" s="54" t="str">
        <f t="shared" si="3"/>
        <v>Xiaomi Mi9 8+128G</v>
      </c>
      <c r="I395" s="3" t="str">
        <f t="shared" si="4"/>
        <v>blue int</v>
      </c>
      <c r="J395" s="3" t="str">
        <f t="shared" si="5"/>
        <v xml:space="preserve">blue </v>
      </c>
      <c r="K395" s="54" t="str">
        <f t="shared" si="6"/>
        <v>blue</v>
      </c>
    </row>
    <row r="396" spans="1:11" ht="15.75" customHeight="1">
      <c r="A396" s="60" t="str">
        <f>Зведена!A396</f>
        <v>Xiaomi Mi9 6+128GB Black Int</v>
      </c>
      <c r="B396" s="61" t="str">
        <f t="shared" ca="1" si="0"/>
        <v>undefined</v>
      </c>
      <c r="C396" s="61" t="str">
        <f t="shared" ca="1" si="1"/>
        <v>undefined</v>
      </c>
      <c r="D396" s="2" t="str">
        <f t="shared" ca="1" si="2"/>
        <v>undefined</v>
      </c>
      <c r="E396" s="2" t="str">
        <f t="array" ref="E396">IFERROR(INDEX(hidden_1!$A$2:$F$79,MATCH("*"&amp;LEFT(A396, SEARCH("GB",A396))&amp;"*",hidden_1!G:G,0)-1,2), "undefined")</f>
        <v>undefined</v>
      </c>
      <c r="F396" s="62" t="str">
        <f t="array" ref="F396">LOWER( SUBSTITUTE( SUBSTITUTE(IFERROR(INDEX(hidden_1!$A$2:$F$79,MATCH("*"&amp;LEFT(A396, SEARCH("GB",A396))&amp;"*",hidden_1!G:G,0)-1,3), "not fоund"), " ", ""), "Gray","Grey"))</f>
        <v>notfоund</v>
      </c>
      <c r="G396" s="54" t="b">
        <f ca="1">IFERROR(__xludf.DUMMYFUNCTION("ISNUMBER( MATCH(K396,XLOOKUP(K396,split(F396,""+""),split(F396,""+"")),0))"),FALSE)</f>
        <v>0</v>
      </c>
      <c r="H396" s="54" t="str">
        <f t="shared" si="3"/>
        <v>Xiaomi Mi9 6+128G</v>
      </c>
      <c r="I396" s="3" t="str">
        <f t="shared" si="4"/>
        <v>black int</v>
      </c>
      <c r="J396" s="3" t="str">
        <f t="shared" si="5"/>
        <v xml:space="preserve">black </v>
      </c>
      <c r="K396" s="54" t="str">
        <f t="shared" si="6"/>
        <v>black</v>
      </c>
    </row>
    <row r="397" spans="1:11" ht="15.75" customHeight="1">
      <c r="A397" s="60" t="str">
        <f>Зведена!A397</f>
        <v>Xiaomi Mi9 6+128GB Blue Int</v>
      </c>
      <c r="B397" s="61" t="str">
        <f t="shared" ca="1" si="0"/>
        <v>undefined</v>
      </c>
      <c r="C397" s="61" t="str">
        <f t="shared" ca="1" si="1"/>
        <v>undefined</v>
      </c>
      <c r="D397" s="2" t="str">
        <f t="shared" ca="1" si="2"/>
        <v>undefined</v>
      </c>
      <c r="E397" s="2" t="str">
        <f t="array" ref="E397">IFERROR(INDEX(hidden_1!$A$2:$F$79,MATCH("*"&amp;LEFT(A397, SEARCH("GB",A397))&amp;"*",hidden_1!G:G,0)-1,2), "undefined")</f>
        <v>undefined</v>
      </c>
      <c r="F397" s="62" t="str">
        <f t="array" ref="F397">LOWER( SUBSTITUTE( SUBSTITUTE(IFERROR(INDEX(hidden_1!$A$2:$F$79,MATCH("*"&amp;LEFT(A397, SEARCH("GB",A397))&amp;"*",hidden_1!G:G,0)-1,3), "not fоund"), " ", ""), "Gray","Grey"))</f>
        <v>notfоund</v>
      </c>
      <c r="G397" s="54" t="b">
        <f ca="1">IFERROR(__xludf.DUMMYFUNCTION("ISNUMBER( MATCH(K397,XLOOKUP(K397,split(F397,""+""),split(F397,""+"")),0))"),FALSE)</f>
        <v>0</v>
      </c>
      <c r="H397" s="54" t="str">
        <f t="shared" si="3"/>
        <v>Xiaomi Mi9 6+128G</v>
      </c>
      <c r="I397" s="3" t="str">
        <f t="shared" si="4"/>
        <v>blue int</v>
      </c>
      <c r="J397" s="3" t="str">
        <f t="shared" si="5"/>
        <v xml:space="preserve">blue </v>
      </c>
      <c r="K397" s="54" t="str">
        <f t="shared" si="6"/>
        <v>blue</v>
      </c>
    </row>
    <row r="398" spans="1:11" ht="15.75" customHeight="1">
      <c r="A398" s="60" t="str">
        <f>Зведена!A398</f>
        <v>Xiaomi Mi9T 6+64GB Black Int</v>
      </c>
      <c r="B398" s="61" t="str">
        <f t="shared" ca="1" si="0"/>
        <v>undefined</v>
      </c>
      <c r="C398" s="61" t="str">
        <f t="shared" ca="1" si="1"/>
        <v>undefined</v>
      </c>
      <c r="D398" s="2" t="str">
        <f t="shared" ca="1" si="2"/>
        <v>undefined</v>
      </c>
      <c r="E398" s="2" t="str">
        <f t="array" ref="E398">IFERROR(INDEX(hidden_1!$A$2:$F$79,MATCH("*"&amp;LEFT(A398, SEARCH("GB",A398))&amp;"*",hidden_1!G:G,0)-1,2), "undefined")</f>
        <v>undefined</v>
      </c>
      <c r="F398" s="62" t="str">
        <f t="array" ref="F398">LOWER( SUBSTITUTE( SUBSTITUTE(IFERROR(INDEX(hidden_1!$A$2:$F$79,MATCH("*"&amp;LEFT(A398, SEARCH("GB",A398))&amp;"*",hidden_1!G:G,0)-1,3), "not fоund"), " ", ""), "Gray","Grey"))</f>
        <v>notfоund</v>
      </c>
      <c r="G398" s="54" t="b">
        <f ca="1">IFERROR(__xludf.DUMMYFUNCTION("ISNUMBER( MATCH(K398,XLOOKUP(K398,split(F398,""+""),split(F398,""+"")),0))"),FALSE)</f>
        <v>0</v>
      </c>
      <c r="H398" s="54" t="str">
        <f t="shared" si="3"/>
        <v>Xiaomi Mi9T 6+64G</v>
      </c>
      <c r="I398" s="3" t="str">
        <f t="shared" si="4"/>
        <v>black int</v>
      </c>
      <c r="J398" s="3" t="str">
        <f t="shared" si="5"/>
        <v xml:space="preserve">black </v>
      </c>
      <c r="K398" s="54" t="str">
        <f t="shared" si="6"/>
        <v>black</v>
      </c>
    </row>
    <row r="399" spans="1:11" ht="15.75" customHeight="1">
      <c r="A399" s="60" t="str">
        <f>Зведена!A399</f>
        <v>Xiaomi Mi9T 6+64GB Blue Int</v>
      </c>
      <c r="B399" s="61" t="str">
        <f t="shared" ca="1" si="0"/>
        <v>undefined</v>
      </c>
      <c r="C399" s="61" t="str">
        <f t="shared" ca="1" si="1"/>
        <v>undefined</v>
      </c>
      <c r="D399" s="2" t="str">
        <f t="shared" ca="1" si="2"/>
        <v>undefined</v>
      </c>
      <c r="E399" s="2" t="str">
        <f t="array" ref="E399">IFERROR(INDEX(hidden_1!$A$2:$F$79,MATCH("*"&amp;LEFT(A399, SEARCH("GB",A399))&amp;"*",hidden_1!G:G,0)-1,2), "undefined")</f>
        <v>undefined</v>
      </c>
      <c r="F399" s="62" t="str">
        <f t="array" ref="F399">LOWER( SUBSTITUTE( SUBSTITUTE(IFERROR(INDEX(hidden_1!$A$2:$F$79,MATCH("*"&amp;LEFT(A399, SEARCH("GB",A399))&amp;"*",hidden_1!G:G,0)-1,3), "not fоund"), " ", ""), "Gray","Grey"))</f>
        <v>notfоund</v>
      </c>
      <c r="G399" s="54" t="b">
        <f ca="1">IFERROR(__xludf.DUMMYFUNCTION("ISNUMBER( MATCH(K399,XLOOKUP(K399,split(F399,""+""),split(F399,""+"")),0))"),FALSE)</f>
        <v>0</v>
      </c>
      <c r="H399" s="54" t="str">
        <f t="shared" si="3"/>
        <v>Xiaomi Mi9T 6+64G</v>
      </c>
      <c r="I399" s="3" t="str">
        <f t="shared" si="4"/>
        <v>blue int</v>
      </c>
      <c r="J399" s="3" t="str">
        <f t="shared" si="5"/>
        <v xml:space="preserve">blue </v>
      </c>
      <c r="K399" s="54" t="str">
        <f t="shared" si="6"/>
        <v>blue</v>
      </c>
    </row>
    <row r="400" spans="1:11" ht="15.75" customHeight="1">
      <c r="A400" s="60" t="str">
        <f>Зведена!A400</f>
        <v>Xiaomi Mi9T 6+64GB Red Int</v>
      </c>
      <c r="B400" s="61" t="str">
        <f t="shared" ca="1" si="0"/>
        <v>undefined</v>
      </c>
      <c r="C400" s="61" t="str">
        <f t="shared" ca="1" si="1"/>
        <v>undefined</v>
      </c>
      <c r="D400" s="2" t="str">
        <f t="shared" ca="1" si="2"/>
        <v>undefined</v>
      </c>
      <c r="E400" s="2" t="str">
        <f t="array" ref="E400">IFERROR(INDEX(hidden_1!$A$2:$F$79,MATCH("*"&amp;LEFT(A400, SEARCH("GB",A400))&amp;"*",hidden_1!G:G,0)-1,2), "undefined")</f>
        <v>undefined</v>
      </c>
      <c r="F400" s="62" t="str">
        <f t="array" ref="F400">LOWER( SUBSTITUTE( SUBSTITUTE(IFERROR(INDEX(hidden_1!$A$2:$F$79,MATCH("*"&amp;LEFT(A400, SEARCH("GB",A400))&amp;"*",hidden_1!G:G,0)-1,3), "not fоund"), " ", ""), "Gray","Grey"))</f>
        <v>notfоund</v>
      </c>
      <c r="G400" s="54" t="b">
        <f ca="1">IFERROR(__xludf.DUMMYFUNCTION("ISNUMBER( MATCH(K400,XLOOKUP(K400,split(F400,""+""),split(F400,""+"")),0))"),FALSE)</f>
        <v>0</v>
      </c>
      <c r="H400" s="54" t="str">
        <f t="shared" si="3"/>
        <v>Xiaomi Mi9T 6+64G</v>
      </c>
      <c r="I400" s="3" t="str">
        <f t="shared" si="4"/>
        <v>red int</v>
      </c>
      <c r="J400" s="3" t="str">
        <f t="shared" si="5"/>
        <v xml:space="preserve">red </v>
      </c>
      <c r="K400" s="54" t="str">
        <f t="shared" si="6"/>
        <v>red</v>
      </c>
    </row>
    <row r="401" spans="1:11" ht="15.75" customHeight="1">
      <c r="A401" s="60" t="str">
        <f>Зведена!A401</f>
        <v>Xiaomi Mi9T 6+128GB Black Int</v>
      </c>
      <c r="B401" s="61" t="str">
        <f t="shared" ca="1" si="0"/>
        <v>undefined</v>
      </c>
      <c r="C401" s="61" t="str">
        <f t="shared" ca="1" si="1"/>
        <v>undefined</v>
      </c>
      <c r="D401" s="2" t="str">
        <f t="shared" ca="1" si="2"/>
        <v>undefined</v>
      </c>
      <c r="E401" s="2" t="str">
        <f t="array" ref="E401">IFERROR(INDEX(hidden_1!$A$2:$F$79,MATCH("*"&amp;LEFT(A401, SEARCH("GB",A401))&amp;"*",hidden_1!G:G,0)-1,2), "undefined")</f>
        <v>undefined</v>
      </c>
      <c r="F401" s="62" t="str">
        <f t="array" ref="F401">LOWER( SUBSTITUTE( SUBSTITUTE(IFERROR(INDEX(hidden_1!$A$2:$F$79,MATCH("*"&amp;LEFT(A401, SEARCH("GB",A401))&amp;"*",hidden_1!G:G,0)-1,3), "not fоund"), " ", ""), "Gray","Grey"))</f>
        <v>notfоund</v>
      </c>
      <c r="G401" s="54" t="b">
        <f ca="1">IFERROR(__xludf.DUMMYFUNCTION("ISNUMBER( MATCH(K401,XLOOKUP(K401,split(F401,""+""),split(F401,""+"")),0))"),FALSE)</f>
        <v>0</v>
      </c>
      <c r="H401" s="54" t="str">
        <f t="shared" si="3"/>
        <v>Xiaomi Mi9T 6+128G</v>
      </c>
      <c r="I401" s="3" t="str">
        <f t="shared" si="4"/>
        <v>black int</v>
      </c>
      <c r="J401" s="3" t="str">
        <f t="shared" si="5"/>
        <v xml:space="preserve">black </v>
      </c>
      <c r="K401" s="54" t="str">
        <f t="shared" si="6"/>
        <v>black</v>
      </c>
    </row>
    <row r="402" spans="1:11" ht="15.75" customHeight="1">
      <c r="A402" s="60" t="str">
        <f>Зведена!A402</f>
        <v>Xiaomi Mi9T 6+128GB Blue Int</v>
      </c>
      <c r="B402" s="61" t="str">
        <f t="shared" ca="1" si="0"/>
        <v>undefined</v>
      </c>
      <c r="C402" s="61" t="str">
        <f t="shared" ca="1" si="1"/>
        <v>undefined</v>
      </c>
      <c r="D402" s="2" t="str">
        <f t="shared" ca="1" si="2"/>
        <v>undefined</v>
      </c>
      <c r="E402" s="2" t="str">
        <f t="array" ref="E402">IFERROR(INDEX(hidden_1!$A$2:$F$79,MATCH("*"&amp;LEFT(A402, SEARCH("GB",A402))&amp;"*",hidden_1!G:G,0)-1,2), "undefined")</f>
        <v>undefined</v>
      </c>
      <c r="F402" s="62" t="str">
        <f t="array" ref="F402">LOWER( SUBSTITUTE( SUBSTITUTE(IFERROR(INDEX(hidden_1!$A$2:$F$79,MATCH("*"&amp;LEFT(A402, SEARCH("GB",A402))&amp;"*",hidden_1!G:G,0)-1,3), "not fоund"), " ", ""), "Gray","Grey"))</f>
        <v>notfоund</v>
      </c>
      <c r="G402" s="54" t="b">
        <f ca="1">IFERROR(__xludf.DUMMYFUNCTION("ISNUMBER( MATCH(K402,XLOOKUP(K402,split(F402,""+""),split(F402,""+"")),0))"),FALSE)</f>
        <v>0</v>
      </c>
      <c r="H402" s="54" t="str">
        <f t="shared" si="3"/>
        <v>Xiaomi Mi9T 6+128G</v>
      </c>
      <c r="I402" s="3" t="str">
        <f t="shared" si="4"/>
        <v>blue int</v>
      </c>
      <c r="J402" s="3" t="str">
        <f t="shared" si="5"/>
        <v xml:space="preserve">blue </v>
      </c>
      <c r="K402" s="54" t="str">
        <f t="shared" si="6"/>
        <v>blue</v>
      </c>
    </row>
    <row r="403" spans="1:11" ht="15.75" customHeight="1">
      <c r="A403" s="60" t="str">
        <f>Зведена!A403</f>
        <v>Xiaomi Mi9T 6+128GB Green Int</v>
      </c>
      <c r="B403" s="61" t="str">
        <f t="shared" ca="1" si="0"/>
        <v>undefined</v>
      </c>
      <c r="C403" s="61" t="str">
        <f t="shared" ca="1" si="1"/>
        <v>undefined</v>
      </c>
      <c r="D403" s="2" t="str">
        <f t="shared" ca="1" si="2"/>
        <v>undefined</v>
      </c>
      <c r="E403" s="2" t="str">
        <f t="array" ref="E403">IFERROR(INDEX(hidden_1!$A$2:$F$79,MATCH("*"&amp;LEFT(A403, SEARCH("GB",A403))&amp;"*",hidden_1!G:G,0)-1,2), "undefined")</f>
        <v>undefined</v>
      </c>
      <c r="F403" s="62" t="str">
        <f t="array" ref="F403">LOWER( SUBSTITUTE( SUBSTITUTE(IFERROR(INDEX(hidden_1!$A$2:$F$79,MATCH("*"&amp;LEFT(A403, SEARCH("GB",A403))&amp;"*",hidden_1!G:G,0)-1,3), "not fоund"), " ", ""), "Gray","Grey"))</f>
        <v>notfоund</v>
      </c>
      <c r="G403" s="54" t="b">
        <f ca="1">IFERROR(__xludf.DUMMYFUNCTION("ISNUMBER( MATCH(K403,XLOOKUP(K403,split(F403,""+""),split(F403,""+"")),0))"),FALSE)</f>
        <v>0</v>
      </c>
      <c r="H403" s="54" t="str">
        <f t="shared" si="3"/>
        <v>Xiaomi Mi9T 6+128G</v>
      </c>
      <c r="I403" s="3" t="str">
        <f t="shared" si="4"/>
        <v>green int</v>
      </c>
      <c r="J403" s="3" t="str">
        <f t="shared" si="5"/>
        <v xml:space="preserve">green </v>
      </c>
      <c r="K403" s="54" t="str">
        <f t="shared" si="6"/>
        <v>green</v>
      </c>
    </row>
    <row r="404" spans="1:11" ht="15.75" customHeight="1">
      <c r="A404" s="60" t="str">
        <f>Зведена!A404</f>
        <v>Xiaomi Mi9T 6+128GB Red Int</v>
      </c>
      <c r="B404" s="61" t="str">
        <f t="shared" ca="1" si="0"/>
        <v>undefined</v>
      </c>
      <c r="C404" s="61" t="str">
        <f t="shared" ca="1" si="1"/>
        <v>undefined</v>
      </c>
      <c r="D404" s="2" t="str">
        <f t="shared" ca="1" si="2"/>
        <v>undefined</v>
      </c>
      <c r="E404" s="2" t="str">
        <f t="array" ref="E404">IFERROR(INDEX(hidden_1!$A$2:$F$79,MATCH("*"&amp;LEFT(A404, SEARCH("GB",A404))&amp;"*",hidden_1!G:G,0)-1,2), "undefined")</f>
        <v>undefined</v>
      </c>
      <c r="F404" s="62" t="str">
        <f t="array" ref="F404">LOWER( SUBSTITUTE( SUBSTITUTE(IFERROR(INDEX(hidden_1!$A$2:$F$79,MATCH("*"&amp;LEFT(A404, SEARCH("GB",A404))&amp;"*",hidden_1!G:G,0)-1,3), "not fоund"), " ", ""), "Gray","Grey"))</f>
        <v>notfоund</v>
      </c>
      <c r="G404" s="54" t="b">
        <f ca="1">IFERROR(__xludf.DUMMYFUNCTION("ISNUMBER( MATCH(K404,XLOOKUP(K404,split(F404,""+""),split(F404,""+"")),0))"),FALSE)</f>
        <v>0</v>
      </c>
      <c r="H404" s="54" t="str">
        <f t="shared" si="3"/>
        <v>Xiaomi Mi9T 6+128G</v>
      </c>
      <c r="I404" s="3" t="str">
        <f t="shared" si="4"/>
        <v>red int</v>
      </c>
      <c r="J404" s="3" t="str">
        <f t="shared" si="5"/>
        <v xml:space="preserve">red </v>
      </c>
      <c r="K404" s="54" t="str">
        <f t="shared" si="6"/>
        <v>red</v>
      </c>
    </row>
    <row r="405" spans="1:11" ht="15.75" customHeight="1">
      <c r="A405" s="60" t="str">
        <f>Зведена!A405</f>
        <v>Xiaomi Mi9T Pro 6+64GB Black Int</v>
      </c>
      <c r="B405" s="61" t="str">
        <f t="shared" ca="1" si="0"/>
        <v>undefined</v>
      </c>
      <c r="C405" s="61" t="str">
        <f t="shared" ca="1" si="1"/>
        <v>undefined</v>
      </c>
      <c r="D405" s="2" t="str">
        <f t="shared" ca="1" si="2"/>
        <v>undefined</v>
      </c>
      <c r="E405" s="2" t="str">
        <f t="array" ref="E405">IFERROR(INDEX(hidden_1!$A$2:$F$79,MATCH("*"&amp;LEFT(A405, SEARCH("GB",A405))&amp;"*",hidden_1!G:G,0)-1,2), "undefined")</f>
        <v>undefined</v>
      </c>
      <c r="F405" s="62" t="str">
        <f t="array" ref="F405">LOWER( SUBSTITUTE( SUBSTITUTE(IFERROR(INDEX(hidden_1!$A$2:$F$79,MATCH("*"&amp;LEFT(A405, SEARCH("GB",A405))&amp;"*",hidden_1!G:G,0)-1,3), "not fоund"), " ", ""), "Gray","Grey"))</f>
        <v>notfоund</v>
      </c>
      <c r="G405" s="54" t="b">
        <f ca="1">IFERROR(__xludf.DUMMYFUNCTION("ISNUMBER( MATCH(K405,XLOOKUP(K405,split(F405,""+""),split(F405,""+"")),0))"),FALSE)</f>
        <v>0</v>
      </c>
      <c r="H405" s="54" t="str">
        <f t="shared" si="3"/>
        <v>Xiaomi Mi9T Pro 6+64G</v>
      </c>
      <c r="I405" s="3" t="str">
        <f t="shared" si="4"/>
        <v>black int</v>
      </c>
      <c r="J405" s="3" t="str">
        <f t="shared" si="5"/>
        <v xml:space="preserve">black </v>
      </c>
      <c r="K405" s="54" t="str">
        <f t="shared" si="6"/>
        <v>black</v>
      </c>
    </row>
    <row r="406" spans="1:11" ht="15.75" customHeight="1">
      <c r="A406" s="60" t="str">
        <f>Зведена!A406</f>
        <v>Xiaomi Mi9T Pro 6+64GB Blue Int</v>
      </c>
      <c r="B406" s="61" t="str">
        <f t="shared" ca="1" si="0"/>
        <v>undefined</v>
      </c>
      <c r="C406" s="61" t="str">
        <f t="shared" ca="1" si="1"/>
        <v>undefined</v>
      </c>
      <c r="D406" s="2" t="str">
        <f t="shared" ca="1" si="2"/>
        <v>undefined</v>
      </c>
      <c r="E406" s="2" t="str">
        <f t="array" ref="E406">IFERROR(INDEX(hidden_1!$A$2:$F$79,MATCH("*"&amp;LEFT(A406, SEARCH("GB",A406))&amp;"*",hidden_1!G:G,0)-1,2), "undefined")</f>
        <v>undefined</v>
      </c>
      <c r="F406" s="62" t="str">
        <f t="array" ref="F406">LOWER( SUBSTITUTE( SUBSTITUTE(IFERROR(INDEX(hidden_1!$A$2:$F$79,MATCH("*"&amp;LEFT(A406, SEARCH("GB",A406))&amp;"*",hidden_1!G:G,0)-1,3), "not fоund"), " ", ""), "Gray","Grey"))</f>
        <v>notfоund</v>
      </c>
      <c r="G406" s="54" t="b">
        <f ca="1">IFERROR(__xludf.DUMMYFUNCTION("ISNUMBER( MATCH(K406,XLOOKUP(K406,split(F406,""+""),split(F406,""+"")),0))"),FALSE)</f>
        <v>0</v>
      </c>
      <c r="H406" s="54" t="str">
        <f t="shared" si="3"/>
        <v>Xiaomi Mi9T Pro 6+64G</v>
      </c>
      <c r="I406" s="3" t="str">
        <f t="shared" si="4"/>
        <v>blue int</v>
      </c>
      <c r="J406" s="3" t="str">
        <f t="shared" si="5"/>
        <v xml:space="preserve">blue </v>
      </c>
      <c r="K406" s="54" t="str">
        <f t="shared" si="6"/>
        <v>blue</v>
      </c>
    </row>
    <row r="407" spans="1:11" ht="15.75" customHeight="1">
      <c r="A407" s="60" t="str">
        <f>Зведена!A407</f>
        <v>Xiaomi Mi9T Pro 6+64GB Red Int</v>
      </c>
      <c r="B407" s="61" t="str">
        <f t="shared" ca="1" si="0"/>
        <v>undefined</v>
      </c>
      <c r="C407" s="61" t="str">
        <f t="shared" ca="1" si="1"/>
        <v>undefined</v>
      </c>
      <c r="D407" s="2" t="str">
        <f t="shared" ca="1" si="2"/>
        <v>undefined</v>
      </c>
      <c r="E407" s="2" t="str">
        <f t="array" ref="E407">IFERROR(INDEX(hidden_1!$A$2:$F$79,MATCH("*"&amp;LEFT(A407, SEARCH("GB",A407))&amp;"*",hidden_1!G:G,0)-1,2), "undefined")</f>
        <v>undefined</v>
      </c>
      <c r="F407" s="62" t="str">
        <f t="array" ref="F407">LOWER( SUBSTITUTE( SUBSTITUTE(IFERROR(INDEX(hidden_1!$A$2:$F$79,MATCH("*"&amp;LEFT(A407, SEARCH("GB",A407))&amp;"*",hidden_1!G:G,0)-1,3), "not fоund"), " ", ""), "Gray","Grey"))</f>
        <v>notfоund</v>
      </c>
      <c r="G407" s="54" t="b">
        <f ca="1">IFERROR(__xludf.DUMMYFUNCTION("ISNUMBER( MATCH(K407,XLOOKUP(K407,split(F407,""+""),split(F407,""+"")),0))"),FALSE)</f>
        <v>0</v>
      </c>
      <c r="H407" s="54" t="str">
        <f t="shared" si="3"/>
        <v>Xiaomi Mi9T Pro 6+64G</v>
      </c>
      <c r="I407" s="3" t="str">
        <f t="shared" si="4"/>
        <v>red int</v>
      </c>
      <c r="J407" s="3" t="str">
        <f t="shared" si="5"/>
        <v xml:space="preserve">red </v>
      </c>
      <c r="K407" s="54" t="str">
        <f t="shared" si="6"/>
        <v>red</v>
      </c>
    </row>
    <row r="408" spans="1:11" ht="15.75" customHeight="1">
      <c r="A408" s="60" t="str">
        <f>Зведена!A408</f>
        <v>Xiaomi Mi9T Pro 6+64GB White Int</v>
      </c>
      <c r="B408" s="61" t="str">
        <f t="shared" ca="1" si="0"/>
        <v>undefined</v>
      </c>
      <c r="C408" s="61" t="str">
        <f t="shared" ca="1" si="1"/>
        <v>undefined</v>
      </c>
      <c r="D408" s="2" t="str">
        <f t="shared" ca="1" si="2"/>
        <v>undefined</v>
      </c>
      <c r="E408" s="2" t="str">
        <f t="array" ref="E408">IFERROR(INDEX(hidden_1!$A$2:$F$79,MATCH("*"&amp;LEFT(A408, SEARCH("GB",A408))&amp;"*",hidden_1!G:G,0)-1,2), "undefined")</f>
        <v>undefined</v>
      </c>
      <c r="F408" s="62" t="str">
        <f t="array" ref="F408">LOWER( SUBSTITUTE( SUBSTITUTE(IFERROR(INDEX(hidden_1!$A$2:$F$79,MATCH("*"&amp;LEFT(A408, SEARCH("GB",A408))&amp;"*",hidden_1!G:G,0)-1,3), "not fоund"), " ", ""), "Gray","Grey"))</f>
        <v>notfоund</v>
      </c>
      <c r="G408" s="54" t="b">
        <f ca="1">IFERROR(__xludf.DUMMYFUNCTION("ISNUMBER( MATCH(K408,XLOOKUP(K408,split(F408,""+""),split(F408,""+"")),0))"),FALSE)</f>
        <v>0</v>
      </c>
      <c r="H408" s="54" t="str">
        <f t="shared" si="3"/>
        <v>Xiaomi Mi9T Pro 6+64G</v>
      </c>
      <c r="I408" s="3" t="str">
        <f t="shared" si="4"/>
        <v>white int</v>
      </c>
      <c r="J408" s="3" t="str">
        <f t="shared" si="5"/>
        <v xml:space="preserve">white </v>
      </c>
      <c r="K408" s="54" t="str">
        <f t="shared" si="6"/>
        <v>white</v>
      </c>
    </row>
    <row r="409" spans="1:11" ht="15.75" customHeight="1">
      <c r="A409" s="60" t="str">
        <f>Зведена!A409</f>
        <v>Xiaomi Mi9T Pro 6+128GB Black Int</v>
      </c>
      <c r="B409" s="61" t="str">
        <f t="shared" ca="1" si="0"/>
        <v>undefined</v>
      </c>
      <c r="C409" s="61" t="str">
        <f t="shared" ca="1" si="1"/>
        <v>undefined</v>
      </c>
      <c r="D409" s="2" t="str">
        <f t="shared" ca="1" si="2"/>
        <v>undefined</v>
      </c>
      <c r="E409" s="2" t="str">
        <f t="array" ref="E409">IFERROR(INDEX(hidden_1!$A$2:$F$79,MATCH("*"&amp;LEFT(A409, SEARCH("GB",A409))&amp;"*",hidden_1!G:G,0)-1,2), "undefined")</f>
        <v>undefined</v>
      </c>
      <c r="F409" s="62" t="str">
        <f t="array" ref="F409">LOWER( SUBSTITUTE( SUBSTITUTE(IFERROR(INDEX(hidden_1!$A$2:$F$79,MATCH("*"&amp;LEFT(A409, SEARCH("GB",A409))&amp;"*",hidden_1!G:G,0)-1,3), "not fоund"), " ", ""), "Gray","Grey"))</f>
        <v>notfоund</v>
      </c>
      <c r="G409" s="54" t="b">
        <f ca="1">IFERROR(__xludf.DUMMYFUNCTION("ISNUMBER( MATCH(K409,XLOOKUP(K409,split(F409,""+""),split(F409,""+"")),0))"),FALSE)</f>
        <v>0</v>
      </c>
      <c r="H409" s="54" t="str">
        <f t="shared" si="3"/>
        <v>Xiaomi Mi9T Pro 6+128G</v>
      </c>
      <c r="I409" s="3" t="str">
        <f t="shared" si="4"/>
        <v>black int</v>
      </c>
      <c r="J409" s="3" t="str">
        <f t="shared" si="5"/>
        <v xml:space="preserve">black </v>
      </c>
      <c r="K409" s="54" t="str">
        <f t="shared" si="6"/>
        <v>black</v>
      </c>
    </row>
    <row r="410" spans="1:11" ht="15.75" customHeight="1">
      <c r="A410" s="60" t="str">
        <f>Зведена!A410</f>
        <v>Xiaomi Mi9T Pro 6+128GB Blue Int</v>
      </c>
      <c r="B410" s="61" t="str">
        <f t="shared" ca="1" si="0"/>
        <v>undefined</v>
      </c>
      <c r="C410" s="61" t="str">
        <f t="shared" ca="1" si="1"/>
        <v>undefined</v>
      </c>
      <c r="D410" s="2" t="str">
        <f t="shared" ca="1" si="2"/>
        <v>undefined</v>
      </c>
      <c r="E410" s="2" t="str">
        <f t="array" ref="E410">IFERROR(INDEX(hidden_1!$A$2:$F$79,MATCH("*"&amp;LEFT(A410, SEARCH("GB",A410))&amp;"*",hidden_1!G:G,0)-1,2), "undefined")</f>
        <v>undefined</v>
      </c>
      <c r="F410" s="62" t="str">
        <f t="array" ref="F410">LOWER( SUBSTITUTE( SUBSTITUTE(IFERROR(INDEX(hidden_1!$A$2:$F$79,MATCH("*"&amp;LEFT(A410, SEARCH("GB",A410))&amp;"*",hidden_1!G:G,0)-1,3), "not fоund"), " ", ""), "Gray","Grey"))</f>
        <v>notfоund</v>
      </c>
      <c r="G410" s="54" t="b">
        <f ca="1">IFERROR(__xludf.DUMMYFUNCTION("ISNUMBER( MATCH(K410,XLOOKUP(K410,split(F410,""+""),split(F410,""+"")),0))"),FALSE)</f>
        <v>0</v>
      </c>
      <c r="H410" s="54" t="str">
        <f t="shared" si="3"/>
        <v>Xiaomi Mi9T Pro 6+128G</v>
      </c>
      <c r="I410" s="3" t="str">
        <f t="shared" si="4"/>
        <v>blue int</v>
      </c>
      <c r="J410" s="3" t="str">
        <f t="shared" si="5"/>
        <v xml:space="preserve">blue </v>
      </c>
      <c r="K410" s="54" t="str">
        <f t="shared" si="6"/>
        <v>blue</v>
      </c>
    </row>
    <row r="411" spans="1:11" ht="15.75" customHeight="1">
      <c r="A411" s="60" t="str">
        <f>Зведена!A411</f>
        <v>Xiaomi Mi9T Pro 6+128GB Red Int</v>
      </c>
      <c r="B411" s="61" t="str">
        <f t="shared" ca="1" si="0"/>
        <v>undefined</v>
      </c>
      <c r="C411" s="61" t="str">
        <f t="shared" ca="1" si="1"/>
        <v>undefined</v>
      </c>
      <c r="D411" s="2" t="str">
        <f t="shared" ca="1" si="2"/>
        <v>undefined</v>
      </c>
      <c r="E411" s="2" t="str">
        <f t="array" ref="E411">IFERROR(INDEX(hidden_1!$A$2:$F$79,MATCH("*"&amp;LEFT(A411, SEARCH("GB",A411))&amp;"*",hidden_1!G:G,0)-1,2), "undefined")</f>
        <v>undefined</v>
      </c>
      <c r="F411" s="62" t="str">
        <f t="array" ref="F411">LOWER( SUBSTITUTE( SUBSTITUTE(IFERROR(INDEX(hidden_1!$A$2:$F$79,MATCH("*"&amp;LEFT(A411, SEARCH("GB",A411))&amp;"*",hidden_1!G:G,0)-1,3), "not fоund"), " ", ""), "Gray","Grey"))</f>
        <v>notfоund</v>
      </c>
      <c r="G411" s="54" t="b">
        <f ca="1">IFERROR(__xludf.DUMMYFUNCTION("ISNUMBER( MATCH(K411,XLOOKUP(K411,split(F411,""+""),split(F411,""+"")),0))"),FALSE)</f>
        <v>0</v>
      </c>
      <c r="H411" s="54" t="str">
        <f t="shared" si="3"/>
        <v>Xiaomi Mi9T Pro 6+128G</v>
      </c>
      <c r="I411" s="3" t="str">
        <f t="shared" si="4"/>
        <v>red int</v>
      </c>
      <c r="J411" s="3" t="str">
        <f t="shared" si="5"/>
        <v xml:space="preserve">red </v>
      </c>
      <c r="K411" s="54" t="str">
        <f t="shared" si="6"/>
        <v>red</v>
      </c>
    </row>
    <row r="412" spans="1:11" ht="15.75" customHeight="1">
      <c r="A412" s="60" t="str">
        <f>Зведена!A412</f>
        <v>Xiaomi Mi9T Pro 6+128GB White Int</v>
      </c>
      <c r="B412" s="61" t="str">
        <f t="shared" ca="1" si="0"/>
        <v>undefined</v>
      </c>
      <c r="C412" s="61" t="str">
        <f t="shared" ca="1" si="1"/>
        <v>undefined</v>
      </c>
      <c r="D412" s="2" t="str">
        <f t="shared" ca="1" si="2"/>
        <v>undefined</v>
      </c>
      <c r="E412" s="2" t="str">
        <f t="array" ref="E412">IFERROR(INDEX(hidden_1!$A$2:$F$79,MATCH("*"&amp;LEFT(A412, SEARCH("GB",A412))&amp;"*",hidden_1!G:G,0)-1,2), "undefined")</f>
        <v>undefined</v>
      </c>
      <c r="F412" s="62" t="str">
        <f t="array" ref="F412">LOWER( SUBSTITUTE( SUBSTITUTE(IFERROR(INDEX(hidden_1!$A$2:$F$79,MATCH("*"&amp;LEFT(A412, SEARCH("GB",A412))&amp;"*",hidden_1!G:G,0)-1,3), "not fоund"), " ", ""), "Gray","Grey"))</f>
        <v>notfоund</v>
      </c>
      <c r="G412" s="54" t="b">
        <f ca="1">IFERROR(__xludf.DUMMYFUNCTION("ISNUMBER( MATCH(K412,XLOOKUP(K412,split(F412,""+""),split(F412,""+"")),0))"),FALSE)</f>
        <v>0</v>
      </c>
      <c r="H412" s="54" t="str">
        <f t="shared" si="3"/>
        <v>Xiaomi Mi9T Pro 6+128G</v>
      </c>
      <c r="I412" s="3" t="str">
        <f t="shared" si="4"/>
        <v>white int</v>
      </c>
      <c r="J412" s="3" t="str">
        <f t="shared" si="5"/>
        <v xml:space="preserve">white </v>
      </c>
      <c r="K412" s="54" t="str">
        <f t="shared" si="6"/>
        <v>white</v>
      </c>
    </row>
    <row r="413" spans="1:11" ht="15.75" customHeight="1">
      <c r="A413" s="60" t="str">
        <f>Зведена!A413</f>
        <v>Xiaomi Mi10 Lite 6+64GB Blue Int</v>
      </c>
      <c r="B413" s="61" t="str">
        <f t="shared" ca="1" si="0"/>
        <v>undefined</v>
      </c>
      <c r="C413" s="61" t="str">
        <f t="shared" ca="1" si="1"/>
        <v>undefined</v>
      </c>
      <c r="D413" s="2" t="str">
        <f t="shared" ca="1" si="2"/>
        <v>undefined</v>
      </c>
      <c r="E413" s="2" t="str">
        <f t="array" ref="E413">IFERROR(INDEX(hidden_1!$A$2:$F$79,MATCH("*"&amp;LEFT(A413, SEARCH("GB",A413))&amp;"*",hidden_1!G:G,0)-1,2), "undefined")</f>
        <v>undefined</v>
      </c>
      <c r="F413" s="62" t="str">
        <f t="array" ref="F413">LOWER( SUBSTITUTE( SUBSTITUTE(IFERROR(INDEX(hidden_1!$A$2:$F$79,MATCH("*"&amp;LEFT(A413, SEARCH("GB",A413))&amp;"*",hidden_1!G:G,0)-1,3), "not fоund"), " ", ""), "Gray","Grey"))</f>
        <v>notfоund</v>
      </c>
      <c r="G413" s="54" t="b">
        <f ca="1">IFERROR(__xludf.DUMMYFUNCTION("ISNUMBER( MATCH(K413,XLOOKUP(K413,split(F413,""+""),split(F413,""+"")),0))"),FALSE)</f>
        <v>0</v>
      </c>
      <c r="H413" s="54" t="str">
        <f t="shared" si="3"/>
        <v>Xiaomi Mi10 Lite 6+64G</v>
      </c>
      <c r="I413" s="3" t="str">
        <f t="shared" si="4"/>
        <v>blue int</v>
      </c>
      <c r="J413" s="3" t="str">
        <f t="shared" si="5"/>
        <v xml:space="preserve">blue </v>
      </c>
      <c r="K413" s="54" t="str">
        <f t="shared" si="6"/>
        <v>blue</v>
      </c>
    </row>
    <row r="414" spans="1:11" ht="15.75" customHeight="1">
      <c r="A414" s="60" t="str">
        <f>Зведена!A414</f>
        <v>Xiaomi Mi10 Lite 6+64GB Grey Int</v>
      </c>
      <c r="B414" s="61" t="str">
        <f t="shared" ca="1" si="0"/>
        <v>undefined</v>
      </c>
      <c r="C414" s="61" t="str">
        <f t="shared" ca="1" si="1"/>
        <v>undefined</v>
      </c>
      <c r="D414" s="2" t="str">
        <f t="shared" ca="1" si="2"/>
        <v>undefined</v>
      </c>
      <c r="E414" s="2" t="str">
        <f t="array" ref="E414">IFERROR(INDEX(hidden_1!$A$2:$F$79,MATCH("*"&amp;LEFT(A414, SEARCH("GB",A414))&amp;"*",hidden_1!G:G,0)-1,2), "undefined")</f>
        <v>undefined</v>
      </c>
      <c r="F414" s="62" t="str">
        <f t="array" ref="F414">LOWER( SUBSTITUTE( SUBSTITUTE(IFERROR(INDEX(hidden_1!$A$2:$F$79,MATCH("*"&amp;LEFT(A414, SEARCH("GB",A414))&amp;"*",hidden_1!G:G,0)-1,3), "not fоund"), " ", ""), "Gray","Grey"))</f>
        <v>notfоund</v>
      </c>
      <c r="G414" s="54" t="b">
        <f ca="1">IFERROR(__xludf.DUMMYFUNCTION("ISNUMBER( MATCH(K414,XLOOKUP(K414,split(F414,""+""),split(F414,""+"")),0))"),FALSE)</f>
        <v>0</v>
      </c>
      <c r="H414" s="54" t="str">
        <f t="shared" si="3"/>
        <v>Xiaomi Mi10 Lite 6+64G</v>
      </c>
      <c r="I414" s="3" t="str">
        <f t="shared" si="4"/>
        <v>grey int</v>
      </c>
      <c r="J414" s="3" t="str">
        <f t="shared" si="5"/>
        <v xml:space="preserve">grey </v>
      </c>
      <c r="K414" s="54" t="str">
        <f t="shared" si="6"/>
        <v>grey</v>
      </c>
    </row>
    <row r="415" spans="1:11" ht="15.75" customHeight="1">
      <c r="A415" s="60" t="str">
        <f>Зведена!A415</f>
        <v>Xiaomi Mi10 Lite 6+64GB White Int</v>
      </c>
      <c r="B415" s="61" t="str">
        <f t="shared" ca="1" si="0"/>
        <v>undefined</v>
      </c>
      <c r="C415" s="61" t="str">
        <f t="shared" ca="1" si="1"/>
        <v>undefined</v>
      </c>
      <c r="D415" s="2" t="str">
        <f t="shared" ca="1" si="2"/>
        <v>undefined</v>
      </c>
      <c r="E415" s="2" t="str">
        <f t="array" ref="E415">IFERROR(INDEX(hidden_1!$A$2:$F$79,MATCH("*"&amp;LEFT(A415, SEARCH("GB",A415))&amp;"*",hidden_1!G:G,0)-1,2), "undefined")</f>
        <v>undefined</v>
      </c>
      <c r="F415" s="62" t="str">
        <f t="array" ref="F415">LOWER( SUBSTITUTE( SUBSTITUTE(IFERROR(INDEX(hidden_1!$A$2:$F$79,MATCH("*"&amp;LEFT(A415, SEARCH("GB",A415))&amp;"*",hidden_1!G:G,0)-1,3), "not fоund"), " ", ""), "Gray","Grey"))</f>
        <v>notfоund</v>
      </c>
      <c r="G415" s="54" t="b">
        <f ca="1">IFERROR(__xludf.DUMMYFUNCTION("ISNUMBER( MATCH(K415,XLOOKUP(K415,split(F415,""+""),split(F415,""+"")),0))"),FALSE)</f>
        <v>0</v>
      </c>
      <c r="H415" s="54" t="str">
        <f t="shared" si="3"/>
        <v>Xiaomi Mi10 Lite 6+64G</v>
      </c>
      <c r="I415" s="3" t="str">
        <f t="shared" si="4"/>
        <v>white int</v>
      </c>
      <c r="J415" s="3" t="str">
        <f t="shared" si="5"/>
        <v xml:space="preserve">white </v>
      </c>
      <c r="K415" s="54" t="str">
        <f t="shared" si="6"/>
        <v>white</v>
      </c>
    </row>
    <row r="416" spans="1:11" ht="15.75" customHeight="1">
      <c r="A416" s="60" t="str">
        <f>Зведена!A416</f>
        <v>Xiaomi Mi10 Lite 6+128GB Blue Int</v>
      </c>
      <c r="B416" s="61" t="str">
        <f t="shared" ca="1" si="0"/>
        <v>undefined</v>
      </c>
      <c r="C416" s="61" t="str">
        <f t="shared" ca="1" si="1"/>
        <v>undefined</v>
      </c>
      <c r="D416" s="2" t="str">
        <f t="shared" ca="1" si="2"/>
        <v>undefined</v>
      </c>
      <c r="E416" s="2" t="str">
        <f t="array" ref="E416">IFERROR(INDEX(hidden_1!$A$2:$F$79,MATCH("*"&amp;LEFT(A416, SEARCH("GB",A416))&amp;"*",hidden_1!G:G,0)-1,2), "undefined")</f>
        <v>undefined</v>
      </c>
      <c r="F416" s="62" t="str">
        <f t="array" ref="F416">LOWER( SUBSTITUTE( SUBSTITUTE(IFERROR(INDEX(hidden_1!$A$2:$F$79,MATCH("*"&amp;LEFT(A416, SEARCH("GB",A416))&amp;"*",hidden_1!G:G,0)-1,3), "not fоund"), " ", ""), "Gray","Grey"))</f>
        <v>notfоund</v>
      </c>
      <c r="G416" s="54" t="b">
        <f ca="1">IFERROR(__xludf.DUMMYFUNCTION("ISNUMBER( MATCH(K416,XLOOKUP(K416,split(F416,""+""),split(F416,""+"")),0))"),FALSE)</f>
        <v>0</v>
      </c>
      <c r="H416" s="54" t="str">
        <f t="shared" si="3"/>
        <v>Xiaomi Mi10 Lite 6+128G</v>
      </c>
      <c r="I416" s="3" t="str">
        <f t="shared" si="4"/>
        <v>blue int</v>
      </c>
      <c r="J416" s="3" t="str">
        <f t="shared" si="5"/>
        <v xml:space="preserve">blue </v>
      </c>
      <c r="K416" s="54" t="str">
        <f t="shared" si="6"/>
        <v>blue</v>
      </c>
    </row>
    <row r="417" spans="1:11" ht="15.75" customHeight="1">
      <c r="A417" s="60" t="str">
        <f>Зведена!A417</f>
        <v>Xiaomi Mi10 Lite 6+128GB Grey Int</v>
      </c>
      <c r="B417" s="61" t="str">
        <f t="shared" ca="1" si="0"/>
        <v>undefined</v>
      </c>
      <c r="C417" s="61" t="str">
        <f t="shared" ca="1" si="1"/>
        <v>undefined</v>
      </c>
      <c r="D417" s="2" t="str">
        <f t="shared" ca="1" si="2"/>
        <v>undefined</v>
      </c>
      <c r="E417" s="2" t="str">
        <f t="array" ref="E417">IFERROR(INDEX(hidden_1!$A$2:$F$79,MATCH("*"&amp;LEFT(A417, SEARCH("GB",A417))&amp;"*",hidden_1!G:G,0)-1,2), "undefined")</f>
        <v>undefined</v>
      </c>
      <c r="F417" s="62" t="str">
        <f t="array" ref="F417">LOWER( SUBSTITUTE( SUBSTITUTE(IFERROR(INDEX(hidden_1!$A$2:$F$79,MATCH("*"&amp;LEFT(A417, SEARCH("GB",A417))&amp;"*",hidden_1!G:G,0)-1,3), "not fоund"), " ", ""), "Gray","Grey"))</f>
        <v>notfоund</v>
      </c>
      <c r="G417" s="54" t="b">
        <f ca="1">IFERROR(__xludf.DUMMYFUNCTION("ISNUMBER( MATCH(K417,XLOOKUP(K417,split(F417,""+""),split(F417,""+"")),0))"),FALSE)</f>
        <v>0</v>
      </c>
      <c r="H417" s="54" t="str">
        <f t="shared" si="3"/>
        <v>Xiaomi Mi10 Lite 6+128G</v>
      </c>
      <c r="I417" s="3" t="str">
        <f t="shared" si="4"/>
        <v>grey int</v>
      </c>
      <c r="J417" s="3" t="str">
        <f t="shared" si="5"/>
        <v xml:space="preserve">grey </v>
      </c>
      <c r="K417" s="54" t="str">
        <f t="shared" si="6"/>
        <v>grey</v>
      </c>
    </row>
    <row r="418" spans="1:11" ht="15.75" customHeight="1">
      <c r="A418" s="60" t="str">
        <f>Зведена!A418</f>
        <v>Xiaomi Mi10 Lite 6+128GB White Int</v>
      </c>
      <c r="B418" s="61" t="str">
        <f t="shared" ca="1" si="0"/>
        <v>undefined</v>
      </c>
      <c r="C418" s="61" t="str">
        <f t="shared" ca="1" si="1"/>
        <v>undefined</v>
      </c>
      <c r="D418" s="2" t="str">
        <f t="shared" ca="1" si="2"/>
        <v>undefined</v>
      </c>
      <c r="E418" s="2" t="str">
        <f t="array" ref="E418">IFERROR(INDEX(hidden_1!$A$2:$F$79,MATCH("*"&amp;LEFT(A418, SEARCH("GB",A418))&amp;"*",hidden_1!G:G,0)-1,2), "undefined")</f>
        <v>undefined</v>
      </c>
      <c r="F418" s="62" t="str">
        <f t="array" ref="F418">LOWER( SUBSTITUTE( SUBSTITUTE(IFERROR(INDEX(hidden_1!$A$2:$F$79,MATCH("*"&amp;LEFT(A418, SEARCH("GB",A418))&amp;"*",hidden_1!G:G,0)-1,3), "not fоund"), " ", ""), "Gray","Grey"))</f>
        <v>notfоund</v>
      </c>
      <c r="G418" s="54" t="b">
        <f ca="1">IFERROR(__xludf.DUMMYFUNCTION("ISNUMBER( MATCH(K418,XLOOKUP(K418,split(F418,""+""),split(F418,""+"")),0))"),FALSE)</f>
        <v>0</v>
      </c>
      <c r="H418" s="54" t="str">
        <f t="shared" si="3"/>
        <v>Xiaomi Mi10 Lite 6+128G</v>
      </c>
      <c r="I418" s="3" t="str">
        <f t="shared" si="4"/>
        <v>white int</v>
      </c>
      <c r="J418" s="3" t="str">
        <f t="shared" si="5"/>
        <v xml:space="preserve">white </v>
      </c>
      <c r="K418" s="54" t="str">
        <f t="shared" si="6"/>
        <v>white</v>
      </c>
    </row>
    <row r="419" spans="1:11" ht="15.75" customHeight="1">
      <c r="A419" s="60" t="str">
        <f>Зведена!A419</f>
        <v>Xiaomi Mi10T Lite 6+64GB Pearl Gray Int</v>
      </c>
      <c r="B419" s="61" t="str">
        <f t="shared" ca="1" si="0"/>
        <v>undefined</v>
      </c>
      <c r="C419" s="61" t="str">
        <f t="shared" ca="1" si="1"/>
        <v>undefined</v>
      </c>
      <c r="D419" s="2" t="str">
        <f t="shared" ca="1" si="2"/>
        <v>undefined</v>
      </c>
      <c r="E419" s="2" t="str">
        <f t="array" ref="E419">IFERROR(INDEX(hidden_1!$A$2:$F$79,MATCH("*"&amp;LEFT(A419, SEARCH("GB",A419))&amp;"*",hidden_1!G:G,0)-1,2), "undefined")</f>
        <v>undefined</v>
      </c>
      <c r="F419" s="62" t="str">
        <f t="array" ref="F419">LOWER( SUBSTITUTE( SUBSTITUTE(IFERROR(INDEX(hidden_1!$A$2:$F$79,MATCH("*"&amp;LEFT(A419, SEARCH("GB",A419))&amp;"*",hidden_1!G:G,0)-1,3), "not fоund"), " ", ""), "Gray","Grey"))</f>
        <v>notfоund</v>
      </c>
      <c r="G419" s="54" t="b">
        <f ca="1">IFERROR(__xludf.DUMMYFUNCTION("ISNUMBER( MATCH(K419,XLOOKUP(K419,split(F419,""+""),split(F419,""+"")),0))"),FALSE)</f>
        <v>0</v>
      </c>
      <c r="H419" s="54" t="str">
        <f t="shared" si="3"/>
        <v>Xiaomi Mi10T Lite 6+64G</v>
      </c>
      <c r="I419" s="3" t="str">
        <f t="shared" si="4"/>
        <v>pearl gray int</v>
      </c>
      <c r="J419" s="3" t="str">
        <f t="shared" si="5"/>
        <v xml:space="preserve">pearl gray </v>
      </c>
      <c r="K419" s="54" t="str">
        <f t="shared" si="6"/>
        <v>pearlgray</v>
      </c>
    </row>
    <row r="420" spans="1:11" ht="15.75" customHeight="1">
      <c r="A420" s="60" t="str">
        <f>Зведена!A420</f>
        <v>Xiaomi Mi10T Lite 6+64GB Rose Gold Beach Int</v>
      </c>
      <c r="B420" s="61" t="str">
        <f t="shared" ca="1" si="0"/>
        <v>undefined</v>
      </c>
      <c r="C420" s="61" t="str">
        <f t="shared" ca="1" si="1"/>
        <v>undefined</v>
      </c>
      <c r="D420" s="2" t="str">
        <f t="shared" ca="1" si="2"/>
        <v>undefined</v>
      </c>
      <c r="E420" s="2" t="str">
        <f t="array" ref="E420">IFERROR(INDEX(hidden_1!$A$2:$F$79,MATCH("*"&amp;LEFT(A420, SEARCH("GB",A420))&amp;"*",hidden_1!G:G,0)-1,2), "undefined")</f>
        <v>undefined</v>
      </c>
      <c r="F420" s="62" t="str">
        <f t="array" ref="F420">LOWER( SUBSTITUTE( SUBSTITUTE(IFERROR(INDEX(hidden_1!$A$2:$F$79,MATCH("*"&amp;LEFT(A420, SEARCH("GB",A420))&amp;"*",hidden_1!G:G,0)-1,3), "not fоund"), " ", ""), "Gray","Grey"))</f>
        <v>notfоund</v>
      </c>
      <c r="G420" s="54" t="b">
        <f ca="1">IFERROR(__xludf.DUMMYFUNCTION("ISNUMBER( MATCH(K420,XLOOKUP(K420,split(F420,""+""),split(F420,""+"")),0))"),FALSE)</f>
        <v>0</v>
      </c>
      <c r="H420" s="54" t="str">
        <f t="shared" si="3"/>
        <v>Xiaomi Mi10T Lite 6+64G</v>
      </c>
      <c r="I420" s="3" t="str">
        <f t="shared" si="4"/>
        <v>rose gold beach int</v>
      </c>
      <c r="J420" s="3" t="str">
        <f t="shared" si="5"/>
        <v xml:space="preserve">rose gold beach </v>
      </c>
      <c r="K420" s="54" t="str">
        <f t="shared" si="6"/>
        <v>rosegoldbeach</v>
      </c>
    </row>
    <row r="421" spans="1:11" ht="15.75" customHeight="1">
      <c r="A421" s="60" t="str">
        <f>Зведена!A421</f>
        <v>Xiaomi Mi10T Lite 6+64GB Atlantic Blue Int</v>
      </c>
      <c r="B421" s="61" t="str">
        <f t="shared" ca="1" si="0"/>
        <v>undefined</v>
      </c>
      <c r="C421" s="61" t="str">
        <f t="shared" ca="1" si="1"/>
        <v>undefined</v>
      </c>
      <c r="D421" s="2" t="str">
        <f t="shared" ca="1" si="2"/>
        <v>undefined</v>
      </c>
      <c r="E421" s="2" t="str">
        <f t="array" ref="E421">IFERROR(INDEX(hidden_1!$A$2:$F$79,MATCH("*"&amp;LEFT(A421, SEARCH("GB",A421))&amp;"*",hidden_1!G:G,0)-1,2), "undefined")</f>
        <v>undefined</v>
      </c>
      <c r="F421" s="62" t="str">
        <f t="array" ref="F421">LOWER( SUBSTITUTE( SUBSTITUTE(IFERROR(INDEX(hidden_1!$A$2:$F$79,MATCH("*"&amp;LEFT(A421, SEARCH("GB",A421))&amp;"*",hidden_1!G:G,0)-1,3), "not fоund"), " ", ""), "Gray","Grey"))</f>
        <v>notfоund</v>
      </c>
      <c r="G421" s="54" t="b">
        <f ca="1">IFERROR(__xludf.DUMMYFUNCTION("ISNUMBER( MATCH(K421,XLOOKUP(K421,split(F421,""+""),split(F421,""+"")),0))"),FALSE)</f>
        <v>0</v>
      </c>
      <c r="H421" s="54" t="str">
        <f t="shared" si="3"/>
        <v>Xiaomi Mi10T Lite 6+64G</v>
      </c>
      <c r="I421" s="3" t="str">
        <f t="shared" si="4"/>
        <v>atlantic blue int</v>
      </c>
      <c r="J421" s="3" t="str">
        <f t="shared" si="5"/>
        <v xml:space="preserve">atlantic blue </v>
      </c>
      <c r="K421" s="54" t="str">
        <f t="shared" si="6"/>
        <v>atlanticblue</v>
      </c>
    </row>
    <row r="422" spans="1:11" ht="15.75" customHeight="1">
      <c r="A422" s="60" t="str">
        <f>Зведена!A422</f>
        <v>Xiaomi Mi10T Lite 6+128GB Pearl Gray Int</v>
      </c>
      <c r="B422" s="61" t="str">
        <f t="shared" ca="1" si="0"/>
        <v>undefined</v>
      </c>
      <c r="C422" s="61" t="str">
        <f t="shared" ca="1" si="1"/>
        <v>undefined</v>
      </c>
      <c r="D422" s="2" t="str">
        <f t="shared" ca="1" si="2"/>
        <v>undefined</v>
      </c>
      <c r="E422" s="2" t="str">
        <f t="array" ref="E422">IFERROR(INDEX(hidden_1!$A$2:$F$79,MATCH("*"&amp;LEFT(A422, SEARCH("GB",A422))&amp;"*",hidden_1!G:G,0)-1,2), "undefined")</f>
        <v>undefined</v>
      </c>
      <c r="F422" s="62" t="str">
        <f t="array" ref="F422">LOWER( SUBSTITUTE( SUBSTITUTE(IFERROR(INDEX(hidden_1!$A$2:$F$79,MATCH("*"&amp;LEFT(A422, SEARCH("GB",A422))&amp;"*",hidden_1!G:G,0)-1,3), "not fоund"), " ", ""), "Gray","Grey"))</f>
        <v>notfоund</v>
      </c>
      <c r="G422" s="54" t="b">
        <f ca="1">IFERROR(__xludf.DUMMYFUNCTION("ISNUMBER( MATCH(K422,XLOOKUP(K422,split(F422,""+""),split(F422,""+"")),0))"),FALSE)</f>
        <v>0</v>
      </c>
      <c r="H422" s="54" t="str">
        <f t="shared" si="3"/>
        <v>Xiaomi Mi10T Lite 6+128G</v>
      </c>
      <c r="I422" s="3" t="str">
        <f t="shared" si="4"/>
        <v>pearl gray int</v>
      </c>
      <c r="J422" s="3" t="str">
        <f t="shared" si="5"/>
        <v xml:space="preserve">pearl gray </v>
      </c>
      <c r="K422" s="54" t="str">
        <f t="shared" si="6"/>
        <v>pearlgray</v>
      </c>
    </row>
    <row r="423" spans="1:11" ht="15.75" customHeight="1">
      <c r="A423" s="60" t="str">
        <f>Зведена!A423</f>
        <v>Xiaomi Mi10T Lite 6+128GB Rose Gold Beach Int</v>
      </c>
      <c r="B423" s="61" t="str">
        <f t="shared" ca="1" si="0"/>
        <v>undefined</v>
      </c>
      <c r="C423" s="61" t="str">
        <f t="shared" ca="1" si="1"/>
        <v>undefined</v>
      </c>
      <c r="D423" s="2" t="str">
        <f t="shared" ca="1" si="2"/>
        <v>undefined</v>
      </c>
      <c r="E423" s="2" t="str">
        <f t="array" ref="E423">IFERROR(INDEX(hidden_1!$A$2:$F$79,MATCH("*"&amp;LEFT(A423, SEARCH("GB",A423))&amp;"*",hidden_1!G:G,0)-1,2), "undefined")</f>
        <v>undefined</v>
      </c>
      <c r="F423" s="62" t="str">
        <f t="array" ref="F423">LOWER( SUBSTITUTE( SUBSTITUTE(IFERROR(INDEX(hidden_1!$A$2:$F$79,MATCH("*"&amp;LEFT(A423, SEARCH("GB",A423))&amp;"*",hidden_1!G:G,0)-1,3), "not fоund"), " ", ""), "Gray","Grey"))</f>
        <v>notfоund</v>
      </c>
      <c r="G423" s="54" t="b">
        <f ca="1">IFERROR(__xludf.DUMMYFUNCTION("ISNUMBER( MATCH(K423,XLOOKUP(K423,split(F423,""+""),split(F423,""+"")),0))"),FALSE)</f>
        <v>0</v>
      </c>
      <c r="H423" s="54" t="str">
        <f t="shared" si="3"/>
        <v>Xiaomi Mi10T Lite 6+128G</v>
      </c>
      <c r="I423" s="3" t="str">
        <f t="shared" si="4"/>
        <v>rose gold beach int</v>
      </c>
      <c r="J423" s="3" t="str">
        <f t="shared" si="5"/>
        <v xml:space="preserve">rose gold beach </v>
      </c>
      <c r="K423" s="54" t="str">
        <f t="shared" si="6"/>
        <v>rosegoldbeach</v>
      </c>
    </row>
    <row r="424" spans="1:11" ht="15.75" customHeight="1">
      <c r="A424" s="60" t="str">
        <f>Зведена!A424</f>
        <v>Xiaomi Mi10T Lite 6+128GB Atlantic Blue Int</v>
      </c>
      <c r="B424" s="61" t="str">
        <f t="shared" ca="1" si="0"/>
        <v>undefined</v>
      </c>
      <c r="C424" s="61" t="str">
        <f t="shared" ca="1" si="1"/>
        <v>undefined</v>
      </c>
      <c r="D424" s="2" t="str">
        <f t="shared" ca="1" si="2"/>
        <v>undefined</v>
      </c>
      <c r="E424" s="2" t="str">
        <f t="array" ref="E424">IFERROR(INDEX(hidden_1!$A$2:$F$79,MATCH("*"&amp;LEFT(A424, SEARCH("GB",A424))&amp;"*",hidden_1!G:G,0)-1,2), "undefined")</f>
        <v>undefined</v>
      </c>
      <c r="F424" s="62" t="str">
        <f t="array" ref="F424">LOWER( SUBSTITUTE( SUBSTITUTE(IFERROR(INDEX(hidden_1!$A$2:$F$79,MATCH("*"&amp;LEFT(A424, SEARCH("GB",A424))&amp;"*",hidden_1!G:G,0)-1,3), "not fоund"), " ", ""), "Gray","Grey"))</f>
        <v>notfоund</v>
      </c>
      <c r="G424" s="54" t="b">
        <f ca="1">IFERROR(__xludf.DUMMYFUNCTION("ISNUMBER( MATCH(K424,XLOOKUP(K424,split(F424,""+""),split(F424,""+"")),0))"),FALSE)</f>
        <v>0</v>
      </c>
      <c r="H424" s="54" t="str">
        <f t="shared" si="3"/>
        <v>Xiaomi Mi10T Lite 6+128G</v>
      </c>
      <c r="I424" s="3" t="str">
        <f t="shared" si="4"/>
        <v>atlantic blue int</v>
      </c>
      <c r="J424" s="3" t="str">
        <f t="shared" si="5"/>
        <v xml:space="preserve">atlantic blue </v>
      </c>
      <c r="K424" s="54" t="str">
        <f t="shared" si="6"/>
        <v>atlanticblue</v>
      </c>
    </row>
    <row r="425" spans="1:11" ht="15.75" customHeight="1">
      <c r="A425" s="60" t="str">
        <f>Зведена!A425</f>
        <v>Xiaomi Mi10T 6+128GB Black Int</v>
      </c>
      <c r="B425" s="61" t="str">
        <f t="shared" ca="1" si="0"/>
        <v>undefined</v>
      </c>
      <c r="C425" s="61" t="str">
        <f t="shared" ca="1" si="1"/>
        <v>undefined</v>
      </c>
      <c r="D425" s="2" t="str">
        <f t="shared" ca="1" si="2"/>
        <v>undefined</v>
      </c>
      <c r="E425" s="2" t="str">
        <f t="array" ref="E425">IFERROR(INDEX(hidden_1!$A$2:$F$79,MATCH("*"&amp;LEFT(A425, SEARCH("GB",A425))&amp;"*",hidden_1!G:G,0)-1,2), "undefined")</f>
        <v>undefined</v>
      </c>
      <c r="F425" s="62" t="str">
        <f t="array" ref="F425">LOWER( SUBSTITUTE( SUBSTITUTE(IFERROR(INDEX(hidden_1!$A$2:$F$79,MATCH("*"&amp;LEFT(A425, SEARCH("GB",A425))&amp;"*",hidden_1!G:G,0)-1,3), "not fоund"), " ", ""), "Gray","Grey"))</f>
        <v>notfоund</v>
      </c>
      <c r="G425" s="54" t="b">
        <f ca="1">IFERROR(__xludf.DUMMYFUNCTION("ISNUMBER( MATCH(K425,XLOOKUP(K425,split(F425,""+""),split(F425,""+"")),0))"),FALSE)</f>
        <v>0</v>
      </c>
      <c r="H425" s="54" t="str">
        <f t="shared" si="3"/>
        <v>Xiaomi Mi10T 6+128G</v>
      </c>
      <c r="I425" s="3" t="str">
        <f t="shared" si="4"/>
        <v>black int</v>
      </c>
      <c r="J425" s="3" t="str">
        <f t="shared" si="5"/>
        <v xml:space="preserve">black </v>
      </c>
      <c r="K425" s="54" t="str">
        <f t="shared" si="6"/>
        <v>black</v>
      </c>
    </row>
    <row r="426" spans="1:11" ht="15.75" customHeight="1">
      <c r="A426" s="60" t="str">
        <f>Зведена!A426</f>
        <v>Xiaomi Mi10T 6+128GB Silver Int</v>
      </c>
      <c r="B426" s="61" t="str">
        <f t="shared" ca="1" si="0"/>
        <v>undefined</v>
      </c>
      <c r="C426" s="61" t="str">
        <f t="shared" ca="1" si="1"/>
        <v>undefined</v>
      </c>
      <c r="D426" s="2" t="str">
        <f t="shared" ca="1" si="2"/>
        <v>undefined</v>
      </c>
      <c r="E426" s="2" t="str">
        <f t="array" ref="E426">IFERROR(INDEX(hidden_1!$A$2:$F$79,MATCH("*"&amp;LEFT(A426, SEARCH("GB",A426))&amp;"*",hidden_1!G:G,0)-1,2), "undefined")</f>
        <v>undefined</v>
      </c>
      <c r="F426" s="62" t="str">
        <f t="array" ref="F426">LOWER( SUBSTITUTE( SUBSTITUTE(IFERROR(INDEX(hidden_1!$A$2:$F$79,MATCH("*"&amp;LEFT(A426, SEARCH("GB",A426))&amp;"*",hidden_1!G:G,0)-1,3), "not fоund"), " ", ""), "Gray","Grey"))</f>
        <v>notfоund</v>
      </c>
      <c r="G426" s="54" t="b">
        <f ca="1">IFERROR(__xludf.DUMMYFUNCTION("ISNUMBER( MATCH(K426,XLOOKUP(K426,split(F426,""+""),split(F426,""+"")),0))"),FALSE)</f>
        <v>0</v>
      </c>
      <c r="H426" s="54" t="str">
        <f t="shared" si="3"/>
        <v>Xiaomi Mi10T 6+128G</v>
      </c>
      <c r="I426" s="3" t="str">
        <f t="shared" si="4"/>
        <v>silver int</v>
      </c>
      <c r="J426" s="3" t="str">
        <f t="shared" si="5"/>
        <v xml:space="preserve">silver </v>
      </c>
      <c r="K426" s="54" t="str">
        <f t="shared" si="6"/>
        <v>silver</v>
      </c>
    </row>
    <row r="427" spans="1:11" ht="15.75" customHeight="1">
      <c r="A427" s="60" t="str">
        <f>Зведена!A427</f>
        <v>Xiaomi Mi10T 8+128GB Black Int</v>
      </c>
      <c r="B427" s="61" t="str">
        <f t="shared" ca="1" si="0"/>
        <v>undefined</v>
      </c>
      <c r="C427" s="61" t="str">
        <f t="shared" ca="1" si="1"/>
        <v>undefined</v>
      </c>
      <c r="D427" s="2" t="str">
        <f t="shared" ca="1" si="2"/>
        <v>undefined</v>
      </c>
      <c r="E427" s="2" t="str">
        <f t="array" ref="E427">IFERROR(INDEX(hidden_1!$A$2:$F$79,MATCH("*"&amp;LEFT(A427, SEARCH("GB",A427))&amp;"*",hidden_1!G:G,0)-1,2), "undefined")</f>
        <v>undefined</v>
      </c>
      <c r="F427" s="62" t="str">
        <f t="array" ref="F427">LOWER( SUBSTITUTE( SUBSTITUTE(IFERROR(INDEX(hidden_1!$A$2:$F$79,MATCH("*"&amp;LEFT(A427, SEARCH("GB",A427))&amp;"*",hidden_1!G:G,0)-1,3), "not fоund"), " ", ""), "Gray","Grey"))</f>
        <v>notfоund</v>
      </c>
      <c r="G427" s="54" t="b">
        <f ca="1">IFERROR(__xludf.DUMMYFUNCTION("ISNUMBER( MATCH(K427,XLOOKUP(K427,split(F427,""+""),split(F427,""+"")),0))"),FALSE)</f>
        <v>0</v>
      </c>
      <c r="H427" s="54" t="str">
        <f t="shared" si="3"/>
        <v>Xiaomi Mi10T 8+128G</v>
      </c>
      <c r="I427" s="3" t="str">
        <f t="shared" si="4"/>
        <v>black int</v>
      </c>
      <c r="J427" s="3" t="str">
        <f t="shared" si="5"/>
        <v xml:space="preserve">black </v>
      </c>
      <c r="K427" s="54" t="str">
        <f t="shared" si="6"/>
        <v>black</v>
      </c>
    </row>
    <row r="428" spans="1:11" ht="15.75" customHeight="1">
      <c r="A428" s="60" t="str">
        <f>Зведена!A428</f>
        <v>Xiaomi Mi10T 8+128GB Silver Int</v>
      </c>
      <c r="B428" s="61" t="str">
        <f t="shared" ca="1" si="0"/>
        <v>undefined</v>
      </c>
      <c r="C428" s="61" t="str">
        <f t="shared" ca="1" si="1"/>
        <v>undefined</v>
      </c>
      <c r="D428" s="2" t="str">
        <f t="shared" ca="1" si="2"/>
        <v>undefined</v>
      </c>
      <c r="E428" s="2" t="str">
        <f t="array" ref="E428">IFERROR(INDEX(hidden_1!$A$2:$F$79,MATCH("*"&amp;LEFT(A428, SEARCH("GB",A428))&amp;"*",hidden_1!G:G,0)-1,2), "undefined")</f>
        <v>undefined</v>
      </c>
      <c r="F428" s="62" t="str">
        <f t="array" ref="F428">LOWER( SUBSTITUTE( SUBSTITUTE(IFERROR(INDEX(hidden_1!$A$2:$F$79,MATCH("*"&amp;LEFT(A428, SEARCH("GB",A428))&amp;"*",hidden_1!G:G,0)-1,3), "not fоund"), " ", ""), "Gray","Grey"))</f>
        <v>notfоund</v>
      </c>
      <c r="G428" s="54" t="b">
        <f ca="1">IFERROR(__xludf.DUMMYFUNCTION("ISNUMBER( MATCH(K428,XLOOKUP(K428,split(F428,""+""),split(F428,""+"")),0))"),FALSE)</f>
        <v>0</v>
      </c>
      <c r="H428" s="54" t="str">
        <f t="shared" si="3"/>
        <v>Xiaomi Mi10T 8+128G</v>
      </c>
      <c r="I428" s="3" t="str">
        <f t="shared" si="4"/>
        <v>silver int</v>
      </c>
      <c r="J428" s="3" t="str">
        <f t="shared" si="5"/>
        <v xml:space="preserve">silver </v>
      </c>
      <c r="K428" s="54" t="str">
        <f t="shared" si="6"/>
        <v>silver</v>
      </c>
    </row>
    <row r="429" spans="1:11" ht="15.75" customHeight="1">
      <c r="A429" s="60" t="str">
        <f>Зведена!A429</f>
        <v>Xiaomi Mi10 8+128GB Green Int</v>
      </c>
      <c r="B429" s="61" t="str">
        <f t="shared" ca="1" si="0"/>
        <v>undefined</v>
      </c>
      <c r="C429" s="61" t="str">
        <f t="shared" ca="1" si="1"/>
        <v>undefined</v>
      </c>
      <c r="D429" s="2" t="str">
        <f t="shared" ca="1" si="2"/>
        <v>undefined</v>
      </c>
      <c r="E429" s="2" t="str">
        <f t="array" ref="E429">IFERROR(INDEX(hidden_1!$A$2:$F$79,MATCH("*"&amp;LEFT(A429, SEARCH("GB",A429))&amp;"*",hidden_1!G:G,0)-1,2), "undefined")</f>
        <v>undefined</v>
      </c>
      <c r="F429" s="62" t="str">
        <f t="array" ref="F429">LOWER( SUBSTITUTE( SUBSTITUTE(IFERROR(INDEX(hidden_1!$A$2:$F$79,MATCH("*"&amp;LEFT(A429, SEARCH("GB",A429))&amp;"*",hidden_1!G:G,0)-1,3), "not fоund"), " ", ""), "Gray","Grey"))</f>
        <v>notfоund</v>
      </c>
      <c r="G429" s="54" t="b">
        <f ca="1">IFERROR(__xludf.DUMMYFUNCTION("ISNUMBER( MATCH(K429,XLOOKUP(K429,split(F429,""+""),split(F429,""+"")),0))"),FALSE)</f>
        <v>0</v>
      </c>
      <c r="H429" s="54" t="str">
        <f t="shared" si="3"/>
        <v>Xiaomi Mi10 8+128G</v>
      </c>
      <c r="I429" s="3" t="str">
        <f t="shared" si="4"/>
        <v>green int</v>
      </c>
      <c r="J429" s="3" t="str">
        <f t="shared" si="5"/>
        <v xml:space="preserve">green </v>
      </c>
      <c r="K429" s="54" t="str">
        <f t="shared" si="6"/>
        <v>green</v>
      </c>
    </row>
    <row r="430" spans="1:11" ht="15.75" customHeight="1">
      <c r="A430" s="60" t="str">
        <f>Зведена!A430</f>
        <v>Xiaomi Mi10 8+128GB Grey Int</v>
      </c>
      <c r="B430" s="61" t="str">
        <f t="shared" ca="1" si="0"/>
        <v>undefined</v>
      </c>
      <c r="C430" s="61" t="str">
        <f t="shared" ca="1" si="1"/>
        <v>undefined</v>
      </c>
      <c r="D430" s="2" t="str">
        <f t="shared" ca="1" si="2"/>
        <v>undefined</v>
      </c>
      <c r="E430" s="2" t="str">
        <f t="array" ref="E430">IFERROR(INDEX(hidden_1!$A$2:$F$79,MATCH("*"&amp;LEFT(A430, SEARCH("GB",A430))&amp;"*",hidden_1!G:G,0)-1,2), "undefined")</f>
        <v>undefined</v>
      </c>
      <c r="F430" s="62" t="str">
        <f t="array" ref="F430">LOWER( SUBSTITUTE( SUBSTITUTE(IFERROR(INDEX(hidden_1!$A$2:$F$79,MATCH("*"&amp;LEFT(A430, SEARCH("GB",A430))&amp;"*",hidden_1!G:G,0)-1,3), "not fоund"), " ", ""), "Gray","Grey"))</f>
        <v>notfоund</v>
      </c>
      <c r="G430" s="54" t="b">
        <f ca="1">IFERROR(__xludf.DUMMYFUNCTION("ISNUMBER( MATCH(K430,XLOOKUP(K430,split(F430,""+""),split(F430,""+"")),0))"),FALSE)</f>
        <v>0</v>
      </c>
      <c r="H430" s="54" t="str">
        <f t="shared" si="3"/>
        <v>Xiaomi Mi10 8+128G</v>
      </c>
      <c r="I430" s="3" t="str">
        <f t="shared" si="4"/>
        <v>grey int</v>
      </c>
      <c r="J430" s="3" t="str">
        <f t="shared" si="5"/>
        <v xml:space="preserve">grey </v>
      </c>
      <c r="K430" s="54" t="str">
        <f t="shared" si="6"/>
        <v>grey</v>
      </c>
    </row>
    <row r="431" spans="1:11" ht="15.75" customHeight="1">
      <c r="A431" s="60" t="str">
        <f>Зведена!A431</f>
        <v>Xiaomi Mi10 8+256GB Green Int</v>
      </c>
      <c r="B431" s="61" t="str">
        <f t="shared" ca="1" si="0"/>
        <v>undefined</v>
      </c>
      <c r="C431" s="61" t="str">
        <f t="shared" ca="1" si="1"/>
        <v>undefined</v>
      </c>
      <c r="D431" s="2" t="str">
        <f t="shared" ca="1" si="2"/>
        <v>undefined</v>
      </c>
      <c r="E431" s="2" t="str">
        <f t="array" ref="E431">IFERROR(INDEX(hidden_1!$A$2:$F$79,MATCH("*"&amp;LEFT(A431, SEARCH("GB",A431))&amp;"*",hidden_1!G:G,0)-1,2), "undefined")</f>
        <v>undefined</v>
      </c>
      <c r="F431" s="62" t="str">
        <f t="array" ref="F431">LOWER( SUBSTITUTE( SUBSTITUTE(IFERROR(INDEX(hidden_1!$A$2:$F$79,MATCH("*"&amp;LEFT(A431, SEARCH("GB",A431))&amp;"*",hidden_1!G:G,0)-1,3), "not fоund"), " ", ""), "Gray","Grey"))</f>
        <v>notfоund</v>
      </c>
      <c r="G431" s="54" t="b">
        <f ca="1">IFERROR(__xludf.DUMMYFUNCTION("ISNUMBER( MATCH(K431,XLOOKUP(K431,split(F431,""+""),split(F431,""+"")),0))"),FALSE)</f>
        <v>0</v>
      </c>
      <c r="H431" s="54" t="str">
        <f t="shared" si="3"/>
        <v>Xiaomi Mi10 8+256G</v>
      </c>
      <c r="I431" s="3" t="str">
        <f t="shared" si="4"/>
        <v>green int</v>
      </c>
      <c r="J431" s="3" t="str">
        <f t="shared" si="5"/>
        <v xml:space="preserve">green </v>
      </c>
      <c r="K431" s="54" t="str">
        <f t="shared" si="6"/>
        <v>green</v>
      </c>
    </row>
    <row r="432" spans="1:11" ht="15.75" customHeight="1">
      <c r="A432" s="60" t="str">
        <f>Зведена!A432</f>
        <v>Xiaomi Mi10 8+256GB Grey Int</v>
      </c>
      <c r="B432" s="61" t="str">
        <f t="shared" ca="1" si="0"/>
        <v>undefined</v>
      </c>
      <c r="C432" s="61" t="str">
        <f t="shared" ca="1" si="1"/>
        <v>undefined</v>
      </c>
      <c r="D432" s="2" t="str">
        <f t="shared" ca="1" si="2"/>
        <v>undefined</v>
      </c>
      <c r="E432" s="2" t="str">
        <f t="array" ref="E432">IFERROR(INDEX(hidden_1!$A$2:$F$79,MATCH("*"&amp;LEFT(A432, SEARCH("GB",A432))&amp;"*",hidden_1!G:G,0)-1,2), "undefined")</f>
        <v>undefined</v>
      </c>
      <c r="F432" s="62" t="str">
        <f t="array" ref="F432">LOWER( SUBSTITUTE( SUBSTITUTE(IFERROR(INDEX(hidden_1!$A$2:$F$79,MATCH("*"&amp;LEFT(A432, SEARCH("GB",A432))&amp;"*",hidden_1!G:G,0)-1,3), "not fоund"), " ", ""), "Gray","Grey"))</f>
        <v>notfоund</v>
      </c>
      <c r="G432" s="54" t="b">
        <f ca="1">IFERROR(__xludf.DUMMYFUNCTION("ISNUMBER( MATCH(K432,XLOOKUP(K432,split(F432,""+""),split(F432,""+"")),0))"),FALSE)</f>
        <v>0</v>
      </c>
      <c r="H432" s="54" t="str">
        <f t="shared" si="3"/>
        <v>Xiaomi Mi10 8+256G</v>
      </c>
      <c r="I432" s="3" t="str">
        <f t="shared" si="4"/>
        <v>grey int</v>
      </c>
      <c r="J432" s="3" t="str">
        <f t="shared" si="5"/>
        <v xml:space="preserve">grey </v>
      </c>
      <c r="K432" s="54" t="str">
        <f t="shared" si="6"/>
        <v>grey</v>
      </c>
    </row>
    <row r="433" spans="1:11" ht="15.75" customHeight="1">
      <c r="A433" s="60" t="str">
        <f>Зведена!A433</f>
        <v>Xiaomi Mi10 Pro 8+256GB Grey Int</v>
      </c>
      <c r="B433" s="61" t="str">
        <f t="shared" ca="1" si="0"/>
        <v>undefined</v>
      </c>
      <c r="C433" s="61" t="str">
        <f t="shared" ca="1" si="1"/>
        <v>undefined</v>
      </c>
      <c r="D433" s="2" t="str">
        <f t="shared" ca="1" si="2"/>
        <v>undefined</v>
      </c>
      <c r="E433" s="2" t="str">
        <f t="array" ref="E433">IFERROR(INDEX(hidden_1!$A$2:$F$79,MATCH("*"&amp;LEFT(A433, SEARCH("GB",A433))&amp;"*",hidden_1!G:G,0)-1,2), "undefined")</f>
        <v>undefined</v>
      </c>
      <c r="F433" s="62" t="str">
        <f t="array" ref="F433">LOWER( SUBSTITUTE( SUBSTITUTE(IFERROR(INDEX(hidden_1!$A$2:$F$79,MATCH("*"&amp;LEFT(A433, SEARCH("GB",A433))&amp;"*",hidden_1!G:G,0)-1,3), "not fоund"), " ", ""), "Gray","Grey"))</f>
        <v>notfоund</v>
      </c>
      <c r="G433" s="54" t="b">
        <f ca="1">IFERROR(__xludf.DUMMYFUNCTION("ISNUMBER( MATCH(K433,XLOOKUP(K433,split(F433,""+""),split(F433,""+"")),0))"),FALSE)</f>
        <v>0</v>
      </c>
      <c r="H433" s="54" t="str">
        <f t="shared" si="3"/>
        <v>Xiaomi Mi10 Pro 8+256G</v>
      </c>
      <c r="I433" s="3" t="str">
        <f t="shared" si="4"/>
        <v>grey int</v>
      </c>
      <c r="J433" s="3" t="str">
        <f t="shared" si="5"/>
        <v xml:space="preserve">grey </v>
      </c>
      <c r="K433" s="54" t="str">
        <f t="shared" si="6"/>
        <v>grey</v>
      </c>
    </row>
    <row r="434" spans="1:11" ht="15.75" customHeight="1">
      <c r="A434" s="60" t="str">
        <f>Зведена!A434</f>
        <v>Xiaomi Mi10 Pro 8+256GB White Int</v>
      </c>
      <c r="B434" s="61" t="str">
        <f t="shared" ca="1" si="0"/>
        <v>undefined</v>
      </c>
      <c r="C434" s="61" t="str">
        <f t="shared" ca="1" si="1"/>
        <v>undefined</v>
      </c>
      <c r="D434" s="2" t="str">
        <f t="shared" ca="1" si="2"/>
        <v>undefined</v>
      </c>
      <c r="E434" s="2" t="str">
        <f t="array" ref="E434">IFERROR(INDEX(hidden_1!$A$2:$F$79,MATCH("*"&amp;LEFT(A434, SEARCH("GB",A434))&amp;"*",hidden_1!G:G,0)-1,2), "undefined")</f>
        <v>undefined</v>
      </c>
      <c r="F434" s="62" t="str">
        <f t="array" ref="F434">LOWER( SUBSTITUTE( SUBSTITUTE(IFERROR(INDEX(hidden_1!$A$2:$F$79,MATCH("*"&amp;LEFT(A434, SEARCH("GB",A434))&amp;"*",hidden_1!G:G,0)-1,3), "not fоund"), " ", ""), "Gray","Grey"))</f>
        <v>notfоund</v>
      </c>
      <c r="G434" s="54" t="b">
        <f ca="1">IFERROR(__xludf.DUMMYFUNCTION("ISNUMBER( MATCH(K434,XLOOKUP(K434,split(F434,""+""),split(F434,""+"")),0))"),FALSE)</f>
        <v>0</v>
      </c>
      <c r="H434" s="54" t="str">
        <f t="shared" si="3"/>
        <v>Xiaomi Mi10 Pro 8+256G</v>
      </c>
      <c r="I434" s="3" t="str">
        <f t="shared" si="4"/>
        <v>white int</v>
      </c>
      <c r="J434" s="3" t="str">
        <f t="shared" si="5"/>
        <v xml:space="preserve">white </v>
      </c>
      <c r="K434" s="54" t="str">
        <f t="shared" si="6"/>
        <v>white</v>
      </c>
    </row>
    <row r="435" spans="1:11" ht="15.75" customHeight="1">
      <c r="A435" s="60" t="str">
        <f>Зведена!A435</f>
        <v>Xiaomi Mi10 Pro 8+256GB Blue Int</v>
      </c>
      <c r="B435" s="61" t="str">
        <f t="shared" ca="1" si="0"/>
        <v>undefined</v>
      </c>
      <c r="C435" s="61" t="str">
        <f t="shared" ca="1" si="1"/>
        <v>undefined</v>
      </c>
      <c r="D435" s="2" t="str">
        <f t="shared" ca="1" si="2"/>
        <v>undefined</v>
      </c>
      <c r="E435" s="2" t="str">
        <f t="array" ref="E435">IFERROR(INDEX(hidden_1!$A$2:$F$79,MATCH("*"&amp;LEFT(A435, SEARCH("GB",A435))&amp;"*",hidden_1!G:G,0)-1,2), "undefined")</f>
        <v>undefined</v>
      </c>
      <c r="F435" s="62" t="str">
        <f t="array" ref="F435">LOWER( SUBSTITUTE( SUBSTITUTE(IFERROR(INDEX(hidden_1!$A$2:$F$79,MATCH("*"&amp;LEFT(A435, SEARCH("GB",A435))&amp;"*",hidden_1!G:G,0)-1,3), "not fоund"), " ", ""), "Gray","Grey"))</f>
        <v>notfоund</v>
      </c>
      <c r="G435" s="54" t="b">
        <f ca="1">IFERROR(__xludf.DUMMYFUNCTION("ISNUMBER( MATCH(K435,XLOOKUP(K435,split(F435,""+""),split(F435,""+"")),0))"),FALSE)</f>
        <v>0</v>
      </c>
      <c r="H435" s="54" t="str">
        <f t="shared" si="3"/>
        <v>Xiaomi Mi10 Pro 8+256G</v>
      </c>
      <c r="I435" s="3" t="str">
        <f t="shared" si="4"/>
        <v>blue int</v>
      </c>
      <c r="J435" s="3" t="str">
        <f t="shared" si="5"/>
        <v xml:space="preserve">blue </v>
      </c>
      <c r="K435" s="54" t="str">
        <f t="shared" si="6"/>
        <v>blue</v>
      </c>
    </row>
    <row r="436" spans="1:11" ht="15.75" customHeight="1">
      <c r="A436" s="60" t="str">
        <f>Зведена!A436</f>
        <v>Xiaomi Mi10T Pro 8+128GB Black Int</v>
      </c>
      <c r="B436" s="61" t="str">
        <f t="shared" ca="1" si="0"/>
        <v>undefined</v>
      </c>
      <c r="C436" s="61" t="str">
        <f t="shared" ca="1" si="1"/>
        <v>undefined</v>
      </c>
      <c r="D436" s="2" t="str">
        <f t="shared" ca="1" si="2"/>
        <v>undefined</v>
      </c>
      <c r="E436" s="2" t="str">
        <f t="array" ref="E436">IFERROR(INDEX(hidden_1!$A$2:$F$79,MATCH("*"&amp;LEFT(A436, SEARCH("GB",A436))&amp;"*",hidden_1!G:G,0)-1,2), "undefined")</f>
        <v>undefined</v>
      </c>
      <c r="F436" s="62" t="str">
        <f t="array" ref="F436">LOWER( SUBSTITUTE( SUBSTITUTE(IFERROR(INDEX(hidden_1!$A$2:$F$79,MATCH("*"&amp;LEFT(A436, SEARCH("GB",A436))&amp;"*",hidden_1!G:G,0)-1,3), "not fоund"), " ", ""), "Gray","Grey"))</f>
        <v>notfоund</v>
      </c>
      <c r="G436" s="54" t="b">
        <f ca="1">IFERROR(__xludf.DUMMYFUNCTION("ISNUMBER( MATCH(K436,XLOOKUP(K436,split(F436,""+""),split(F436,""+"")),0))"),FALSE)</f>
        <v>0</v>
      </c>
      <c r="H436" s="54" t="str">
        <f t="shared" si="3"/>
        <v>Xiaomi Mi10T Pro 8+128G</v>
      </c>
      <c r="I436" s="3" t="str">
        <f t="shared" si="4"/>
        <v>black int</v>
      </c>
      <c r="J436" s="3" t="str">
        <f t="shared" si="5"/>
        <v xml:space="preserve">black </v>
      </c>
      <c r="K436" s="54" t="str">
        <f t="shared" si="6"/>
        <v>black</v>
      </c>
    </row>
    <row r="437" spans="1:11" ht="15.75" customHeight="1">
      <c r="A437" s="60" t="str">
        <f>Зведена!A437</f>
        <v>Xiaomi Mi10T Pro 8+128GB Blue Int</v>
      </c>
      <c r="B437" s="61" t="str">
        <f t="shared" ca="1" si="0"/>
        <v>undefined</v>
      </c>
      <c r="C437" s="61" t="str">
        <f t="shared" ca="1" si="1"/>
        <v>undefined</v>
      </c>
      <c r="D437" s="2" t="str">
        <f t="shared" ca="1" si="2"/>
        <v>undefined</v>
      </c>
      <c r="E437" s="2" t="str">
        <f t="array" ref="E437">IFERROR(INDEX(hidden_1!$A$2:$F$79,MATCH("*"&amp;LEFT(A437, SEARCH("GB",A437))&amp;"*",hidden_1!G:G,0)-1,2), "undefined")</f>
        <v>undefined</v>
      </c>
      <c r="F437" s="62" t="str">
        <f t="array" ref="F437">LOWER( SUBSTITUTE( SUBSTITUTE(IFERROR(INDEX(hidden_1!$A$2:$F$79,MATCH("*"&amp;LEFT(A437, SEARCH("GB",A437))&amp;"*",hidden_1!G:G,0)-1,3), "not fоund"), " ", ""), "Gray","Grey"))</f>
        <v>notfоund</v>
      </c>
      <c r="G437" s="54" t="b">
        <f ca="1">IFERROR(__xludf.DUMMYFUNCTION("ISNUMBER( MATCH(K437,XLOOKUP(K437,split(F437,""+""),split(F437,""+"")),0))"),FALSE)</f>
        <v>0</v>
      </c>
      <c r="H437" s="54" t="str">
        <f t="shared" si="3"/>
        <v>Xiaomi Mi10T Pro 8+128G</v>
      </c>
      <c r="I437" s="3" t="str">
        <f t="shared" si="4"/>
        <v>blue int</v>
      </c>
      <c r="J437" s="3" t="str">
        <f t="shared" si="5"/>
        <v xml:space="preserve">blue </v>
      </c>
      <c r="K437" s="54" t="str">
        <f t="shared" si="6"/>
        <v>blue</v>
      </c>
    </row>
    <row r="438" spans="1:11" ht="15.75" customHeight="1">
      <c r="A438" s="60" t="str">
        <f>Зведена!A438</f>
        <v>Xiaomi Mi10T Pro 8+128GB Silver Int</v>
      </c>
      <c r="B438" s="61" t="str">
        <f t="shared" ca="1" si="0"/>
        <v>undefined</v>
      </c>
      <c r="C438" s="61" t="str">
        <f t="shared" ca="1" si="1"/>
        <v>undefined</v>
      </c>
      <c r="D438" s="2" t="str">
        <f t="shared" ca="1" si="2"/>
        <v>undefined</v>
      </c>
      <c r="E438" s="2" t="str">
        <f t="array" ref="E438">IFERROR(INDEX(hidden_1!$A$2:$F$79,MATCH("*"&amp;LEFT(A438, SEARCH("GB",A438))&amp;"*",hidden_1!G:G,0)-1,2), "undefined")</f>
        <v>undefined</v>
      </c>
      <c r="F438" s="62" t="str">
        <f t="array" ref="F438">LOWER( SUBSTITUTE( SUBSTITUTE(IFERROR(INDEX(hidden_1!$A$2:$F$79,MATCH("*"&amp;LEFT(A438, SEARCH("GB",A438))&amp;"*",hidden_1!G:G,0)-1,3), "not fоund"), " ", ""), "Gray","Grey"))</f>
        <v>notfоund</v>
      </c>
      <c r="G438" s="54" t="b">
        <f ca="1">IFERROR(__xludf.DUMMYFUNCTION("ISNUMBER( MATCH(K438,XLOOKUP(K438,split(F438,""+""),split(F438,""+"")),0))"),FALSE)</f>
        <v>0</v>
      </c>
      <c r="H438" s="54" t="str">
        <f t="shared" si="3"/>
        <v>Xiaomi Mi10T Pro 8+128G</v>
      </c>
      <c r="I438" s="3" t="str">
        <f t="shared" si="4"/>
        <v>silver int</v>
      </c>
      <c r="J438" s="3" t="str">
        <f t="shared" si="5"/>
        <v xml:space="preserve">silver </v>
      </c>
      <c r="K438" s="54" t="str">
        <f t="shared" si="6"/>
        <v>silver</v>
      </c>
    </row>
    <row r="439" spans="1:11" ht="15.75" customHeight="1">
      <c r="A439" s="60" t="str">
        <f>Зведена!A439</f>
        <v>Xiaomi Mi10T Pro 8+256GB Black Int</v>
      </c>
      <c r="B439" s="61" t="str">
        <f t="shared" ca="1" si="0"/>
        <v>undefined</v>
      </c>
      <c r="C439" s="61" t="str">
        <f t="shared" ca="1" si="1"/>
        <v>undefined</v>
      </c>
      <c r="D439" s="2" t="str">
        <f t="shared" ca="1" si="2"/>
        <v>undefined</v>
      </c>
      <c r="E439" s="2" t="str">
        <f t="array" ref="E439">IFERROR(INDEX(hidden_1!$A$2:$F$79,MATCH("*"&amp;LEFT(A439, SEARCH("GB",A439))&amp;"*",hidden_1!G:G,0)-1,2), "undefined")</f>
        <v>undefined</v>
      </c>
      <c r="F439" s="62" t="str">
        <f t="array" ref="F439">LOWER( SUBSTITUTE( SUBSTITUTE(IFERROR(INDEX(hidden_1!$A$2:$F$79,MATCH("*"&amp;LEFT(A439, SEARCH("GB",A439))&amp;"*",hidden_1!G:G,0)-1,3), "not fоund"), " ", ""), "Gray","Grey"))</f>
        <v>notfоund</v>
      </c>
      <c r="G439" s="54" t="b">
        <f ca="1">IFERROR(__xludf.DUMMYFUNCTION("ISNUMBER( MATCH(K439,XLOOKUP(K439,split(F439,""+""),split(F439,""+"")),0))"),FALSE)</f>
        <v>0</v>
      </c>
      <c r="H439" s="54" t="str">
        <f t="shared" si="3"/>
        <v>Xiaomi Mi10T Pro 8+256G</v>
      </c>
      <c r="I439" s="3" t="str">
        <f t="shared" si="4"/>
        <v>black int</v>
      </c>
      <c r="J439" s="3" t="str">
        <f t="shared" si="5"/>
        <v xml:space="preserve">black </v>
      </c>
      <c r="K439" s="54" t="str">
        <f t="shared" si="6"/>
        <v>black</v>
      </c>
    </row>
    <row r="440" spans="1:11" ht="15.75" customHeight="1">
      <c r="A440" s="60" t="str">
        <f>Зведена!A440</f>
        <v>Xiaomi Mi10T Pro 8+256GB Blue Int</v>
      </c>
      <c r="B440" s="61" t="str">
        <f t="shared" ca="1" si="0"/>
        <v>undefined</v>
      </c>
      <c r="C440" s="61" t="str">
        <f t="shared" ca="1" si="1"/>
        <v>undefined</v>
      </c>
      <c r="D440" s="2" t="str">
        <f t="shared" ca="1" si="2"/>
        <v>undefined</v>
      </c>
      <c r="E440" s="2" t="str">
        <f t="array" ref="E440">IFERROR(INDEX(hidden_1!$A$2:$F$79,MATCH("*"&amp;LEFT(A440, SEARCH("GB",A440))&amp;"*",hidden_1!G:G,0)-1,2), "undefined")</f>
        <v>undefined</v>
      </c>
      <c r="F440" s="62" t="str">
        <f t="array" ref="F440">LOWER( SUBSTITUTE( SUBSTITUTE(IFERROR(INDEX(hidden_1!$A$2:$F$79,MATCH("*"&amp;LEFT(A440, SEARCH("GB",A440))&amp;"*",hidden_1!G:G,0)-1,3), "not fоund"), " ", ""), "Gray","Grey"))</f>
        <v>notfоund</v>
      </c>
      <c r="G440" s="54" t="b">
        <f ca="1">IFERROR(__xludf.DUMMYFUNCTION("ISNUMBER( MATCH(K440,XLOOKUP(K440,split(F440,""+""),split(F440,""+"")),0))"),FALSE)</f>
        <v>0</v>
      </c>
      <c r="H440" s="54" t="str">
        <f t="shared" si="3"/>
        <v>Xiaomi Mi10T Pro 8+256G</v>
      </c>
      <c r="I440" s="3" t="str">
        <f t="shared" si="4"/>
        <v>blue int</v>
      </c>
      <c r="J440" s="3" t="str">
        <f t="shared" si="5"/>
        <v xml:space="preserve">blue </v>
      </c>
      <c r="K440" s="54" t="str">
        <f t="shared" si="6"/>
        <v>blue</v>
      </c>
    </row>
    <row r="441" spans="1:11" ht="15.75" customHeight="1">
      <c r="A441" s="60" t="str">
        <f>Зведена!A441</f>
        <v>Xiaomi Mi10T Pro 8+256GB Silver Int</v>
      </c>
      <c r="B441" s="61" t="str">
        <f t="shared" ca="1" si="0"/>
        <v>undefined</v>
      </c>
      <c r="C441" s="61" t="str">
        <f t="shared" ca="1" si="1"/>
        <v>undefined</v>
      </c>
      <c r="D441" s="2" t="str">
        <f t="shared" ca="1" si="2"/>
        <v>undefined</v>
      </c>
      <c r="E441" s="2" t="str">
        <f t="array" ref="E441">IFERROR(INDEX(hidden_1!$A$2:$F$79,MATCH("*"&amp;LEFT(A441, SEARCH("GB",A441))&amp;"*",hidden_1!G:G,0)-1,2), "undefined")</f>
        <v>undefined</v>
      </c>
      <c r="F441" s="62" t="str">
        <f t="array" ref="F441">LOWER( SUBSTITUTE( SUBSTITUTE(IFERROR(INDEX(hidden_1!$A$2:$F$79,MATCH("*"&amp;LEFT(A441, SEARCH("GB",A441))&amp;"*",hidden_1!G:G,0)-1,3), "not fоund"), " ", ""), "Gray","Grey"))</f>
        <v>notfоund</v>
      </c>
      <c r="G441" s="54" t="b">
        <f ca="1">IFERROR(__xludf.DUMMYFUNCTION("ISNUMBER( MATCH(K441,XLOOKUP(K441,split(F441,""+""),split(F441,""+"")),0))"),FALSE)</f>
        <v>0</v>
      </c>
      <c r="H441" s="54" t="str">
        <f t="shared" si="3"/>
        <v>Xiaomi Mi10T Pro 8+256G</v>
      </c>
      <c r="I441" s="3" t="str">
        <f t="shared" si="4"/>
        <v>silver int</v>
      </c>
      <c r="J441" s="3" t="str">
        <f t="shared" si="5"/>
        <v xml:space="preserve">silver </v>
      </c>
      <c r="K441" s="54" t="str">
        <f t="shared" si="6"/>
        <v>silver</v>
      </c>
    </row>
    <row r="442" spans="1:11" ht="15.75" customHeight="1">
      <c r="A442" s="60" t="str">
        <f>Зведена!A442</f>
        <v>Xiaomi Mi Note 10 Lite 6+64GB Black Int</v>
      </c>
      <c r="B442" s="61" t="str">
        <f t="shared" ca="1" si="0"/>
        <v>undefined</v>
      </c>
      <c r="C442" s="61" t="str">
        <f t="shared" ca="1" si="1"/>
        <v>undefined</v>
      </c>
      <c r="D442" s="2" t="str">
        <f t="shared" ca="1" si="2"/>
        <v>undefined</v>
      </c>
      <c r="E442" s="2" t="str">
        <f t="array" ref="E442">IFERROR(INDEX(hidden_1!$A$2:$F$79,MATCH("*"&amp;LEFT(A442, SEARCH("GB",A442))&amp;"*",hidden_1!G:G,0)-1,2), "undefined")</f>
        <v>undefined</v>
      </c>
      <c r="F442" s="62" t="str">
        <f t="array" ref="F442">LOWER( SUBSTITUTE( SUBSTITUTE(IFERROR(INDEX(hidden_1!$A$2:$F$79,MATCH("*"&amp;LEFT(A442, SEARCH("GB",A442))&amp;"*",hidden_1!G:G,0)-1,3), "not fоund"), " ", ""), "Gray","Grey"))</f>
        <v>notfоund</v>
      </c>
      <c r="G442" s="54" t="b">
        <f ca="1">IFERROR(__xludf.DUMMYFUNCTION("ISNUMBER( MATCH(K442,XLOOKUP(K442,split(F442,""+""),split(F442,""+"")),0))"),FALSE)</f>
        <v>0</v>
      </c>
      <c r="H442" s="54" t="str">
        <f t="shared" si="3"/>
        <v>Xiaomi Mi Note 10 Lite 6+64G</v>
      </c>
      <c r="I442" s="3" t="str">
        <f t="shared" si="4"/>
        <v>black int</v>
      </c>
      <c r="J442" s="3" t="str">
        <f t="shared" si="5"/>
        <v xml:space="preserve">black </v>
      </c>
      <c r="K442" s="54" t="str">
        <f t="shared" si="6"/>
        <v>black</v>
      </c>
    </row>
    <row r="443" spans="1:11" ht="15.75" customHeight="1">
      <c r="A443" s="60" t="str">
        <f>Зведена!A443</f>
        <v>Xiaomi Mi Note 10 Lite 6+64GB Blue Int</v>
      </c>
      <c r="B443" s="61" t="str">
        <f t="shared" ca="1" si="0"/>
        <v>undefined</v>
      </c>
      <c r="C443" s="61" t="str">
        <f t="shared" ca="1" si="1"/>
        <v>undefined</v>
      </c>
      <c r="D443" s="2" t="str">
        <f t="shared" ca="1" si="2"/>
        <v>undefined</v>
      </c>
      <c r="E443" s="2" t="str">
        <f t="array" ref="E443">IFERROR(INDEX(hidden_1!$A$2:$F$79,MATCH("*"&amp;LEFT(A443, SEARCH("GB",A443))&amp;"*",hidden_1!G:G,0)-1,2), "undefined")</f>
        <v>undefined</v>
      </c>
      <c r="F443" s="62" t="str">
        <f t="array" ref="F443">LOWER( SUBSTITUTE( SUBSTITUTE(IFERROR(INDEX(hidden_1!$A$2:$F$79,MATCH("*"&amp;LEFT(A443, SEARCH("GB",A443))&amp;"*",hidden_1!G:G,0)-1,3), "not fоund"), " ", ""), "Gray","Grey"))</f>
        <v>notfоund</v>
      </c>
      <c r="G443" s="54" t="b">
        <f ca="1">IFERROR(__xludf.DUMMYFUNCTION("ISNUMBER( MATCH(K443,XLOOKUP(K443,split(F443,""+""),split(F443,""+"")),0))"),FALSE)</f>
        <v>0</v>
      </c>
      <c r="H443" s="54" t="str">
        <f t="shared" si="3"/>
        <v>Xiaomi Mi Note 10 Lite 6+64G</v>
      </c>
      <c r="I443" s="3" t="str">
        <f t="shared" si="4"/>
        <v>blue int</v>
      </c>
      <c r="J443" s="3" t="str">
        <f t="shared" si="5"/>
        <v xml:space="preserve">blue </v>
      </c>
      <c r="K443" s="54" t="str">
        <f t="shared" si="6"/>
        <v>blue</v>
      </c>
    </row>
    <row r="444" spans="1:11" ht="15.75" customHeight="1">
      <c r="A444" s="60" t="str">
        <f>Зведена!A444</f>
        <v>Xiaomi Mi Note 10 Lite 6+64GB Purple Int</v>
      </c>
      <c r="B444" s="61" t="str">
        <f t="shared" ca="1" si="0"/>
        <v>undefined</v>
      </c>
      <c r="C444" s="61" t="str">
        <f t="shared" ca="1" si="1"/>
        <v>undefined</v>
      </c>
      <c r="D444" s="2" t="str">
        <f t="shared" ca="1" si="2"/>
        <v>undefined</v>
      </c>
      <c r="E444" s="2" t="str">
        <f t="array" ref="E444">IFERROR(INDEX(hidden_1!$A$2:$F$79,MATCH("*"&amp;LEFT(A444, SEARCH("GB",A444))&amp;"*",hidden_1!G:G,0)-1,2), "undefined")</f>
        <v>undefined</v>
      </c>
      <c r="F444" s="62" t="str">
        <f t="array" ref="F444">LOWER( SUBSTITUTE( SUBSTITUTE(IFERROR(INDEX(hidden_1!$A$2:$F$79,MATCH("*"&amp;LEFT(A444, SEARCH("GB",A444))&amp;"*",hidden_1!G:G,0)-1,3), "not fоund"), " ", ""), "Gray","Grey"))</f>
        <v>notfоund</v>
      </c>
      <c r="G444" s="54" t="b">
        <f ca="1">IFERROR(__xludf.DUMMYFUNCTION("ISNUMBER( MATCH(K444,XLOOKUP(K444,split(F444,""+""),split(F444,""+"")),0))"),FALSE)</f>
        <v>0</v>
      </c>
      <c r="H444" s="54" t="str">
        <f t="shared" si="3"/>
        <v>Xiaomi Mi Note 10 Lite 6+64G</v>
      </c>
      <c r="I444" s="3" t="str">
        <f t="shared" si="4"/>
        <v>purple int</v>
      </c>
      <c r="J444" s="3" t="str">
        <f t="shared" si="5"/>
        <v xml:space="preserve">purple </v>
      </c>
      <c r="K444" s="54" t="str">
        <f t="shared" si="6"/>
        <v>purple</v>
      </c>
    </row>
    <row r="445" spans="1:11" ht="15.75" customHeight="1">
      <c r="A445" s="60" t="str">
        <f>Зведена!A445</f>
        <v>Xiaomi Mi Note 10 Lite 6+64GB White Int</v>
      </c>
      <c r="B445" s="61" t="str">
        <f t="shared" ca="1" si="0"/>
        <v>undefined</v>
      </c>
      <c r="C445" s="61" t="str">
        <f t="shared" ca="1" si="1"/>
        <v>undefined</v>
      </c>
      <c r="D445" s="2" t="str">
        <f t="shared" ca="1" si="2"/>
        <v>undefined</v>
      </c>
      <c r="E445" s="2" t="str">
        <f t="array" ref="E445">IFERROR(INDEX(hidden_1!$A$2:$F$79,MATCH("*"&amp;LEFT(A445, SEARCH("GB",A445))&amp;"*",hidden_1!G:G,0)-1,2), "undefined")</f>
        <v>undefined</v>
      </c>
      <c r="F445" s="62" t="str">
        <f t="array" ref="F445">LOWER( SUBSTITUTE( SUBSTITUTE(IFERROR(INDEX(hidden_1!$A$2:$F$79,MATCH("*"&amp;LEFT(A445, SEARCH("GB",A445))&amp;"*",hidden_1!G:G,0)-1,3), "not fоund"), " ", ""), "Gray","Grey"))</f>
        <v>notfоund</v>
      </c>
      <c r="G445" s="54" t="b">
        <f ca="1">IFERROR(__xludf.DUMMYFUNCTION("ISNUMBER( MATCH(K445,XLOOKUP(K445,split(F445,""+""),split(F445,""+"")),0))"),FALSE)</f>
        <v>0</v>
      </c>
      <c r="H445" s="54" t="str">
        <f t="shared" si="3"/>
        <v>Xiaomi Mi Note 10 Lite 6+64G</v>
      </c>
      <c r="I445" s="3" t="str">
        <f t="shared" si="4"/>
        <v>white int</v>
      </c>
      <c r="J445" s="3" t="str">
        <f t="shared" si="5"/>
        <v xml:space="preserve">white </v>
      </c>
      <c r="K445" s="54" t="str">
        <f t="shared" si="6"/>
        <v>white</v>
      </c>
    </row>
    <row r="446" spans="1:11" ht="15.75" customHeight="1">
      <c r="A446" s="60" t="str">
        <f>Зведена!A446</f>
        <v>Xiaomi Mi Note 10 Lite 6+128GB Black Int</v>
      </c>
      <c r="B446" s="61" t="str">
        <f t="shared" ca="1" si="0"/>
        <v>undefined</v>
      </c>
      <c r="C446" s="61" t="str">
        <f t="shared" ca="1" si="1"/>
        <v>undefined</v>
      </c>
      <c r="D446" s="2" t="str">
        <f t="shared" ca="1" si="2"/>
        <v>undefined</v>
      </c>
      <c r="E446" s="2" t="str">
        <f t="array" ref="E446">IFERROR(INDEX(hidden_1!$A$2:$F$79,MATCH("*"&amp;LEFT(A446, SEARCH("GB",A446))&amp;"*",hidden_1!G:G,0)-1,2), "undefined")</f>
        <v>undefined</v>
      </c>
      <c r="F446" s="62" t="str">
        <f t="array" ref="F446">LOWER( SUBSTITUTE( SUBSTITUTE(IFERROR(INDEX(hidden_1!$A$2:$F$79,MATCH("*"&amp;LEFT(A446, SEARCH("GB",A446))&amp;"*",hidden_1!G:G,0)-1,3), "not fоund"), " ", ""), "Gray","Grey"))</f>
        <v>notfоund</v>
      </c>
      <c r="G446" s="54" t="b">
        <f ca="1">IFERROR(__xludf.DUMMYFUNCTION("ISNUMBER( MATCH(K446,XLOOKUP(K446,split(F446,""+""),split(F446,""+"")),0))"),FALSE)</f>
        <v>0</v>
      </c>
      <c r="H446" s="54" t="str">
        <f t="shared" si="3"/>
        <v>Xiaomi Mi Note 10 Lite 6+128G</v>
      </c>
      <c r="I446" s="3" t="str">
        <f t="shared" si="4"/>
        <v>black int</v>
      </c>
      <c r="J446" s="3" t="str">
        <f t="shared" si="5"/>
        <v xml:space="preserve">black </v>
      </c>
      <c r="K446" s="54" t="str">
        <f t="shared" si="6"/>
        <v>black</v>
      </c>
    </row>
    <row r="447" spans="1:11" ht="15.75" customHeight="1">
      <c r="A447" s="60" t="str">
        <f>Зведена!A447</f>
        <v>Xiaomi Mi Note 10 Lite 6+128GB Purple Int</v>
      </c>
      <c r="B447" s="61" t="str">
        <f t="shared" ca="1" si="0"/>
        <v>undefined</v>
      </c>
      <c r="C447" s="61" t="str">
        <f t="shared" ca="1" si="1"/>
        <v>undefined</v>
      </c>
      <c r="D447" s="2" t="str">
        <f t="shared" ca="1" si="2"/>
        <v>undefined</v>
      </c>
      <c r="E447" s="2" t="str">
        <f t="array" ref="E447">IFERROR(INDEX(hidden_1!$A$2:$F$79,MATCH("*"&amp;LEFT(A447, SEARCH("GB",A447))&amp;"*",hidden_1!G:G,0)-1,2), "undefined")</f>
        <v>undefined</v>
      </c>
      <c r="F447" s="62" t="str">
        <f t="array" ref="F447">LOWER( SUBSTITUTE( SUBSTITUTE(IFERROR(INDEX(hidden_1!$A$2:$F$79,MATCH("*"&amp;LEFT(A447, SEARCH("GB",A447))&amp;"*",hidden_1!G:G,0)-1,3), "not fоund"), " ", ""), "Gray","Grey"))</f>
        <v>notfоund</v>
      </c>
      <c r="G447" s="54" t="b">
        <f ca="1">IFERROR(__xludf.DUMMYFUNCTION("ISNUMBER( MATCH(K447,XLOOKUP(K447,split(F447,""+""),split(F447,""+"")),0))"),FALSE)</f>
        <v>0</v>
      </c>
      <c r="H447" s="54" t="str">
        <f t="shared" si="3"/>
        <v>Xiaomi Mi Note 10 Lite 6+128G</v>
      </c>
      <c r="I447" s="3" t="str">
        <f t="shared" si="4"/>
        <v>purple int</v>
      </c>
      <c r="J447" s="3" t="str">
        <f t="shared" si="5"/>
        <v xml:space="preserve">purple </v>
      </c>
      <c r="K447" s="54" t="str">
        <f t="shared" si="6"/>
        <v>purple</v>
      </c>
    </row>
    <row r="448" spans="1:11" ht="15.75" customHeight="1">
      <c r="A448" s="60" t="str">
        <f>Зведена!A448</f>
        <v>Xiaomi Mi Note 10 Lite 6+128GB White Int</v>
      </c>
      <c r="B448" s="61" t="str">
        <f t="shared" ca="1" si="0"/>
        <v>undefined</v>
      </c>
      <c r="C448" s="61" t="str">
        <f t="shared" ca="1" si="1"/>
        <v>undefined</v>
      </c>
      <c r="D448" s="2" t="str">
        <f t="shared" ca="1" si="2"/>
        <v>undefined</v>
      </c>
      <c r="E448" s="2" t="str">
        <f t="array" ref="E448">IFERROR(INDEX(hidden_1!$A$2:$F$79,MATCH("*"&amp;LEFT(A448, SEARCH("GB",A448))&amp;"*",hidden_1!G:G,0)-1,2), "undefined")</f>
        <v>undefined</v>
      </c>
      <c r="F448" s="62" t="str">
        <f t="array" ref="F448">LOWER( SUBSTITUTE( SUBSTITUTE(IFERROR(INDEX(hidden_1!$A$2:$F$79,MATCH("*"&amp;LEFT(A448, SEARCH("GB",A448))&amp;"*",hidden_1!G:G,0)-1,3), "not fоund"), " ", ""), "Gray","Grey"))</f>
        <v>notfоund</v>
      </c>
      <c r="G448" s="54" t="b">
        <f ca="1">IFERROR(__xludf.DUMMYFUNCTION("ISNUMBER( MATCH(K448,XLOOKUP(K448,split(F448,""+""),split(F448,""+"")),0))"),FALSE)</f>
        <v>0</v>
      </c>
      <c r="H448" s="54" t="str">
        <f t="shared" si="3"/>
        <v>Xiaomi Mi Note 10 Lite 6+128G</v>
      </c>
      <c r="I448" s="3" t="str">
        <f t="shared" si="4"/>
        <v>white int</v>
      </c>
      <c r="J448" s="3" t="str">
        <f t="shared" si="5"/>
        <v xml:space="preserve">white </v>
      </c>
      <c r="K448" s="54" t="str">
        <f t="shared" si="6"/>
        <v>white</v>
      </c>
    </row>
    <row r="449" spans="1:11" ht="15.75" customHeight="1">
      <c r="A449" s="60" t="str">
        <f>Зведена!A449</f>
        <v>Xiaomi Mi Note 10 Lite 8+128GB Black Int</v>
      </c>
      <c r="B449" s="61" t="str">
        <f t="shared" ca="1" si="0"/>
        <v>undefined</v>
      </c>
      <c r="C449" s="61" t="str">
        <f t="shared" ca="1" si="1"/>
        <v>undefined</v>
      </c>
      <c r="D449" s="2" t="str">
        <f t="shared" ca="1" si="2"/>
        <v>undefined</v>
      </c>
      <c r="E449" s="2" t="str">
        <f t="array" ref="E449">IFERROR(INDEX(hidden_1!$A$2:$F$79,MATCH("*"&amp;LEFT(A449, SEARCH("GB",A449))&amp;"*",hidden_1!G:G,0)-1,2), "undefined")</f>
        <v>undefined</v>
      </c>
      <c r="F449" s="62" t="str">
        <f t="array" ref="F449">LOWER( SUBSTITUTE( SUBSTITUTE(IFERROR(INDEX(hidden_1!$A$2:$F$79,MATCH("*"&amp;LEFT(A449, SEARCH("GB",A449))&amp;"*",hidden_1!G:G,0)-1,3), "not fоund"), " ", ""), "Gray","Grey"))</f>
        <v>notfоund</v>
      </c>
      <c r="G449" s="54" t="b">
        <f ca="1">IFERROR(__xludf.DUMMYFUNCTION("ISNUMBER( MATCH(K449,XLOOKUP(K449,split(F449,""+""),split(F449,""+"")),0))"),FALSE)</f>
        <v>0</v>
      </c>
      <c r="H449" s="54" t="str">
        <f t="shared" si="3"/>
        <v>Xiaomi Mi Note 10 Lite 8+128G</v>
      </c>
      <c r="I449" s="3" t="str">
        <f t="shared" si="4"/>
        <v>black int</v>
      </c>
      <c r="J449" s="3" t="str">
        <f t="shared" si="5"/>
        <v xml:space="preserve">black </v>
      </c>
      <c r="K449" s="54" t="str">
        <f t="shared" si="6"/>
        <v>black</v>
      </c>
    </row>
    <row r="450" spans="1:11" ht="15.75" customHeight="1">
      <c r="A450" s="60" t="str">
        <f>Зведена!A450</f>
        <v>Xiaomi Mi Note 10 Lite 8+128GB Purple Int</v>
      </c>
      <c r="B450" s="61" t="str">
        <f t="shared" ca="1" si="0"/>
        <v>undefined</v>
      </c>
      <c r="C450" s="61" t="str">
        <f t="shared" ca="1" si="1"/>
        <v>undefined</v>
      </c>
      <c r="D450" s="2" t="str">
        <f t="shared" ca="1" si="2"/>
        <v>undefined</v>
      </c>
      <c r="E450" s="2" t="str">
        <f t="array" ref="E450">IFERROR(INDEX(hidden_1!$A$2:$F$79,MATCH("*"&amp;LEFT(A450, SEARCH("GB",A450))&amp;"*",hidden_1!G:G,0)-1,2), "undefined")</f>
        <v>undefined</v>
      </c>
      <c r="F450" s="62" t="str">
        <f t="array" ref="F450">LOWER( SUBSTITUTE( SUBSTITUTE(IFERROR(INDEX(hidden_1!$A$2:$F$79,MATCH("*"&amp;LEFT(A450, SEARCH("GB",A450))&amp;"*",hidden_1!G:G,0)-1,3), "not fоund"), " ", ""), "Gray","Grey"))</f>
        <v>notfоund</v>
      </c>
      <c r="G450" s="54" t="b">
        <f ca="1">IFERROR(__xludf.DUMMYFUNCTION("ISNUMBER( MATCH(K450,XLOOKUP(K450,split(F450,""+""),split(F450,""+"")),0))"),FALSE)</f>
        <v>0</v>
      </c>
      <c r="H450" s="54" t="str">
        <f t="shared" si="3"/>
        <v>Xiaomi Mi Note 10 Lite 8+128G</v>
      </c>
      <c r="I450" s="3" t="str">
        <f t="shared" si="4"/>
        <v>purple int</v>
      </c>
      <c r="J450" s="3" t="str">
        <f t="shared" si="5"/>
        <v xml:space="preserve">purple </v>
      </c>
      <c r="K450" s="54" t="str">
        <f t="shared" si="6"/>
        <v>purple</v>
      </c>
    </row>
    <row r="451" spans="1:11" ht="15.75" customHeight="1">
      <c r="A451" s="60" t="str">
        <f>Зведена!A451</f>
        <v>Xiaomi Mi Note 10 Lite 8+128GB White Int</v>
      </c>
      <c r="B451" s="61" t="str">
        <f t="shared" ca="1" si="0"/>
        <v>undefined</v>
      </c>
      <c r="C451" s="61" t="str">
        <f t="shared" ca="1" si="1"/>
        <v>undefined</v>
      </c>
      <c r="D451" s="2" t="str">
        <f t="shared" ca="1" si="2"/>
        <v>undefined</v>
      </c>
      <c r="E451" s="2" t="str">
        <f t="array" ref="E451">IFERROR(INDEX(hidden_1!$A$2:$F$79,MATCH("*"&amp;LEFT(A451, SEARCH("GB",A451))&amp;"*",hidden_1!G:G,0)-1,2), "undefined")</f>
        <v>undefined</v>
      </c>
      <c r="F451" s="62" t="str">
        <f t="array" ref="F451">LOWER( SUBSTITUTE( SUBSTITUTE(IFERROR(INDEX(hidden_1!$A$2:$F$79,MATCH("*"&amp;LEFT(A451, SEARCH("GB",A451))&amp;"*",hidden_1!G:G,0)-1,3), "not fоund"), " ", ""), "Gray","Grey"))</f>
        <v>notfоund</v>
      </c>
      <c r="G451" s="54" t="b">
        <f ca="1">IFERROR(__xludf.DUMMYFUNCTION("ISNUMBER( MATCH(K451,XLOOKUP(K451,split(F451,""+""),split(F451,""+"")),0))"),FALSE)</f>
        <v>0</v>
      </c>
      <c r="H451" s="54" t="str">
        <f t="shared" si="3"/>
        <v>Xiaomi Mi Note 10 Lite 8+128G</v>
      </c>
      <c r="I451" s="3" t="str">
        <f t="shared" si="4"/>
        <v>white int</v>
      </c>
      <c r="J451" s="3" t="str">
        <f t="shared" si="5"/>
        <v xml:space="preserve">white </v>
      </c>
      <c r="K451" s="54" t="str">
        <f t="shared" si="6"/>
        <v>white</v>
      </c>
    </row>
    <row r="452" spans="1:11" ht="15.75" customHeight="1">
      <c r="A452" s="60" t="str">
        <f>Зведена!A452</f>
        <v>Xiaomi Mi Note 10 6+128GB Black int</v>
      </c>
      <c r="B452" s="61" t="str">
        <f t="shared" ca="1" si="0"/>
        <v>undefined</v>
      </c>
      <c r="C452" s="61" t="str">
        <f t="shared" ca="1" si="1"/>
        <v>undefined</v>
      </c>
      <c r="D452" s="2" t="str">
        <f t="shared" ca="1" si="2"/>
        <v>undefined</v>
      </c>
      <c r="E452" s="2" t="str">
        <f t="array" ref="E452">IFERROR(INDEX(hidden_1!$A$2:$F$79,MATCH("*"&amp;LEFT(A452, SEARCH("GB",A452))&amp;"*",hidden_1!G:G,0)-1,2), "undefined")</f>
        <v>undefined</v>
      </c>
      <c r="F452" s="62" t="str">
        <f t="array" ref="F452">LOWER( SUBSTITUTE( SUBSTITUTE(IFERROR(INDEX(hidden_1!$A$2:$F$79,MATCH("*"&amp;LEFT(A452, SEARCH("GB",A452))&amp;"*",hidden_1!G:G,0)-1,3), "not fоund"), " ", ""), "Gray","Grey"))</f>
        <v>notfоund</v>
      </c>
      <c r="G452" s="54" t="b">
        <f ca="1">IFERROR(__xludf.DUMMYFUNCTION("ISNUMBER( MATCH(K452,XLOOKUP(K452,split(F452,""+""),split(F452,""+"")),0))"),FALSE)</f>
        <v>0</v>
      </c>
      <c r="H452" s="54" t="str">
        <f t="shared" si="3"/>
        <v>Xiaomi Mi Note 10 6+128G</v>
      </c>
      <c r="I452" s="3" t="str">
        <f t="shared" si="4"/>
        <v>black int</v>
      </c>
      <c r="J452" s="3" t="str">
        <f t="shared" si="5"/>
        <v xml:space="preserve">black </v>
      </c>
      <c r="K452" s="54" t="str">
        <f t="shared" si="6"/>
        <v>black</v>
      </c>
    </row>
    <row r="453" spans="1:11" ht="15.75" customHeight="1">
      <c r="A453" s="60" t="str">
        <f>Зведена!A453</f>
        <v>Xiaomi Mi Note 10 6+128GB Green int</v>
      </c>
      <c r="B453" s="61" t="str">
        <f t="shared" ca="1" si="0"/>
        <v>undefined</v>
      </c>
      <c r="C453" s="61" t="str">
        <f t="shared" ca="1" si="1"/>
        <v>undefined</v>
      </c>
      <c r="D453" s="2" t="str">
        <f t="shared" ca="1" si="2"/>
        <v>undefined</v>
      </c>
      <c r="E453" s="2" t="str">
        <f t="array" ref="E453">IFERROR(INDEX(hidden_1!$A$2:$F$79,MATCH("*"&amp;LEFT(A453, SEARCH("GB",A453))&amp;"*",hidden_1!G:G,0)-1,2), "undefined")</f>
        <v>undefined</v>
      </c>
      <c r="F453" s="62" t="str">
        <f t="array" ref="F453">LOWER( SUBSTITUTE( SUBSTITUTE(IFERROR(INDEX(hidden_1!$A$2:$F$79,MATCH("*"&amp;LEFT(A453, SEARCH("GB",A453))&amp;"*",hidden_1!G:G,0)-1,3), "not fоund"), " ", ""), "Gray","Grey"))</f>
        <v>notfоund</v>
      </c>
      <c r="G453" s="54" t="b">
        <f ca="1">IFERROR(__xludf.DUMMYFUNCTION("ISNUMBER( MATCH(K453,XLOOKUP(K453,split(F453,""+""),split(F453,""+"")),0))"),FALSE)</f>
        <v>0</v>
      </c>
      <c r="H453" s="54" t="str">
        <f t="shared" si="3"/>
        <v>Xiaomi Mi Note 10 6+128G</v>
      </c>
      <c r="I453" s="3" t="str">
        <f t="shared" si="4"/>
        <v>green int</v>
      </c>
      <c r="J453" s="3" t="str">
        <f t="shared" si="5"/>
        <v xml:space="preserve">green </v>
      </c>
      <c r="K453" s="54" t="str">
        <f t="shared" si="6"/>
        <v>green</v>
      </c>
    </row>
    <row r="454" spans="1:11" ht="15.75" customHeight="1">
      <c r="A454" s="60" t="str">
        <f>Зведена!A454</f>
        <v>Xiaomi Mi Note 10 6+128GB White int</v>
      </c>
      <c r="B454" s="61" t="str">
        <f t="shared" ca="1" si="0"/>
        <v>undefined</v>
      </c>
      <c r="C454" s="61" t="str">
        <f t="shared" ca="1" si="1"/>
        <v>undefined</v>
      </c>
      <c r="D454" s="2" t="str">
        <f t="shared" ca="1" si="2"/>
        <v>undefined</v>
      </c>
      <c r="E454" s="2" t="str">
        <f t="array" ref="E454">IFERROR(INDEX(hidden_1!$A$2:$F$79,MATCH("*"&amp;LEFT(A454, SEARCH("GB",A454))&amp;"*",hidden_1!G:G,0)-1,2), "undefined")</f>
        <v>undefined</v>
      </c>
      <c r="F454" s="62" t="str">
        <f t="array" ref="F454">LOWER( SUBSTITUTE( SUBSTITUTE(IFERROR(INDEX(hidden_1!$A$2:$F$79,MATCH("*"&amp;LEFT(A454, SEARCH("GB",A454))&amp;"*",hidden_1!G:G,0)-1,3), "not fоund"), " ", ""), "Gray","Grey"))</f>
        <v>notfоund</v>
      </c>
      <c r="G454" s="54" t="b">
        <f ca="1">IFERROR(__xludf.DUMMYFUNCTION("ISNUMBER( MATCH(K454,XLOOKUP(K454,split(F454,""+""),split(F454,""+"")),0))"),FALSE)</f>
        <v>0</v>
      </c>
      <c r="H454" s="54" t="str">
        <f t="shared" si="3"/>
        <v>Xiaomi Mi Note 10 6+128G</v>
      </c>
      <c r="I454" s="3" t="str">
        <f t="shared" si="4"/>
        <v>white int</v>
      </c>
      <c r="J454" s="3" t="str">
        <f t="shared" si="5"/>
        <v xml:space="preserve">white </v>
      </c>
      <c r="K454" s="54" t="str">
        <f t="shared" si="6"/>
        <v>white</v>
      </c>
    </row>
    <row r="455" spans="1:11" ht="15.75" customHeight="1">
      <c r="A455" s="60" t="str">
        <f>Зведена!A455</f>
        <v>Xiaomi Mi Note 10 Pro 8+256GB Black int</v>
      </c>
      <c r="B455" s="61" t="str">
        <f t="shared" ca="1" si="0"/>
        <v>undefined</v>
      </c>
      <c r="C455" s="61" t="str">
        <f t="shared" ca="1" si="1"/>
        <v>undefined</v>
      </c>
      <c r="D455" s="2" t="str">
        <f t="shared" ca="1" si="2"/>
        <v>undefined</v>
      </c>
      <c r="E455" s="2" t="str">
        <f t="array" ref="E455">IFERROR(INDEX(hidden_1!$A$2:$F$79,MATCH("*"&amp;LEFT(A455, SEARCH("GB",A455))&amp;"*",hidden_1!G:G,0)-1,2), "undefined")</f>
        <v>undefined</v>
      </c>
      <c r="F455" s="62" t="str">
        <f t="array" ref="F455">LOWER( SUBSTITUTE( SUBSTITUTE(IFERROR(INDEX(hidden_1!$A$2:$F$79,MATCH("*"&amp;LEFT(A455, SEARCH("GB",A455))&amp;"*",hidden_1!G:G,0)-1,3), "not fоund"), " ", ""), "Gray","Grey"))</f>
        <v>notfоund</v>
      </c>
      <c r="G455" s="54" t="b">
        <f ca="1">IFERROR(__xludf.DUMMYFUNCTION("ISNUMBER( MATCH(K455,XLOOKUP(K455,split(F455,""+""),split(F455,""+"")),0))"),FALSE)</f>
        <v>0</v>
      </c>
      <c r="H455" s="54" t="str">
        <f t="shared" si="3"/>
        <v>Xiaomi Mi Note 10 Pro 8+256G</v>
      </c>
      <c r="I455" s="3" t="str">
        <f t="shared" si="4"/>
        <v>black int</v>
      </c>
      <c r="J455" s="3" t="str">
        <f t="shared" si="5"/>
        <v xml:space="preserve">black </v>
      </c>
      <c r="K455" s="54" t="str">
        <f t="shared" si="6"/>
        <v>black</v>
      </c>
    </row>
    <row r="456" spans="1:11" ht="15.75" customHeight="1">
      <c r="A456" s="60" t="str">
        <f>Зведена!A456</f>
        <v>Xiaomi Mi Note 10 Pro 8+256GB White int</v>
      </c>
      <c r="B456" s="61" t="str">
        <f t="shared" ca="1" si="0"/>
        <v>undefined</v>
      </c>
      <c r="C456" s="61" t="str">
        <f t="shared" ca="1" si="1"/>
        <v>undefined</v>
      </c>
      <c r="D456" s="2" t="str">
        <f t="shared" ca="1" si="2"/>
        <v>undefined</v>
      </c>
      <c r="E456" s="2" t="str">
        <f t="array" ref="E456">IFERROR(INDEX(hidden_1!$A$2:$F$79,MATCH("*"&amp;LEFT(A456, SEARCH("GB",A456))&amp;"*",hidden_1!G:G,0)-1,2), "undefined")</f>
        <v>undefined</v>
      </c>
      <c r="F456" s="62" t="str">
        <f t="array" ref="F456">LOWER( SUBSTITUTE( SUBSTITUTE(IFERROR(INDEX(hidden_1!$A$2:$F$79,MATCH("*"&amp;LEFT(A456, SEARCH("GB",A456))&amp;"*",hidden_1!G:G,0)-1,3), "not fоund"), " ", ""), "Gray","Grey"))</f>
        <v>notfоund</v>
      </c>
      <c r="G456" s="54" t="b">
        <f ca="1">IFERROR(__xludf.DUMMYFUNCTION("ISNUMBER( MATCH(K456,XLOOKUP(K456,split(F456,""+""),split(F456,""+"")),0))"),FALSE)</f>
        <v>0</v>
      </c>
      <c r="H456" s="54" t="str">
        <f t="shared" si="3"/>
        <v>Xiaomi Mi Note 10 Pro 8+256G</v>
      </c>
      <c r="I456" s="3" t="str">
        <f t="shared" si="4"/>
        <v>white int</v>
      </c>
      <c r="J456" s="3" t="str">
        <f t="shared" si="5"/>
        <v xml:space="preserve">white </v>
      </c>
      <c r="K456" s="54" t="str">
        <f t="shared" si="6"/>
        <v>white</v>
      </c>
    </row>
    <row r="457" spans="1:11" ht="15.75" customHeight="1">
      <c r="A457" s="60" t="str">
        <f>Зведена!A457</f>
        <v>Xiaomi Mi Note 10 Pro 8+256GB Green int</v>
      </c>
      <c r="B457" s="61" t="str">
        <f t="shared" ca="1" si="0"/>
        <v>undefined</v>
      </c>
      <c r="C457" s="61" t="str">
        <f t="shared" ca="1" si="1"/>
        <v>undefined</v>
      </c>
      <c r="D457" s="2" t="str">
        <f t="shared" ca="1" si="2"/>
        <v>undefined</v>
      </c>
      <c r="E457" s="2" t="str">
        <f t="array" ref="E457">IFERROR(INDEX(hidden_1!$A$2:$F$79,MATCH("*"&amp;LEFT(A457, SEARCH("GB",A457))&amp;"*",hidden_1!G:G,0)-1,2), "undefined")</f>
        <v>undefined</v>
      </c>
      <c r="F457" s="62" t="str">
        <f t="array" ref="F457">LOWER( SUBSTITUTE( SUBSTITUTE(IFERROR(INDEX(hidden_1!$A$2:$F$79,MATCH("*"&amp;LEFT(A457, SEARCH("GB",A457))&amp;"*",hidden_1!G:G,0)-1,3), "not fоund"), " ", ""), "Gray","Grey"))</f>
        <v>notfоund</v>
      </c>
      <c r="G457" s="54" t="b">
        <f ca="1">IFERROR(__xludf.DUMMYFUNCTION("ISNUMBER( MATCH(K457,XLOOKUP(K457,split(F457,""+""),split(F457,""+"")),0))"),FALSE)</f>
        <v>0</v>
      </c>
      <c r="H457" s="54" t="str">
        <f t="shared" si="3"/>
        <v>Xiaomi Mi Note 10 Pro 8+256G</v>
      </c>
      <c r="I457" s="3" t="str">
        <f t="shared" si="4"/>
        <v>green int</v>
      </c>
      <c r="J457" s="3" t="str">
        <f t="shared" si="5"/>
        <v xml:space="preserve">green </v>
      </c>
      <c r="K457" s="54" t="str">
        <f t="shared" si="6"/>
        <v>green</v>
      </c>
    </row>
    <row r="458" spans="1:11" ht="15.75" customHeight="1">
      <c r="A458" s="60" t="str">
        <f>Зведена!A458</f>
        <v>Xiaomi M11 5G 8+128GB Grey int</v>
      </c>
      <c r="B458" s="61" t="str">
        <f t="shared" ca="1" si="0"/>
        <v>undefined</v>
      </c>
      <c r="C458" s="61" t="str">
        <f t="shared" ca="1" si="1"/>
        <v>undefined</v>
      </c>
      <c r="D458" s="2" t="str">
        <f t="shared" ca="1" si="2"/>
        <v>undefined</v>
      </c>
      <c r="E458" s="2" t="str">
        <f t="array" ref="E458">IFERROR(INDEX(hidden_1!$A$2:$F$79,MATCH("*"&amp;LEFT(A458, SEARCH("GB",A458))&amp;"*",hidden_1!G:G,0)-1,2), "undefined")</f>
        <v>undefined</v>
      </c>
      <c r="F458" s="62" t="str">
        <f t="array" ref="F458">LOWER( SUBSTITUTE( SUBSTITUTE(IFERROR(INDEX(hidden_1!$A$2:$F$79,MATCH("*"&amp;LEFT(A458, SEARCH("GB",A458))&amp;"*",hidden_1!G:G,0)-1,3), "not fоund"), " ", ""), "Gray","Grey"))</f>
        <v>notfоund</v>
      </c>
      <c r="G458" s="54" t="b">
        <f ca="1">IFERROR(__xludf.DUMMYFUNCTION("ISNUMBER( MATCH(K458,XLOOKUP(K458,split(F458,""+""),split(F458,""+"")),0))"),FALSE)</f>
        <v>0</v>
      </c>
      <c r="H458" s="54" t="str">
        <f t="shared" si="3"/>
        <v>Xiaomi M11 5G 8+128G</v>
      </c>
      <c r="I458" s="3" t="str">
        <f t="shared" si="4"/>
        <v>grey int</v>
      </c>
      <c r="J458" s="3" t="str">
        <f t="shared" si="5"/>
        <v xml:space="preserve">grey </v>
      </c>
      <c r="K458" s="54" t="str">
        <f t="shared" si="6"/>
        <v>grey</v>
      </c>
    </row>
    <row r="459" spans="1:11" ht="15.75" customHeight="1">
      <c r="A459" s="60" t="str">
        <f>Зведена!A459</f>
        <v>Xiaomi M11 5G 8+128GB Blue int</v>
      </c>
      <c r="B459" s="61" t="str">
        <f t="shared" ca="1" si="0"/>
        <v>undefined</v>
      </c>
      <c r="C459" s="61" t="str">
        <f t="shared" ca="1" si="1"/>
        <v>undefined</v>
      </c>
      <c r="D459" s="2" t="str">
        <f t="shared" ca="1" si="2"/>
        <v>undefined</v>
      </c>
      <c r="E459" s="2" t="str">
        <f t="array" ref="E459">IFERROR(INDEX(hidden_1!$A$2:$F$79,MATCH("*"&amp;LEFT(A459, SEARCH("GB",A459))&amp;"*",hidden_1!G:G,0)-1,2), "undefined")</f>
        <v>undefined</v>
      </c>
      <c r="F459" s="62" t="str">
        <f t="array" ref="F459">LOWER( SUBSTITUTE( SUBSTITUTE(IFERROR(INDEX(hidden_1!$A$2:$F$79,MATCH("*"&amp;LEFT(A459, SEARCH("GB",A459))&amp;"*",hidden_1!G:G,0)-1,3), "not fоund"), " ", ""), "Gray","Grey"))</f>
        <v>notfоund</v>
      </c>
      <c r="G459" s="54" t="b">
        <f ca="1">IFERROR(__xludf.DUMMYFUNCTION("ISNUMBER( MATCH(K459,XLOOKUP(K459,split(F459,""+""),split(F459,""+"")),0))"),FALSE)</f>
        <v>0</v>
      </c>
      <c r="H459" s="54" t="str">
        <f t="shared" si="3"/>
        <v>Xiaomi M11 5G 8+128G</v>
      </c>
      <c r="I459" s="3" t="str">
        <f t="shared" si="4"/>
        <v>blue int</v>
      </c>
      <c r="J459" s="3" t="str">
        <f t="shared" si="5"/>
        <v xml:space="preserve">blue </v>
      </c>
      <c r="K459" s="54" t="str">
        <f t="shared" si="6"/>
        <v>blue</v>
      </c>
    </row>
    <row r="460" spans="1:11" ht="15.75" customHeight="1">
      <c r="A460" s="60" t="str">
        <f>Зведена!A460</f>
        <v>Xiaomi M11 5G 8+256GB Grey int</v>
      </c>
      <c r="B460" s="61" t="str">
        <f t="shared" ca="1" si="0"/>
        <v>undefined</v>
      </c>
      <c r="C460" s="61" t="str">
        <f t="shared" ca="1" si="1"/>
        <v>undefined</v>
      </c>
      <c r="D460" s="2" t="str">
        <f t="shared" ca="1" si="2"/>
        <v>undefined</v>
      </c>
      <c r="E460" s="2" t="str">
        <f t="array" ref="E460">IFERROR(INDEX(hidden_1!$A$2:$F$79,MATCH("*"&amp;LEFT(A460, SEARCH("GB",A460))&amp;"*",hidden_1!G:G,0)-1,2), "undefined")</f>
        <v>undefined</v>
      </c>
      <c r="F460" s="62" t="str">
        <f t="array" ref="F460">LOWER( SUBSTITUTE( SUBSTITUTE(IFERROR(INDEX(hidden_1!$A$2:$F$79,MATCH("*"&amp;LEFT(A460, SEARCH("GB",A460))&amp;"*",hidden_1!G:G,0)-1,3), "not fоund"), " ", ""), "Gray","Grey"))</f>
        <v>notfоund</v>
      </c>
      <c r="G460" s="54" t="b">
        <f ca="1">IFERROR(__xludf.DUMMYFUNCTION("ISNUMBER( MATCH(K460,XLOOKUP(K460,split(F460,""+""),split(F460,""+"")),0))"),FALSE)</f>
        <v>0</v>
      </c>
      <c r="H460" s="54" t="str">
        <f t="shared" si="3"/>
        <v>Xiaomi M11 5G 8+256G</v>
      </c>
      <c r="I460" s="3" t="str">
        <f t="shared" si="4"/>
        <v>grey int</v>
      </c>
      <c r="J460" s="3" t="str">
        <f t="shared" si="5"/>
        <v xml:space="preserve">grey </v>
      </c>
      <c r="K460" s="54" t="str">
        <f t="shared" si="6"/>
        <v>grey</v>
      </c>
    </row>
    <row r="461" spans="1:11" ht="15.75" customHeight="1">
      <c r="A461" s="60" t="str">
        <f>Зведена!A461</f>
        <v>Xiaomi M11 5G 8+256GB Blue int</v>
      </c>
      <c r="B461" s="61" t="str">
        <f t="shared" ca="1" si="0"/>
        <v>undefined</v>
      </c>
      <c r="C461" s="61" t="str">
        <f t="shared" ca="1" si="1"/>
        <v>undefined</v>
      </c>
      <c r="D461" s="2" t="str">
        <f t="shared" ca="1" si="2"/>
        <v>undefined</v>
      </c>
      <c r="E461" s="2" t="str">
        <f t="array" ref="E461">IFERROR(INDEX(hidden_1!$A$2:$F$79,MATCH("*"&amp;LEFT(A461, SEARCH("GB",A461))&amp;"*",hidden_1!G:G,0)-1,2), "undefined")</f>
        <v>undefined</v>
      </c>
      <c r="F461" s="62" t="str">
        <f t="array" ref="F461">LOWER( SUBSTITUTE( SUBSTITUTE(IFERROR(INDEX(hidden_1!$A$2:$F$79,MATCH("*"&amp;LEFT(A461, SEARCH("GB",A461))&amp;"*",hidden_1!G:G,0)-1,3), "not fоund"), " ", ""), "Gray","Grey"))</f>
        <v>notfоund</v>
      </c>
      <c r="G461" s="54" t="b">
        <f ca="1">IFERROR(__xludf.DUMMYFUNCTION("ISNUMBER( MATCH(K461,XLOOKUP(K461,split(F461,""+""),split(F461,""+"")),0))"),FALSE)</f>
        <v>0</v>
      </c>
      <c r="H461" s="54" t="str">
        <f t="shared" si="3"/>
        <v>Xiaomi M11 5G 8+256G</v>
      </c>
      <c r="I461" s="3" t="str">
        <f t="shared" si="4"/>
        <v>blue int</v>
      </c>
      <c r="J461" s="3" t="str">
        <f t="shared" si="5"/>
        <v xml:space="preserve">blue </v>
      </c>
      <c r="K461" s="54" t="str">
        <f t="shared" si="6"/>
        <v>blue</v>
      </c>
    </row>
    <row r="462" spans="1:11" ht="15.75" customHeight="1">
      <c r="A462" s="60" t="str">
        <f>Зведена!A462</f>
        <v>Xiaomi M11 Lite 6+64GB Black int</v>
      </c>
      <c r="B462" s="61" t="str">
        <f t="shared" ca="1" si="0"/>
        <v>undefined</v>
      </c>
      <c r="C462" s="61" t="str">
        <f t="shared" ca="1" si="1"/>
        <v>undefined</v>
      </c>
      <c r="D462" s="2" t="str">
        <f t="shared" ca="1" si="2"/>
        <v>undefined</v>
      </c>
      <c r="E462" s="2" t="str">
        <f t="array" ref="E462">IFERROR(INDEX(hidden_1!$A$2:$F$79,MATCH("*"&amp;LEFT(A462, SEARCH("GB",A462))&amp;"*",hidden_1!G:G,0)-1,2), "undefined")</f>
        <v>undefined</v>
      </c>
      <c r="F462" s="62" t="str">
        <f t="array" ref="F462">LOWER( SUBSTITUTE( SUBSTITUTE(IFERROR(INDEX(hidden_1!$A$2:$F$79,MATCH("*"&amp;LEFT(A462, SEARCH("GB",A462))&amp;"*",hidden_1!G:G,0)-1,3), "not fоund"), " ", ""), "Gray","Grey"))</f>
        <v>notfоund</v>
      </c>
      <c r="G462" s="54" t="b">
        <f ca="1">IFERROR(__xludf.DUMMYFUNCTION("ISNUMBER( MATCH(K462,XLOOKUP(K462,split(F462,""+""),split(F462,""+"")),0))"),FALSE)</f>
        <v>0</v>
      </c>
      <c r="H462" s="54" t="str">
        <f t="shared" si="3"/>
        <v>Xiaomi M11 Lite 6+64G</v>
      </c>
      <c r="I462" s="3" t="str">
        <f t="shared" si="4"/>
        <v>black int</v>
      </c>
      <c r="J462" s="3" t="str">
        <f t="shared" si="5"/>
        <v xml:space="preserve">black </v>
      </c>
      <c r="K462" s="54" t="str">
        <f t="shared" si="6"/>
        <v>black</v>
      </c>
    </row>
    <row r="463" spans="1:11" ht="15.75" customHeight="1">
      <c r="A463" s="60" t="str">
        <f>Зведена!A463</f>
        <v>Xiaomi M11 Lite 6+64GB Blue int</v>
      </c>
      <c r="B463" s="61" t="str">
        <f t="shared" ca="1" si="0"/>
        <v>undefined</v>
      </c>
      <c r="C463" s="61" t="str">
        <f t="shared" ca="1" si="1"/>
        <v>undefined</v>
      </c>
      <c r="D463" s="2" t="str">
        <f t="shared" ca="1" si="2"/>
        <v>undefined</v>
      </c>
      <c r="E463" s="2" t="str">
        <f t="array" ref="E463">IFERROR(INDEX(hidden_1!$A$2:$F$79,MATCH("*"&amp;LEFT(A463, SEARCH("GB",A463))&amp;"*",hidden_1!G:G,0)-1,2), "undefined")</f>
        <v>undefined</v>
      </c>
      <c r="F463" s="62" t="str">
        <f t="array" ref="F463">LOWER( SUBSTITUTE( SUBSTITUTE(IFERROR(INDEX(hidden_1!$A$2:$F$79,MATCH("*"&amp;LEFT(A463, SEARCH("GB",A463))&amp;"*",hidden_1!G:G,0)-1,3), "not fоund"), " ", ""), "Gray","Grey"))</f>
        <v>notfоund</v>
      </c>
      <c r="G463" s="54" t="b">
        <f ca="1">IFERROR(__xludf.DUMMYFUNCTION("ISNUMBER( MATCH(K463,XLOOKUP(K463,split(F463,""+""),split(F463,""+"")),0))"),FALSE)</f>
        <v>0</v>
      </c>
      <c r="H463" s="54" t="str">
        <f t="shared" si="3"/>
        <v>Xiaomi M11 Lite 6+64G</v>
      </c>
      <c r="I463" s="3" t="str">
        <f t="shared" si="4"/>
        <v>blue int</v>
      </c>
      <c r="J463" s="3" t="str">
        <f t="shared" si="5"/>
        <v xml:space="preserve">blue </v>
      </c>
      <c r="K463" s="54" t="str">
        <f t="shared" si="6"/>
        <v>blue</v>
      </c>
    </row>
    <row r="464" spans="1:11" ht="15.75" customHeight="1">
      <c r="A464" s="60" t="str">
        <f>Зведена!A464</f>
        <v>Xiaomi M11 Lite 6+64GB Pink int</v>
      </c>
      <c r="B464" s="61" t="str">
        <f t="shared" ca="1" si="0"/>
        <v>undefined</v>
      </c>
      <c r="C464" s="61" t="str">
        <f t="shared" ca="1" si="1"/>
        <v>undefined</v>
      </c>
      <c r="D464" s="2" t="str">
        <f t="shared" ca="1" si="2"/>
        <v>undefined</v>
      </c>
      <c r="E464" s="2" t="str">
        <f t="array" ref="E464">IFERROR(INDEX(hidden_1!$A$2:$F$79,MATCH("*"&amp;LEFT(A464, SEARCH("GB",A464))&amp;"*",hidden_1!G:G,0)-1,2), "undefined")</f>
        <v>undefined</v>
      </c>
      <c r="F464" s="62" t="str">
        <f t="array" ref="F464">LOWER( SUBSTITUTE( SUBSTITUTE(IFERROR(INDEX(hidden_1!$A$2:$F$79,MATCH("*"&amp;LEFT(A464, SEARCH("GB",A464))&amp;"*",hidden_1!G:G,0)-1,3), "not fоund"), " ", ""), "Gray","Grey"))</f>
        <v>notfоund</v>
      </c>
      <c r="G464" s="54" t="b">
        <f ca="1">IFERROR(__xludf.DUMMYFUNCTION("ISNUMBER( MATCH(K464,XLOOKUP(K464,split(F464,""+""),split(F464,""+"")),0))"),FALSE)</f>
        <v>0</v>
      </c>
      <c r="H464" s="54" t="str">
        <f t="shared" si="3"/>
        <v>Xiaomi M11 Lite 6+64G</v>
      </c>
      <c r="I464" s="3" t="str">
        <f t="shared" si="4"/>
        <v>pink int</v>
      </c>
      <c r="J464" s="3" t="str">
        <f t="shared" si="5"/>
        <v xml:space="preserve">pink </v>
      </c>
      <c r="K464" s="54" t="str">
        <f t="shared" si="6"/>
        <v>pink</v>
      </c>
    </row>
    <row r="465" spans="1:11" ht="15.75" customHeight="1">
      <c r="A465" s="60" t="str">
        <f>Зведена!A465</f>
        <v>Xiaomi M11 Lite 6+128GB Black int</v>
      </c>
      <c r="B465" s="61" t="str">
        <f t="shared" ca="1" si="0"/>
        <v>undefined</v>
      </c>
      <c r="C465" s="61" t="str">
        <f t="shared" ca="1" si="1"/>
        <v>undefined</v>
      </c>
      <c r="D465" s="2" t="str">
        <f t="shared" ca="1" si="2"/>
        <v>undefined</v>
      </c>
      <c r="E465" s="2" t="str">
        <f t="array" ref="E465">IFERROR(INDEX(hidden_1!$A$2:$F$79,MATCH("*"&amp;LEFT(A465, SEARCH("GB",A465))&amp;"*",hidden_1!G:G,0)-1,2), "undefined")</f>
        <v>undefined</v>
      </c>
      <c r="F465" s="62" t="str">
        <f t="array" ref="F465">LOWER( SUBSTITUTE( SUBSTITUTE(IFERROR(INDEX(hidden_1!$A$2:$F$79,MATCH("*"&amp;LEFT(A465, SEARCH("GB",A465))&amp;"*",hidden_1!G:G,0)-1,3), "not fоund"), " ", ""), "Gray","Grey"))</f>
        <v>notfоund</v>
      </c>
      <c r="G465" s="54" t="b">
        <f ca="1">IFERROR(__xludf.DUMMYFUNCTION("ISNUMBER( MATCH(K465,XLOOKUP(K465,split(F465,""+""),split(F465,""+"")),0))"),FALSE)</f>
        <v>0</v>
      </c>
      <c r="H465" s="54" t="str">
        <f t="shared" si="3"/>
        <v>Xiaomi M11 Lite 6+128G</v>
      </c>
      <c r="I465" s="3" t="str">
        <f t="shared" si="4"/>
        <v>black int</v>
      </c>
      <c r="J465" s="3" t="str">
        <f t="shared" si="5"/>
        <v xml:space="preserve">black </v>
      </c>
      <c r="K465" s="54" t="str">
        <f t="shared" si="6"/>
        <v>black</v>
      </c>
    </row>
    <row r="466" spans="1:11" ht="15.75" customHeight="1">
      <c r="A466" s="60" t="str">
        <f>Зведена!A466</f>
        <v>Xiaomi M11 Lite 6+128GB Blue int</v>
      </c>
      <c r="B466" s="61" t="str">
        <f t="shared" ca="1" si="0"/>
        <v>undefined</v>
      </c>
      <c r="C466" s="61" t="str">
        <f t="shared" ca="1" si="1"/>
        <v>undefined</v>
      </c>
      <c r="D466" s="2" t="str">
        <f t="shared" ca="1" si="2"/>
        <v>undefined</v>
      </c>
      <c r="E466" s="2" t="str">
        <f t="array" ref="E466">IFERROR(INDEX(hidden_1!$A$2:$F$79,MATCH("*"&amp;LEFT(A466, SEARCH("GB",A466))&amp;"*",hidden_1!G:G,0)-1,2), "undefined")</f>
        <v>undefined</v>
      </c>
      <c r="F466" s="62" t="str">
        <f t="array" ref="F466">LOWER( SUBSTITUTE( SUBSTITUTE(IFERROR(INDEX(hidden_1!$A$2:$F$79,MATCH("*"&amp;LEFT(A466, SEARCH("GB",A466))&amp;"*",hidden_1!G:G,0)-1,3), "not fоund"), " ", ""), "Gray","Grey"))</f>
        <v>notfоund</v>
      </c>
      <c r="G466" s="54" t="b">
        <f ca="1">IFERROR(__xludf.DUMMYFUNCTION("ISNUMBER( MATCH(K466,XLOOKUP(K466,split(F466,""+""),split(F466,""+"")),0))"),FALSE)</f>
        <v>0</v>
      </c>
      <c r="H466" s="54" t="str">
        <f t="shared" si="3"/>
        <v>Xiaomi M11 Lite 6+128G</v>
      </c>
      <c r="I466" s="3" t="str">
        <f t="shared" si="4"/>
        <v>blue int</v>
      </c>
      <c r="J466" s="3" t="str">
        <f t="shared" si="5"/>
        <v xml:space="preserve">blue </v>
      </c>
      <c r="K466" s="54" t="str">
        <f t="shared" si="6"/>
        <v>blue</v>
      </c>
    </row>
    <row r="467" spans="1:11" ht="15.75" customHeight="1">
      <c r="A467" s="60" t="str">
        <f>Зведена!A467</f>
        <v>Xiaomi M11 Lite 6+128GB Pink int</v>
      </c>
      <c r="B467" s="61" t="str">
        <f t="shared" ca="1" si="0"/>
        <v>undefined</v>
      </c>
      <c r="C467" s="61" t="str">
        <f t="shared" ca="1" si="1"/>
        <v>undefined</v>
      </c>
      <c r="D467" s="2" t="str">
        <f t="shared" ca="1" si="2"/>
        <v>undefined</v>
      </c>
      <c r="E467" s="2" t="str">
        <f t="array" ref="E467">IFERROR(INDEX(hidden_1!$A$2:$F$79,MATCH("*"&amp;LEFT(A467, SEARCH("GB",A467))&amp;"*",hidden_1!G:G,0)-1,2), "undefined")</f>
        <v>undefined</v>
      </c>
      <c r="F467" s="62" t="str">
        <f t="array" ref="F467">LOWER( SUBSTITUTE( SUBSTITUTE(IFERROR(INDEX(hidden_1!$A$2:$F$79,MATCH("*"&amp;LEFT(A467, SEARCH("GB",A467))&amp;"*",hidden_1!G:G,0)-1,3), "not fоund"), " ", ""), "Gray","Grey"))</f>
        <v>notfоund</v>
      </c>
      <c r="G467" s="54" t="b">
        <f ca="1">IFERROR(__xludf.DUMMYFUNCTION("ISNUMBER( MATCH(K467,XLOOKUP(K467,split(F467,""+""),split(F467,""+"")),0))"),FALSE)</f>
        <v>0</v>
      </c>
      <c r="H467" s="54" t="str">
        <f t="shared" si="3"/>
        <v>Xiaomi M11 Lite 6+128G</v>
      </c>
      <c r="I467" s="3" t="str">
        <f t="shared" si="4"/>
        <v>pink int</v>
      </c>
      <c r="J467" s="3" t="str">
        <f t="shared" si="5"/>
        <v xml:space="preserve">pink </v>
      </c>
      <c r="K467" s="54" t="str">
        <f t="shared" si="6"/>
        <v>pink</v>
      </c>
    </row>
    <row r="468" spans="1:11" ht="15.75" customHeight="1">
      <c r="A468" s="60" t="str">
        <f>Зведена!A468</f>
        <v>Xiaomi M11 Lite 8+128GB Black int</v>
      </c>
      <c r="B468" s="61" t="str">
        <f t="shared" ca="1" si="0"/>
        <v>undefined</v>
      </c>
      <c r="C468" s="61" t="str">
        <f t="shared" ca="1" si="1"/>
        <v>undefined</v>
      </c>
      <c r="D468" s="2" t="str">
        <f t="shared" ca="1" si="2"/>
        <v>undefined</v>
      </c>
      <c r="E468" s="2" t="str">
        <f t="array" ref="E468">IFERROR(INDEX(hidden_1!$A$2:$F$79,MATCH("*"&amp;LEFT(A468, SEARCH("GB",A468))&amp;"*",hidden_1!G:G,0)-1,2), "undefined")</f>
        <v>undefined</v>
      </c>
      <c r="F468" s="62" t="str">
        <f t="array" ref="F468">LOWER( SUBSTITUTE( SUBSTITUTE(IFERROR(INDEX(hidden_1!$A$2:$F$79,MATCH("*"&amp;LEFT(A468, SEARCH("GB",A468))&amp;"*",hidden_1!G:G,0)-1,3), "not fоund"), " ", ""), "Gray","Grey"))</f>
        <v>notfоund</v>
      </c>
      <c r="G468" s="54" t="b">
        <f ca="1">IFERROR(__xludf.DUMMYFUNCTION("ISNUMBER( MATCH(K468,XLOOKUP(K468,split(F468,""+""),split(F468,""+"")),0))"),FALSE)</f>
        <v>0</v>
      </c>
      <c r="H468" s="54" t="str">
        <f t="shared" si="3"/>
        <v>Xiaomi M11 Lite 8+128G</v>
      </c>
      <c r="I468" s="3" t="str">
        <f t="shared" si="4"/>
        <v>black int</v>
      </c>
      <c r="J468" s="3" t="str">
        <f t="shared" si="5"/>
        <v xml:space="preserve">black </v>
      </c>
      <c r="K468" s="54" t="str">
        <f t="shared" si="6"/>
        <v>black</v>
      </c>
    </row>
    <row r="469" spans="1:11" ht="15.75" customHeight="1">
      <c r="A469" s="60" t="str">
        <f>Зведена!A469</f>
        <v>Xiaomi M11 Lite 8+128GB Blue int</v>
      </c>
      <c r="B469" s="61" t="str">
        <f t="shared" ca="1" si="0"/>
        <v>undefined</v>
      </c>
      <c r="C469" s="61" t="str">
        <f t="shared" ca="1" si="1"/>
        <v>undefined</v>
      </c>
      <c r="D469" s="2" t="str">
        <f t="shared" ca="1" si="2"/>
        <v>undefined</v>
      </c>
      <c r="E469" s="2" t="str">
        <f t="array" ref="E469">IFERROR(INDEX(hidden_1!$A$2:$F$79,MATCH("*"&amp;LEFT(A469, SEARCH("GB",A469))&amp;"*",hidden_1!G:G,0)-1,2), "undefined")</f>
        <v>undefined</v>
      </c>
      <c r="F469" s="62" t="str">
        <f t="array" ref="F469">LOWER( SUBSTITUTE( SUBSTITUTE(IFERROR(INDEX(hidden_1!$A$2:$F$79,MATCH("*"&amp;LEFT(A469, SEARCH("GB",A469))&amp;"*",hidden_1!G:G,0)-1,3), "not fоund"), " ", ""), "Gray","Grey"))</f>
        <v>notfоund</v>
      </c>
      <c r="G469" s="54" t="b">
        <f ca="1">IFERROR(__xludf.DUMMYFUNCTION("ISNUMBER( MATCH(K469,XLOOKUP(K469,split(F469,""+""),split(F469,""+"")),0))"),FALSE)</f>
        <v>0</v>
      </c>
      <c r="H469" s="54" t="str">
        <f t="shared" si="3"/>
        <v>Xiaomi M11 Lite 8+128G</v>
      </c>
      <c r="I469" s="3" t="str">
        <f t="shared" si="4"/>
        <v>blue int</v>
      </c>
      <c r="J469" s="3" t="str">
        <f t="shared" si="5"/>
        <v xml:space="preserve">blue </v>
      </c>
      <c r="K469" s="54" t="str">
        <f t="shared" si="6"/>
        <v>blue</v>
      </c>
    </row>
    <row r="470" spans="1:11" ht="15.75" customHeight="1">
      <c r="A470" s="60" t="str">
        <f>Зведена!A470</f>
        <v>Xiaomi M11 Lite 8+128GB Pink int</v>
      </c>
      <c r="B470" s="61" t="str">
        <f t="shared" ca="1" si="0"/>
        <v>undefined</v>
      </c>
      <c r="C470" s="61" t="str">
        <f t="shared" ca="1" si="1"/>
        <v>undefined</v>
      </c>
      <c r="D470" s="2" t="str">
        <f t="shared" ca="1" si="2"/>
        <v>undefined</v>
      </c>
      <c r="E470" s="2" t="str">
        <f t="array" ref="E470">IFERROR(INDEX(hidden_1!$A$2:$F$79,MATCH("*"&amp;LEFT(A470, SEARCH("GB",A470))&amp;"*",hidden_1!G:G,0)-1,2), "undefined")</f>
        <v>undefined</v>
      </c>
      <c r="F470" s="62" t="str">
        <f t="array" ref="F470">LOWER( SUBSTITUTE( SUBSTITUTE(IFERROR(INDEX(hidden_1!$A$2:$F$79,MATCH("*"&amp;LEFT(A470, SEARCH("GB",A470))&amp;"*",hidden_1!G:G,0)-1,3), "not fоund"), " ", ""), "Gray","Grey"))</f>
        <v>notfоund</v>
      </c>
      <c r="G470" s="54" t="b">
        <f ca="1">IFERROR(__xludf.DUMMYFUNCTION("ISNUMBER( MATCH(K470,XLOOKUP(K470,split(F470,""+""),split(F470,""+"")),0))"),FALSE)</f>
        <v>0</v>
      </c>
      <c r="H470" s="54" t="str">
        <f t="shared" si="3"/>
        <v>Xiaomi M11 Lite 8+128G</v>
      </c>
      <c r="I470" s="3" t="str">
        <f t="shared" si="4"/>
        <v>pink int</v>
      </c>
      <c r="J470" s="3" t="str">
        <f t="shared" si="5"/>
        <v xml:space="preserve">pink </v>
      </c>
      <c r="K470" s="54" t="str">
        <f t="shared" si="6"/>
        <v>pink</v>
      </c>
    </row>
    <row r="471" spans="1:11" ht="15.75" customHeight="1">
      <c r="A471" s="60" t="str">
        <f>Зведена!A471</f>
        <v>Xiaomi M11 Ultra 12+256GB Ceramic Black int</v>
      </c>
      <c r="B471" s="61" t="str">
        <f t="shared" ca="1" si="0"/>
        <v>undefined</v>
      </c>
      <c r="C471" s="61" t="str">
        <f t="shared" ca="1" si="1"/>
        <v>undefined</v>
      </c>
      <c r="D471" s="2" t="str">
        <f t="shared" ca="1" si="2"/>
        <v>undefined</v>
      </c>
      <c r="E471" s="2" t="str">
        <f t="array" ref="E471">IFERROR(INDEX(hidden_1!$A$2:$F$79,MATCH("*"&amp;LEFT(A471, SEARCH("GB",A471))&amp;"*",hidden_1!G:G,0)-1,2), "undefined")</f>
        <v>undefined</v>
      </c>
      <c r="F471" s="62" t="str">
        <f t="array" ref="F471">LOWER( SUBSTITUTE( SUBSTITUTE(IFERROR(INDEX(hidden_1!$A$2:$F$79,MATCH("*"&amp;LEFT(A471, SEARCH("GB",A471))&amp;"*",hidden_1!G:G,0)-1,3), "not fоund"), " ", ""), "Gray","Grey"))</f>
        <v>notfоund</v>
      </c>
      <c r="G471" s="54" t="b">
        <f ca="1">IFERROR(__xludf.DUMMYFUNCTION("ISNUMBER( MATCH(K471,XLOOKUP(K471,split(F471,""+""),split(F471,""+"")),0))"),FALSE)</f>
        <v>0</v>
      </c>
      <c r="H471" s="54" t="str">
        <f t="shared" si="3"/>
        <v>Xiaomi M11 Ultra 12+256G</v>
      </c>
      <c r="I471" s="3" t="str">
        <f t="shared" si="4"/>
        <v>ceramic black int</v>
      </c>
      <c r="J471" s="3" t="str">
        <f t="shared" si="5"/>
        <v xml:space="preserve">ceramic black </v>
      </c>
      <c r="K471" s="54" t="str">
        <f t="shared" si="6"/>
        <v>ceramicblack</v>
      </c>
    </row>
    <row r="472" spans="1:11" ht="15.75" customHeight="1">
      <c r="A472" s="60" t="str">
        <f>Зведена!A472</f>
        <v>Xiaomi M11 Ultra 12+256GB Ceramic White int</v>
      </c>
      <c r="B472" s="61" t="str">
        <f t="shared" ca="1" si="0"/>
        <v>undefined</v>
      </c>
      <c r="C472" s="61" t="str">
        <f t="shared" ca="1" si="1"/>
        <v>undefined</v>
      </c>
      <c r="D472" s="2" t="str">
        <f t="shared" ca="1" si="2"/>
        <v>undefined</v>
      </c>
      <c r="E472" s="2" t="str">
        <f t="array" ref="E472">IFERROR(INDEX(hidden_1!$A$2:$F$79,MATCH("*"&amp;LEFT(A472, SEARCH("GB",A472))&amp;"*",hidden_1!G:G,0)-1,2), "undefined")</f>
        <v>undefined</v>
      </c>
      <c r="F472" s="62" t="str">
        <f t="array" ref="F472">LOWER( SUBSTITUTE( SUBSTITUTE(IFERROR(INDEX(hidden_1!$A$2:$F$79,MATCH("*"&amp;LEFT(A472, SEARCH("GB",A472))&amp;"*",hidden_1!G:G,0)-1,3), "not fоund"), " ", ""), "Gray","Grey"))</f>
        <v>notfоund</v>
      </c>
      <c r="G472" s="54" t="b">
        <f ca="1">IFERROR(__xludf.DUMMYFUNCTION("ISNUMBER( MATCH(K472,XLOOKUP(K472,split(F472,""+""),split(F472,""+"")),0))"),FALSE)</f>
        <v>0</v>
      </c>
      <c r="H472" s="54" t="str">
        <f t="shared" si="3"/>
        <v>Xiaomi M11 Ultra 12+256G</v>
      </c>
      <c r="I472" s="3" t="str">
        <f t="shared" si="4"/>
        <v>ceramic white int</v>
      </c>
      <c r="J472" s="3" t="str">
        <f t="shared" si="5"/>
        <v xml:space="preserve">ceramic white </v>
      </c>
      <c r="K472" s="54" t="str">
        <f t="shared" si="6"/>
        <v>ceramicwhite</v>
      </c>
    </row>
    <row r="473" spans="1:11" ht="15.75" customHeight="1">
      <c r="A473" s="60" t="str">
        <f>Зведена!A473</f>
        <v>Xiaomi M11 Lite 5G 6+128GB Black int</v>
      </c>
      <c r="B473" s="61" t="str">
        <f t="shared" ca="1" si="0"/>
        <v>undefined</v>
      </c>
      <c r="C473" s="61" t="str">
        <f t="shared" ca="1" si="1"/>
        <v>undefined</v>
      </c>
      <c r="D473" s="2" t="str">
        <f t="shared" ca="1" si="2"/>
        <v>undefined</v>
      </c>
      <c r="E473" s="2" t="str">
        <f t="array" ref="E473">IFERROR(INDEX(hidden_1!$A$2:$F$79,MATCH("*"&amp;LEFT(A473, SEARCH("GB",A473))&amp;"*",hidden_1!G:G,0)-1,2), "undefined")</f>
        <v>undefined</v>
      </c>
      <c r="F473" s="62" t="str">
        <f t="array" ref="F473">LOWER( SUBSTITUTE( SUBSTITUTE(IFERROR(INDEX(hidden_1!$A$2:$F$79,MATCH("*"&amp;LEFT(A473, SEARCH("GB",A473))&amp;"*",hidden_1!G:G,0)-1,3), "not fоund"), " ", ""), "Gray","Grey"))</f>
        <v>notfоund</v>
      </c>
      <c r="G473" s="54" t="b">
        <f ca="1">IFERROR(__xludf.DUMMYFUNCTION("ISNUMBER( MATCH(K473,XLOOKUP(K473,split(F473,""+""),split(F473,""+"")),0))"),FALSE)</f>
        <v>0</v>
      </c>
      <c r="H473" s="54" t="str">
        <f t="shared" si="3"/>
        <v>Xiaomi M11 Lite 5G 6+128G</v>
      </c>
      <c r="I473" s="3" t="str">
        <f t="shared" si="4"/>
        <v>black int</v>
      </c>
      <c r="J473" s="3" t="str">
        <f t="shared" si="5"/>
        <v xml:space="preserve">black </v>
      </c>
      <c r="K473" s="54" t="str">
        <f t="shared" si="6"/>
        <v>black</v>
      </c>
    </row>
    <row r="474" spans="1:11" ht="15.75" customHeight="1">
      <c r="A474" s="60" t="str">
        <f>Зведена!A474</f>
        <v>Xiaomi M11 Lite 5G 6+128GB Green int</v>
      </c>
      <c r="B474" s="61" t="str">
        <f t="shared" ca="1" si="0"/>
        <v>undefined</v>
      </c>
      <c r="C474" s="61" t="str">
        <f t="shared" ca="1" si="1"/>
        <v>undefined</v>
      </c>
      <c r="D474" s="2" t="str">
        <f t="shared" ca="1" si="2"/>
        <v>undefined</v>
      </c>
      <c r="E474" s="2" t="str">
        <f t="array" ref="E474">IFERROR(INDEX(hidden_1!$A$2:$F$79,MATCH("*"&amp;LEFT(A474, SEARCH("GB",A474))&amp;"*",hidden_1!G:G,0)-1,2), "undefined")</f>
        <v>undefined</v>
      </c>
      <c r="F474" s="62" t="str">
        <f t="array" ref="F474">LOWER( SUBSTITUTE( SUBSTITUTE(IFERROR(INDEX(hidden_1!$A$2:$F$79,MATCH("*"&amp;LEFT(A474, SEARCH("GB",A474))&amp;"*",hidden_1!G:G,0)-1,3), "not fоund"), " ", ""), "Gray","Grey"))</f>
        <v>notfоund</v>
      </c>
      <c r="G474" s="54" t="b">
        <f ca="1">IFERROR(__xludf.DUMMYFUNCTION("ISNUMBER( MATCH(K474,XLOOKUP(K474,split(F474,""+""),split(F474,""+"")),0))"),FALSE)</f>
        <v>0</v>
      </c>
      <c r="H474" s="54" t="str">
        <f t="shared" si="3"/>
        <v>Xiaomi M11 Lite 5G 6+128G</v>
      </c>
      <c r="I474" s="3" t="str">
        <f t="shared" si="4"/>
        <v>green int</v>
      </c>
      <c r="J474" s="3" t="str">
        <f t="shared" si="5"/>
        <v xml:space="preserve">green </v>
      </c>
      <c r="K474" s="54" t="str">
        <f t="shared" si="6"/>
        <v>green</v>
      </c>
    </row>
    <row r="475" spans="1:11" ht="15.75" customHeight="1">
      <c r="A475" s="60" t="str">
        <f>Зведена!A475</f>
        <v>Xiaomi M11 Lite 5G 6+128GB Yellow int</v>
      </c>
      <c r="B475" s="61" t="str">
        <f t="shared" ca="1" si="0"/>
        <v>undefined</v>
      </c>
      <c r="C475" s="61" t="str">
        <f t="shared" ca="1" si="1"/>
        <v>undefined</v>
      </c>
      <c r="D475" s="2" t="str">
        <f t="shared" ca="1" si="2"/>
        <v>undefined</v>
      </c>
      <c r="E475" s="2" t="str">
        <f t="array" ref="E475">IFERROR(INDEX(hidden_1!$A$2:$F$79,MATCH("*"&amp;LEFT(A475, SEARCH("GB",A475))&amp;"*",hidden_1!G:G,0)-1,2), "undefined")</f>
        <v>undefined</v>
      </c>
      <c r="F475" s="62" t="str">
        <f t="array" ref="F475">LOWER( SUBSTITUTE( SUBSTITUTE(IFERROR(INDEX(hidden_1!$A$2:$F$79,MATCH("*"&amp;LEFT(A475, SEARCH("GB",A475))&amp;"*",hidden_1!G:G,0)-1,3), "not fоund"), " ", ""), "Gray","Grey"))</f>
        <v>notfоund</v>
      </c>
      <c r="G475" s="54" t="b">
        <f ca="1">IFERROR(__xludf.DUMMYFUNCTION("ISNUMBER( MATCH(K475,XLOOKUP(K475,split(F475,""+""),split(F475,""+"")),0))"),FALSE)</f>
        <v>0</v>
      </c>
      <c r="H475" s="54" t="str">
        <f t="shared" si="3"/>
        <v>Xiaomi M11 Lite 5G 6+128G</v>
      </c>
      <c r="I475" s="3" t="str">
        <f t="shared" si="4"/>
        <v>yellow int</v>
      </c>
      <c r="J475" s="3" t="str">
        <f t="shared" si="5"/>
        <v xml:space="preserve">yellow </v>
      </c>
      <c r="K475" s="54" t="str">
        <f t="shared" si="6"/>
        <v>yellow</v>
      </c>
    </row>
    <row r="476" spans="1:11" ht="15.75" customHeight="1">
      <c r="A476" s="60" t="str">
        <f>Зведена!A476</f>
        <v>Xiaomi M11 Lite NE 5G 6+128GB Black int</v>
      </c>
      <c r="B476" s="61" t="str">
        <f t="shared" ca="1" si="0"/>
        <v>undefined</v>
      </c>
      <c r="C476" s="61" t="str">
        <f t="shared" ca="1" si="1"/>
        <v>undefined</v>
      </c>
      <c r="D476" s="2" t="str">
        <f t="shared" ca="1" si="2"/>
        <v>undefined</v>
      </c>
      <c r="E476" s="2" t="str">
        <f t="array" ref="E476">IFERROR(INDEX(hidden_1!$A$2:$F$79,MATCH("*"&amp;LEFT(A476, SEARCH("GB",A476))&amp;"*",hidden_1!G:G,0)-1,2), "undefined")</f>
        <v>undefined</v>
      </c>
      <c r="F476" s="62" t="str">
        <f t="array" ref="F476">LOWER( SUBSTITUTE( SUBSTITUTE(IFERROR(INDEX(hidden_1!$A$2:$F$79,MATCH("*"&amp;LEFT(A476, SEARCH("GB",A476))&amp;"*",hidden_1!G:G,0)-1,3), "not fоund"), " ", ""), "Gray","Grey"))</f>
        <v>notfоund</v>
      </c>
      <c r="G476" s="54" t="b">
        <f ca="1">IFERROR(__xludf.DUMMYFUNCTION("ISNUMBER( MATCH(K476,XLOOKUP(K476,split(F476,""+""),split(F476,""+"")),0))"),FALSE)</f>
        <v>0</v>
      </c>
      <c r="H476" s="54" t="str">
        <f t="shared" si="3"/>
        <v>Xiaomi M11 Lite NE 5G 6+128G</v>
      </c>
      <c r="I476" s="3" t="str">
        <f t="shared" si="4"/>
        <v>black int</v>
      </c>
      <c r="J476" s="3" t="str">
        <f t="shared" si="5"/>
        <v xml:space="preserve">black </v>
      </c>
      <c r="K476" s="54" t="str">
        <f t="shared" si="6"/>
        <v>black</v>
      </c>
    </row>
    <row r="477" spans="1:11" ht="15.75" customHeight="1">
      <c r="A477" s="60" t="str">
        <f>Зведена!A477</f>
        <v>Xiaomi M11 Lite NE 5G 6+128GB Blue int</v>
      </c>
      <c r="B477" s="61" t="str">
        <f t="shared" ca="1" si="0"/>
        <v>undefined</v>
      </c>
      <c r="C477" s="61" t="str">
        <f t="shared" ca="1" si="1"/>
        <v>undefined</v>
      </c>
      <c r="D477" s="2" t="str">
        <f t="shared" ca="1" si="2"/>
        <v>undefined</v>
      </c>
      <c r="E477" s="2" t="str">
        <f t="array" ref="E477">IFERROR(INDEX(hidden_1!$A$2:$F$79,MATCH("*"&amp;LEFT(A477, SEARCH("GB",A477))&amp;"*",hidden_1!G:G,0)-1,2), "undefined")</f>
        <v>undefined</v>
      </c>
      <c r="F477" s="62" t="str">
        <f t="array" ref="F477">LOWER( SUBSTITUTE( SUBSTITUTE(IFERROR(INDEX(hidden_1!$A$2:$F$79,MATCH("*"&amp;LEFT(A477, SEARCH("GB",A477))&amp;"*",hidden_1!G:G,0)-1,3), "not fоund"), " ", ""), "Gray","Grey"))</f>
        <v>notfоund</v>
      </c>
      <c r="G477" s="54" t="b">
        <f ca="1">IFERROR(__xludf.DUMMYFUNCTION("ISNUMBER( MATCH(K477,XLOOKUP(K477,split(F477,""+""),split(F477,""+"")),0))"),FALSE)</f>
        <v>0</v>
      </c>
      <c r="H477" s="54" t="str">
        <f t="shared" si="3"/>
        <v>Xiaomi M11 Lite NE 5G 6+128G</v>
      </c>
      <c r="I477" s="3" t="str">
        <f t="shared" si="4"/>
        <v>blue int</v>
      </c>
      <c r="J477" s="3" t="str">
        <f t="shared" si="5"/>
        <v xml:space="preserve">blue </v>
      </c>
      <c r="K477" s="54" t="str">
        <f t="shared" si="6"/>
        <v>blue</v>
      </c>
    </row>
    <row r="478" spans="1:11" ht="15.75" customHeight="1">
      <c r="A478" s="60" t="str">
        <f>Зведена!A478</f>
        <v>Xiaomi M11 Lite NE 5G 6+128GB White int</v>
      </c>
      <c r="B478" s="61" t="str">
        <f t="shared" ca="1" si="0"/>
        <v>undefined</v>
      </c>
      <c r="C478" s="61" t="str">
        <f t="shared" ca="1" si="1"/>
        <v>undefined</v>
      </c>
      <c r="D478" s="2" t="str">
        <f t="shared" ca="1" si="2"/>
        <v>undefined</v>
      </c>
      <c r="E478" s="2" t="str">
        <f t="array" ref="E478">IFERROR(INDEX(hidden_1!$A$2:$F$79,MATCH("*"&amp;LEFT(A478, SEARCH("GB",A478))&amp;"*",hidden_1!G:G,0)-1,2), "undefined")</f>
        <v>undefined</v>
      </c>
      <c r="F478" s="62" t="str">
        <f t="array" ref="F478">LOWER( SUBSTITUTE( SUBSTITUTE(IFERROR(INDEX(hidden_1!$A$2:$F$79,MATCH("*"&amp;LEFT(A478, SEARCH("GB",A478))&amp;"*",hidden_1!G:G,0)-1,3), "not fоund"), " ", ""), "Gray","Grey"))</f>
        <v>notfоund</v>
      </c>
      <c r="G478" s="54" t="b">
        <f ca="1">IFERROR(__xludf.DUMMYFUNCTION("ISNUMBER( MATCH(K478,XLOOKUP(K478,split(F478,""+""),split(F478,""+"")),0))"),FALSE)</f>
        <v>0</v>
      </c>
      <c r="H478" s="54" t="str">
        <f t="shared" si="3"/>
        <v>Xiaomi M11 Lite NE 5G 6+128G</v>
      </c>
      <c r="I478" s="3" t="str">
        <f t="shared" si="4"/>
        <v>white int</v>
      </c>
      <c r="J478" s="3" t="str">
        <f t="shared" si="5"/>
        <v xml:space="preserve">white </v>
      </c>
      <c r="K478" s="54" t="str">
        <f t="shared" si="6"/>
        <v>white</v>
      </c>
    </row>
    <row r="479" spans="1:11" ht="15.75" customHeight="1">
      <c r="A479" s="60" t="str">
        <f>Зведена!A479</f>
        <v>Xiaomi M11 Lite NE 5G 6+128GB Pink int</v>
      </c>
      <c r="B479" s="61" t="str">
        <f t="shared" ca="1" si="0"/>
        <v>undefined</v>
      </c>
      <c r="C479" s="61" t="str">
        <f t="shared" ca="1" si="1"/>
        <v>undefined</v>
      </c>
      <c r="D479" s="2" t="str">
        <f t="shared" ca="1" si="2"/>
        <v>undefined</v>
      </c>
      <c r="E479" s="2" t="str">
        <f t="array" ref="E479">IFERROR(INDEX(hidden_1!$A$2:$F$79,MATCH("*"&amp;LEFT(A479, SEARCH("GB",A479))&amp;"*",hidden_1!G:G,0)-1,2), "undefined")</f>
        <v>undefined</v>
      </c>
      <c r="F479" s="62" t="str">
        <f t="array" ref="F479">LOWER( SUBSTITUTE( SUBSTITUTE(IFERROR(INDEX(hidden_1!$A$2:$F$79,MATCH("*"&amp;LEFT(A479, SEARCH("GB",A479))&amp;"*",hidden_1!G:G,0)-1,3), "not fоund"), " ", ""), "Gray","Grey"))</f>
        <v>notfоund</v>
      </c>
      <c r="G479" s="54" t="b">
        <f ca="1">IFERROR(__xludf.DUMMYFUNCTION("ISNUMBER( MATCH(K479,XLOOKUP(K479,split(F479,""+""),split(F479,""+"")),0))"),FALSE)</f>
        <v>0</v>
      </c>
      <c r="H479" s="54" t="str">
        <f t="shared" si="3"/>
        <v>Xiaomi M11 Lite NE 5G 6+128G</v>
      </c>
      <c r="I479" s="3" t="str">
        <f t="shared" si="4"/>
        <v>pink int</v>
      </c>
      <c r="J479" s="3" t="str">
        <f t="shared" si="5"/>
        <v xml:space="preserve">pink </v>
      </c>
      <c r="K479" s="54" t="str">
        <f t="shared" si="6"/>
        <v>pink</v>
      </c>
    </row>
    <row r="480" spans="1:11" ht="15.75" customHeight="1">
      <c r="A480" s="60" t="str">
        <f>Зведена!A480</f>
        <v>Xiaomi M11 Lite NE 5G 8+128GB Black int</v>
      </c>
      <c r="B480" s="61" t="str">
        <f t="shared" ca="1" si="0"/>
        <v>undefined</v>
      </c>
      <c r="C480" s="61" t="str">
        <f t="shared" ca="1" si="1"/>
        <v>undefined</v>
      </c>
      <c r="D480" s="2" t="str">
        <f t="shared" ca="1" si="2"/>
        <v>undefined</v>
      </c>
      <c r="E480" s="2" t="str">
        <f t="array" ref="E480">IFERROR(INDEX(hidden_1!$A$2:$F$79,MATCH("*"&amp;LEFT(A480, SEARCH("GB",A480))&amp;"*",hidden_1!G:G,0)-1,2), "undefined")</f>
        <v>undefined</v>
      </c>
      <c r="F480" s="62" t="str">
        <f t="array" ref="F480">LOWER( SUBSTITUTE( SUBSTITUTE(IFERROR(INDEX(hidden_1!$A$2:$F$79,MATCH("*"&amp;LEFT(A480, SEARCH("GB",A480))&amp;"*",hidden_1!G:G,0)-1,3), "not fоund"), " ", ""), "Gray","Grey"))</f>
        <v>notfоund</v>
      </c>
      <c r="G480" s="54" t="b">
        <f ca="1">IFERROR(__xludf.DUMMYFUNCTION("ISNUMBER( MATCH(K480,XLOOKUP(K480,split(F480,""+""),split(F480,""+"")),0))"),FALSE)</f>
        <v>0</v>
      </c>
      <c r="H480" s="54" t="str">
        <f t="shared" si="3"/>
        <v>Xiaomi M11 Lite NE 5G 8+128G</v>
      </c>
      <c r="I480" s="3" t="str">
        <f t="shared" si="4"/>
        <v>black int</v>
      </c>
      <c r="J480" s="3" t="str">
        <f t="shared" si="5"/>
        <v xml:space="preserve">black </v>
      </c>
      <c r="K480" s="54" t="str">
        <f t="shared" si="6"/>
        <v>black</v>
      </c>
    </row>
    <row r="481" spans="1:11" ht="15.75" customHeight="1">
      <c r="A481" s="60" t="str">
        <f>Зведена!A481</f>
        <v>Xiaomi M11 Lite NE 5G 8+128GB Blue int</v>
      </c>
      <c r="B481" s="61" t="str">
        <f t="shared" ca="1" si="0"/>
        <v>undefined</v>
      </c>
      <c r="C481" s="61" t="str">
        <f t="shared" ca="1" si="1"/>
        <v>undefined</v>
      </c>
      <c r="D481" s="2" t="str">
        <f t="shared" ca="1" si="2"/>
        <v>undefined</v>
      </c>
      <c r="E481" s="2" t="str">
        <f t="array" ref="E481">IFERROR(INDEX(hidden_1!$A$2:$F$79,MATCH("*"&amp;LEFT(A481, SEARCH("GB",A481))&amp;"*",hidden_1!G:G,0)-1,2), "undefined")</f>
        <v>undefined</v>
      </c>
      <c r="F481" s="62" t="str">
        <f t="array" ref="F481">LOWER( SUBSTITUTE( SUBSTITUTE(IFERROR(INDEX(hidden_1!$A$2:$F$79,MATCH("*"&amp;LEFT(A481, SEARCH("GB",A481))&amp;"*",hidden_1!G:G,0)-1,3), "not fоund"), " ", ""), "Gray","Grey"))</f>
        <v>notfоund</v>
      </c>
      <c r="G481" s="54" t="b">
        <f ca="1">IFERROR(__xludf.DUMMYFUNCTION("ISNUMBER( MATCH(K481,XLOOKUP(K481,split(F481,""+""),split(F481,""+"")),0))"),FALSE)</f>
        <v>0</v>
      </c>
      <c r="H481" s="54" t="str">
        <f t="shared" si="3"/>
        <v>Xiaomi M11 Lite NE 5G 8+128G</v>
      </c>
      <c r="I481" s="3" t="str">
        <f t="shared" si="4"/>
        <v>blue int</v>
      </c>
      <c r="J481" s="3" t="str">
        <f t="shared" si="5"/>
        <v xml:space="preserve">blue </v>
      </c>
      <c r="K481" s="54" t="str">
        <f t="shared" si="6"/>
        <v>blue</v>
      </c>
    </row>
    <row r="482" spans="1:11" ht="15.75" customHeight="1">
      <c r="A482" s="60" t="str">
        <f>Зведена!A482</f>
        <v>Xiaomi M11 Lite NE 5G 8+128GB White int</v>
      </c>
      <c r="B482" s="61" t="str">
        <f t="shared" ca="1" si="0"/>
        <v>undefined</v>
      </c>
      <c r="C482" s="61" t="str">
        <f t="shared" ca="1" si="1"/>
        <v>undefined</v>
      </c>
      <c r="D482" s="2" t="str">
        <f t="shared" ca="1" si="2"/>
        <v>undefined</v>
      </c>
      <c r="E482" s="2" t="str">
        <f t="array" ref="E482">IFERROR(INDEX(hidden_1!$A$2:$F$79,MATCH("*"&amp;LEFT(A482, SEARCH("GB",A482))&amp;"*",hidden_1!G:G,0)-1,2), "undefined")</f>
        <v>undefined</v>
      </c>
      <c r="F482" s="62" t="str">
        <f t="array" ref="F482">LOWER( SUBSTITUTE( SUBSTITUTE(IFERROR(INDEX(hidden_1!$A$2:$F$79,MATCH("*"&amp;LEFT(A482, SEARCH("GB",A482))&amp;"*",hidden_1!G:G,0)-1,3), "not fоund"), " ", ""), "Gray","Grey"))</f>
        <v>notfоund</v>
      </c>
      <c r="G482" s="54" t="b">
        <f ca="1">IFERROR(__xludf.DUMMYFUNCTION("ISNUMBER( MATCH(K482,XLOOKUP(K482,split(F482,""+""),split(F482,""+"")),0))"),FALSE)</f>
        <v>0</v>
      </c>
      <c r="H482" s="54" t="str">
        <f t="shared" si="3"/>
        <v>Xiaomi M11 Lite NE 5G 8+128G</v>
      </c>
      <c r="I482" s="3" t="str">
        <f t="shared" si="4"/>
        <v>white int</v>
      </c>
      <c r="J482" s="3" t="str">
        <f t="shared" si="5"/>
        <v xml:space="preserve">white </v>
      </c>
      <c r="K482" s="54" t="str">
        <f t="shared" si="6"/>
        <v>white</v>
      </c>
    </row>
    <row r="483" spans="1:11" ht="15.75" customHeight="1">
      <c r="A483" s="60" t="str">
        <f>Зведена!A483</f>
        <v>Xiaomi M11 Lite NE 5G 8+128GB Pink int</v>
      </c>
      <c r="B483" s="61" t="str">
        <f t="shared" ca="1" si="0"/>
        <v>undefined</v>
      </c>
      <c r="C483" s="61" t="str">
        <f t="shared" ca="1" si="1"/>
        <v>undefined</v>
      </c>
      <c r="D483" s="2" t="str">
        <f t="shared" ca="1" si="2"/>
        <v>undefined</v>
      </c>
      <c r="E483" s="2" t="str">
        <f t="array" ref="E483">IFERROR(INDEX(hidden_1!$A$2:$F$79,MATCH("*"&amp;LEFT(A483, SEARCH("GB",A483))&amp;"*",hidden_1!G:G,0)-1,2), "undefined")</f>
        <v>undefined</v>
      </c>
      <c r="F483" s="62" t="str">
        <f t="array" ref="F483">LOWER( SUBSTITUTE( SUBSTITUTE(IFERROR(INDEX(hidden_1!$A$2:$F$79,MATCH("*"&amp;LEFT(A483, SEARCH("GB",A483))&amp;"*",hidden_1!G:G,0)-1,3), "not fоund"), " ", ""), "Gray","Grey"))</f>
        <v>notfоund</v>
      </c>
      <c r="G483" s="54" t="b">
        <f ca="1">IFERROR(__xludf.DUMMYFUNCTION("ISNUMBER( MATCH(K483,XLOOKUP(K483,split(F483,""+""),split(F483,""+"")),0))"),FALSE)</f>
        <v>0</v>
      </c>
      <c r="H483" s="54" t="str">
        <f t="shared" si="3"/>
        <v>Xiaomi M11 Lite NE 5G 8+128G</v>
      </c>
      <c r="I483" s="3" t="str">
        <f t="shared" si="4"/>
        <v>pink int</v>
      </c>
      <c r="J483" s="3" t="str">
        <f t="shared" si="5"/>
        <v xml:space="preserve">pink </v>
      </c>
      <c r="K483" s="54" t="str">
        <f t="shared" si="6"/>
        <v>pink</v>
      </c>
    </row>
    <row r="484" spans="1:11" ht="15.75" customHeight="1">
      <c r="A484" s="60" t="str">
        <f>Зведена!A484</f>
        <v>Xiaomi M11 Lite NE 5G 8+256GB Black int</v>
      </c>
      <c r="B484" s="61" t="str">
        <f t="shared" ca="1" si="0"/>
        <v>undefined</v>
      </c>
      <c r="C484" s="61" t="str">
        <f t="shared" ca="1" si="1"/>
        <v>undefined</v>
      </c>
      <c r="D484" s="2" t="str">
        <f t="shared" ca="1" si="2"/>
        <v>undefined</v>
      </c>
      <c r="E484" s="2" t="str">
        <f t="array" ref="E484">IFERROR(INDEX(hidden_1!$A$2:$F$79,MATCH("*"&amp;LEFT(A484, SEARCH("GB",A484))&amp;"*",hidden_1!G:G,0)-1,2), "undefined")</f>
        <v>undefined</v>
      </c>
      <c r="F484" s="62" t="str">
        <f t="array" ref="F484">LOWER( SUBSTITUTE( SUBSTITUTE(IFERROR(INDEX(hidden_1!$A$2:$F$79,MATCH("*"&amp;LEFT(A484, SEARCH("GB",A484))&amp;"*",hidden_1!G:G,0)-1,3), "not fоund"), " ", ""), "Gray","Grey"))</f>
        <v>notfоund</v>
      </c>
      <c r="G484" s="54" t="b">
        <f ca="1">IFERROR(__xludf.DUMMYFUNCTION("ISNUMBER( MATCH(K484,XLOOKUP(K484,split(F484,""+""),split(F484,""+"")),0))"),FALSE)</f>
        <v>0</v>
      </c>
      <c r="H484" s="54" t="str">
        <f t="shared" si="3"/>
        <v>Xiaomi M11 Lite NE 5G 8+256G</v>
      </c>
      <c r="I484" s="3" t="str">
        <f t="shared" si="4"/>
        <v>black int</v>
      </c>
      <c r="J484" s="3" t="str">
        <f t="shared" si="5"/>
        <v xml:space="preserve">black </v>
      </c>
      <c r="K484" s="54" t="str">
        <f t="shared" si="6"/>
        <v>black</v>
      </c>
    </row>
    <row r="485" spans="1:11" ht="15.75" customHeight="1">
      <c r="A485" s="60" t="str">
        <f>Зведена!A485</f>
        <v>Xiaomi M11 Lite NE 5G 8+256GB Blue int</v>
      </c>
      <c r="B485" s="61" t="str">
        <f t="shared" ca="1" si="0"/>
        <v>undefined</v>
      </c>
      <c r="C485" s="61" t="str">
        <f t="shared" ca="1" si="1"/>
        <v>undefined</v>
      </c>
      <c r="D485" s="2" t="str">
        <f t="shared" ca="1" si="2"/>
        <v>undefined</v>
      </c>
      <c r="E485" s="2" t="str">
        <f t="array" ref="E485">IFERROR(INDEX(hidden_1!$A$2:$F$79,MATCH("*"&amp;LEFT(A485, SEARCH("GB",A485))&amp;"*",hidden_1!G:G,0)-1,2), "undefined")</f>
        <v>undefined</v>
      </c>
      <c r="F485" s="62" t="str">
        <f t="array" ref="F485">LOWER( SUBSTITUTE( SUBSTITUTE(IFERROR(INDEX(hidden_1!$A$2:$F$79,MATCH("*"&amp;LEFT(A485, SEARCH("GB",A485))&amp;"*",hidden_1!G:G,0)-1,3), "not fоund"), " ", ""), "Gray","Grey"))</f>
        <v>notfоund</v>
      </c>
      <c r="G485" s="54" t="b">
        <f ca="1">IFERROR(__xludf.DUMMYFUNCTION("ISNUMBER( MATCH(K485,XLOOKUP(K485,split(F485,""+""),split(F485,""+"")),0))"),FALSE)</f>
        <v>0</v>
      </c>
      <c r="H485" s="54" t="str">
        <f t="shared" si="3"/>
        <v>Xiaomi M11 Lite NE 5G 8+256G</v>
      </c>
      <c r="I485" s="3" t="str">
        <f t="shared" si="4"/>
        <v>blue int</v>
      </c>
      <c r="J485" s="3" t="str">
        <f t="shared" si="5"/>
        <v xml:space="preserve">blue </v>
      </c>
      <c r="K485" s="54" t="str">
        <f t="shared" si="6"/>
        <v>blue</v>
      </c>
    </row>
    <row r="486" spans="1:11" ht="15.75" customHeight="1">
      <c r="A486" s="60" t="str">
        <f>Зведена!A486</f>
        <v>Xiaomi M11 Lite NE 5G 8+256GB White int</v>
      </c>
      <c r="B486" s="61" t="str">
        <f t="shared" ca="1" si="0"/>
        <v>undefined</v>
      </c>
      <c r="C486" s="61" t="str">
        <f t="shared" ca="1" si="1"/>
        <v>undefined</v>
      </c>
      <c r="D486" s="2" t="str">
        <f t="shared" ca="1" si="2"/>
        <v>undefined</v>
      </c>
      <c r="E486" s="2" t="str">
        <f t="array" ref="E486">IFERROR(INDEX(hidden_1!$A$2:$F$79,MATCH("*"&amp;LEFT(A486, SEARCH("GB",A486))&amp;"*",hidden_1!G:G,0)-1,2), "undefined")</f>
        <v>undefined</v>
      </c>
      <c r="F486" s="62" t="str">
        <f t="array" ref="F486">LOWER( SUBSTITUTE( SUBSTITUTE(IFERROR(INDEX(hidden_1!$A$2:$F$79,MATCH("*"&amp;LEFT(A486, SEARCH("GB",A486))&amp;"*",hidden_1!G:G,0)-1,3), "not fоund"), " ", ""), "Gray","Grey"))</f>
        <v>notfоund</v>
      </c>
      <c r="G486" s="54" t="b">
        <f ca="1">IFERROR(__xludf.DUMMYFUNCTION("ISNUMBER( MATCH(K486,XLOOKUP(K486,split(F486,""+""),split(F486,""+"")),0))"),FALSE)</f>
        <v>0</v>
      </c>
      <c r="H486" s="54" t="str">
        <f t="shared" si="3"/>
        <v>Xiaomi M11 Lite NE 5G 8+256G</v>
      </c>
      <c r="I486" s="3" t="str">
        <f t="shared" si="4"/>
        <v>white int</v>
      </c>
      <c r="J486" s="3" t="str">
        <f t="shared" si="5"/>
        <v xml:space="preserve">white </v>
      </c>
      <c r="K486" s="54" t="str">
        <f t="shared" si="6"/>
        <v>white</v>
      </c>
    </row>
    <row r="487" spans="1:11" ht="15.75" customHeight="1">
      <c r="A487" s="60" t="str">
        <f>Зведена!A487</f>
        <v>Xiaomi M11 Lite NE 5G 8+256GB Pink int</v>
      </c>
      <c r="B487" s="61" t="str">
        <f t="shared" ca="1" si="0"/>
        <v>undefined</v>
      </c>
      <c r="C487" s="61" t="str">
        <f t="shared" ca="1" si="1"/>
        <v>undefined</v>
      </c>
      <c r="D487" s="2" t="str">
        <f t="shared" ca="1" si="2"/>
        <v>undefined</v>
      </c>
      <c r="E487" s="2" t="str">
        <f t="array" ref="E487">IFERROR(INDEX(hidden_1!$A$2:$F$79,MATCH("*"&amp;LEFT(A487, SEARCH("GB",A487))&amp;"*",hidden_1!G:G,0)-1,2), "undefined")</f>
        <v>undefined</v>
      </c>
      <c r="F487" s="62" t="str">
        <f t="array" ref="F487">LOWER( SUBSTITUTE( SUBSTITUTE(IFERROR(INDEX(hidden_1!$A$2:$F$79,MATCH("*"&amp;LEFT(A487, SEARCH("GB",A487))&amp;"*",hidden_1!G:G,0)-1,3), "not fоund"), " ", ""), "Gray","Grey"))</f>
        <v>notfоund</v>
      </c>
      <c r="G487" s="54" t="b">
        <f ca="1">IFERROR(__xludf.DUMMYFUNCTION("ISNUMBER( MATCH(K487,XLOOKUP(K487,split(F487,""+""),split(F487,""+"")),0))"),FALSE)</f>
        <v>0</v>
      </c>
      <c r="H487" s="54" t="str">
        <f t="shared" si="3"/>
        <v>Xiaomi M11 Lite NE 5G 8+256G</v>
      </c>
      <c r="I487" s="3" t="str">
        <f t="shared" si="4"/>
        <v>pink int</v>
      </c>
      <c r="J487" s="3" t="str">
        <f t="shared" si="5"/>
        <v xml:space="preserve">pink </v>
      </c>
      <c r="K487" s="54" t="str">
        <f t="shared" si="6"/>
        <v>pink</v>
      </c>
    </row>
    <row r="488" spans="1:11" ht="15.75" customHeight="1">
      <c r="A488" s="60" t="str">
        <f>Зведена!A488</f>
        <v>Xiaomi 12 Lite 5G 6+128GB Black int</v>
      </c>
      <c r="B488" s="61" t="str">
        <f t="shared" ca="1" si="0"/>
        <v>undefined</v>
      </c>
      <c r="C488" s="61" t="str">
        <f t="shared" ca="1" si="1"/>
        <v>undefined</v>
      </c>
      <c r="D488" s="2" t="str">
        <f t="shared" ca="1" si="2"/>
        <v>undefined</v>
      </c>
      <c r="E488" s="2" t="str">
        <f t="array" ref="E488">IFERROR(INDEX(hidden_1!$A$2:$F$79,MATCH("*"&amp;LEFT(A488, SEARCH("GB",A488))&amp;"*",hidden_1!G:G,0)-1,2), "undefined")</f>
        <v>undefined</v>
      </c>
      <c r="F488" s="62" t="str">
        <f t="array" ref="F488">LOWER( SUBSTITUTE( SUBSTITUTE(IFERROR(INDEX(hidden_1!$A$2:$F$79,MATCH("*"&amp;LEFT(A488, SEARCH("GB",A488))&amp;"*",hidden_1!G:G,0)-1,3), "not fоund"), " ", ""), "Gray","Grey"))</f>
        <v>notfоund</v>
      </c>
      <c r="G488" s="54" t="b">
        <f ca="1">IFERROR(__xludf.DUMMYFUNCTION("ISNUMBER( MATCH(K488,XLOOKUP(K488,split(F488,""+""),split(F488,""+"")),0))"),FALSE)</f>
        <v>0</v>
      </c>
      <c r="H488" s="54" t="str">
        <f t="shared" si="3"/>
        <v>Xiaomi 12 Lite 5G 6+128G</v>
      </c>
      <c r="I488" s="3" t="str">
        <f t="shared" si="4"/>
        <v>black int</v>
      </c>
      <c r="J488" s="3" t="str">
        <f t="shared" si="5"/>
        <v xml:space="preserve">black </v>
      </c>
      <c r="K488" s="54" t="str">
        <f t="shared" si="6"/>
        <v>black</v>
      </c>
    </row>
    <row r="489" spans="1:11" ht="15.75" customHeight="1">
      <c r="A489" s="60" t="str">
        <f>Зведена!A489</f>
        <v>Xiaomi 12 Lite 5G 6+128GB Lite Green int</v>
      </c>
      <c r="B489" s="61" t="str">
        <f t="shared" ca="1" si="0"/>
        <v>undefined</v>
      </c>
      <c r="C489" s="61" t="str">
        <f t="shared" ca="1" si="1"/>
        <v>undefined</v>
      </c>
      <c r="D489" s="2" t="str">
        <f t="shared" ca="1" si="2"/>
        <v>undefined</v>
      </c>
      <c r="E489" s="2" t="str">
        <f t="array" ref="E489">IFERROR(INDEX(hidden_1!$A$2:$F$79,MATCH("*"&amp;LEFT(A489, SEARCH("GB",A489))&amp;"*",hidden_1!G:G,0)-1,2), "undefined")</f>
        <v>undefined</v>
      </c>
      <c r="F489" s="62" t="str">
        <f t="array" ref="F489">LOWER( SUBSTITUTE( SUBSTITUTE(IFERROR(INDEX(hidden_1!$A$2:$F$79,MATCH("*"&amp;LEFT(A489, SEARCH("GB",A489))&amp;"*",hidden_1!G:G,0)-1,3), "not fоund"), " ", ""), "Gray","Grey"))</f>
        <v>notfоund</v>
      </c>
      <c r="G489" s="54" t="b">
        <f ca="1">IFERROR(__xludf.DUMMYFUNCTION("ISNUMBER( MATCH(K489,XLOOKUP(K489,split(F489,""+""),split(F489,""+"")),0))"),FALSE)</f>
        <v>0</v>
      </c>
      <c r="H489" s="54" t="str">
        <f t="shared" si="3"/>
        <v>Xiaomi 12 Lite 5G 6+128G</v>
      </c>
      <c r="I489" s="3" t="str">
        <f t="shared" si="4"/>
        <v>lite green int</v>
      </c>
      <c r="J489" s="3" t="str">
        <f t="shared" si="5"/>
        <v xml:space="preserve">lite green </v>
      </c>
      <c r="K489" s="54" t="str">
        <f t="shared" si="6"/>
        <v>litegreen</v>
      </c>
    </row>
    <row r="490" spans="1:11" ht="15.75" customHeight="1">
      <c r="A490" s="60" t="str">
        <f>Зведена!A490</f>
        <v>Xiaomi 12 Lite 5G 6+128GB Lite Pink int</v>
      </c>
      <c r="B490" s="61" t="str">
        <f t="shared" ca="1" si="0"/>
        <v>undefined</v>
      </c>
      <c r="C490" s="61" t="str">
        <f t="shared" ca="1" si="1"/>
        <v>undefined</v>
      </c>
      <c r="D490" s="2" t="str">
        <f t="shared" ca="1" si="2"/>
        <v>undefined</v>
      </c>
      <c r="E490" s="2" t="str">
        <f t="array" ref="E490">IFERROR(INDEX(hidden_1!$A$2:$F$79,MATCH("*"&amp;LEFT(A490, SEARCH("GB",A490))&amp;"*",hidden_1!G:G,0)-1,2), "undefined")</f>
        <v>undefined</v>
      </c>
      <c r="F490" s="62" t="str">
        <f t="array" ref="F490">LOWER( SUBSTITUTE( SUBSTITUTE(IFERROR(INDEX(hidden_1!$A$2:$F$79,MATCH("*"&amp;LEFT(A490, SEARCH("GB",A490))&amp;"*",hidden_1!G:G,0)-1,3), "not fоund"), " ", ""), "Gray","Grey"))</f>
        <v>notfоund</v>
      </c>
      <c r="G490" s="54" t="b">
        <f ca="1">IFERROR(__xludf.DUMMYFUNCTION("ISNUMBER( MATCH(K490,XLOOKUP(K490,split(F490,""+""),split(F490,""+"")),0))"),FALSE)</f>
        <v>0</v>
      </c>
      <c r="H490" s="54" t="str">
        <f t="shared" si="3"/>
        <v>Xiaomi 12 Lite 5G 6+128G</v>
      </c>
      <c r="I490" s="3" t="str">
        <f t="shared" si="4"/>
        <v>lite pink int</v>
      </c>
      <c r="J490" s="3" t="str">
        <f t="shared" si="5"/>
        <v xml:space="preserve">lite pink </v>
      </c>
      <c r="K490" s="54" t="str">
        <f t="shared" si="6"/>
        <v>litepink</v>
      </c>
    </row>
    <row r="491" spans="1:11" ht="15.75" customHeight="1">
      <c r="A491" s="60" t="str">
        <f>Зведена!A491</f>
        <v>Xiaomi 12 Lite 5G 8+128GB Black int</v>
      </c>
      <c r="B491" s="61" t="str">
        <f t="shared" ca="1" si="0"/>
        <v>undefined</v>
      </c>
      <c r="C491" s="61" t="str">
        <f t="shared" ca="1" si="1"/>
        <v>undefined</v>
      </c>
      <c r="D491" s="2" t="str">
        <f t="shared" ca="1" si="2"/>
        <v>undefined</v>
      </c>
      <c r="E491" s="2" t="str">
        <f t="array" ref="E491">IFERROR(INDEX(hidden_1!$A$2:$F$79,MATCH("*"&amp;LEFT(A491, SEARCH("GB",A491))&amp;"*",hidden_1!G:G,0)-1,2), "undefined")</f>
        <v>undefined</v>
      </c>
      <c r="F491" s="62" t="str">
        <f t="array" ref="F491">LOWER( SUBSTITUTE( SUBSTITUTE(IFERROR(INDEX(hidden_1!$A$2:$F$79,MATCH("*"&amp;LEFT(A491, SEARCH("GB",A491))&amp;"*",hidden_1!G:G,0)-1,3), "not fоund"), " ", ""), "Gray","Grey"))</f>
        <v>notfоund</v>
      </c>
      <c r="G491" s="54" t="b">
        <f ca="1">IFERROR(__xludf.DUMMYFUNCTION("ISNUMBER( MATCH(K491,XLOOKUP(K491,split(F491,""+""),split(F491,""+"")),0))"),FALSE)</f>
        <v>0</v>
      </c>
      <c r="H491" s="54" t="str">
        <f t="shared" si="3"/>
        <v>Xiaomi 12 Lite 5G 8+128G</v>
      </c>
      <c r="I491" s="3" t="str">
        <f t="shared" si="4"/>
        <v>black int</v>
      </c>
      <c r="J491" s="3" t="str">
        <f t="shared" si="5"/>
        <v xml:space="preserve">black </v>
      </c>
      <c r="K491" s="54" t="str">
        <f t="shared" si="6"/>
        <v>black</v>
      </c>
    </row>
    <row r="492" spans="1:11" ht="15.75" customHeight="1">
      <c r="A492" s="60" t="str">
        <f>Зведена!A492</f>
        <v>Xiaomi 12 Lite 5G 8+128GB Lite Green int</v>
      </c>
      <c r="B492" s="61" t="str">
        <f t="shared" ca="1" si="0"/>
        <v>undefined</v>
      </c>
      <c r="C492" s="61" t="str">
        <f t="shared" ca="1" si="1"/>
        <v>undefined</v>
      </c>
      <c r="D492" s="2" t="str">
        <f t="shared" ca="1" si="2"/>
        <v>undefined</v>
      </c>
      <c r="E492" s="2" t="str">
        <f t="array" ref="E492">IFERROR(INDEX(hidden_1!$A$2:$F$79,MATCH("*"&amp;LEFT(A492, SEARCH("GB",A492))&amp;"*",hidden_1!G:G,0)-1,2), "undefined")</f>
        <v>undefined</v>
      </c>
      <c r="F492" s="62" t="str">
        <f t="array" ref="F492">LOWER( SUBSTITUTE( SUBSTITUTE(IFERROR(INDEX(hidden_1!$A$2:$F$79,MATCH("*"&amp;LEFT(A492, SEARCH("GB",A492))&amp;"*",hidden_1!G:G,0)-1,3), "not fоund"), " ", ""), "Gray","Grey"))</f>
        <v>notfоund</v>
      </c>
      <c r="G492" s="54" t="b">
        <f ca="1">IFERROR(__xludf.DUMMYFUNCTION("ISNUMBER( MATCH(K492,XLOOKUP(K492,split(F492,""+""),split(F492,""+"")),0))"),FALSE)</f>
        <v>0</v>
      </c>
      <c r="H492" s="54" t="str">
        <f t="shared" si="3"/>
        <v>Xiaomi 12 Lite 5G 8+128G</v>
      </c>
      <c r="I492" s="3" t="str">
        <f t="shared" si="4"/>
        <v>lite green int</v>
      </c>
      <c r="J492" s="3" t="str">
        <f t="shared" si="5"/>
        <v xml:space="preserve">lite green </v>
      </c>
      <c r="K492" s="54" t="str">
        <f t="shared" si="6"/>
        <v>litegreen</v>
      </c>
    </row>
    <row r="493" spans="1:11" ht="15.75" customHeight="1">
      <c r="A493" s="60" t="str">
        <f>Зведена!A493</f>
        <v>Xiaomi 12 Lite 5G 8+128GB Lite Pink int</v>
      </c>
      <c r="B493" s="61" t="str">
        <f t="shared" ca="1" si="0"/>
        <v>undefined</v>
      </c>
      <c r="C493" s="61" t="str">
        <f t="shared" ca="1" si="1"/>
        <v>undefined</v>
      </c>
      <c r="D493" s="2" t="str">
        <f t="shared" ca="1" si="2"/>
        <v>undefined</v>
      </c>
      <c r="E493" s="2" t="str">
        <f t="array" ref="E493">IFERROR(INDEX(hidden_1!$A$2:$F$79,MATCH("*"&amp;LEFT(A493, SEARCH("GB",A493))&amp;"*",hidden_1!G:G,0)-1,2), "undefined")</f>
        <v>undefined</v>
      </c>
      <c r="F493" s="62" t="str">
        <f t="array" ref="F493">LOWER( SUBSTITUTE( SUBSTITUTE(IFERROR(INDEX(hidden_1!$A$2:$F$79,MATCH("*"&amp;LEFT(A493, SEARCH("GB",A493))&amp;"*",hidden_1!G:G,0)-1,3), "not fоund"), " ", ""), "Gray","Grey"))</f>
        <v>notfоund</v>
      </c>
      <c r="G493" s="54" t="b">
        <f ca="1">IFERROR(__xludf.DUMMYFUNCTION("ISNUMBER( MATCH(K493,XLOOKUP(K493,split(F493,""+""),split(F493,""+"")),0))"),FALSE)</f>
        <v>0</v>
      </c>
      <c r="H493" s="54" t="str">
        <f t="shared" si="3"/>
        <v>Xiaomi 12 Lite 5G 8+128G</v>
      </c>
      <c r="I493" s="3" t="str">
        <f t="shared" si="4"/>
        <v>lite pink int</v>
      </c>
      <c r="J493" s="3" t="str">
        <f t="shared" si="5"/>
        <v xml:space="preserve">lite pink </v>
      </c>
      <c r="K493" s="54" t="str">
        <f t="shared" si="6"/>
        <v>litepink</v>
      </c>
    </row>
    <row r="494" spans="1:11" ht="15.75" customHeight="1">
      <c r="A494" s="60" t="str">
        <f>Зведена!A494</f>
        <v>Xiaomi 12 Lite 5G 8+256GB Black int</v>
      </c>
      <c r="B494" s="61" t="str">
        <f t="shared" ca="1" si="0"/>
        <v>undefined</v>
      </c>
      <c r="C494" s="61" t="str">
        <f t="shared" ca="1" si="1"/>
        <v>undefined</v>
      </c>
      <c r="D494" s="2" t="str">
        <f t="shared" ca="1" si="2"/>
        <v>undefined</v>
      </c>
      <c r="E494" s="2" t="str">
        <f t="array" ref="E494">IFERROR(INDEX(hidden_1!$A$2:$F$79,MATCH("*"&amp;LEFT(A494, SEARCH("GB",A494))&amp;"*",hidden_1!G:G,0)-1,2), "undefined")</f>
        <v>undefined</v>
      </c>
      <c r="F494" s="62" t="str">
        <f t="array" ref="F494">LOWER( SUBSTITUTE( SUBSTITUTE(IFERROR(INDEX(hidden_1!$A$2:$F$79,MATCH("*"&amp;LEFT(A494, SEARCH("GB",A494))&amp;"*",hidden_1!G:G,0)-1,3), "not fоund"), " ", ""), "Gray","Grey"))</f>
        <v>notfоund</v>
      </c>
      <c r="G494" s="54" t="b">
        <f ca="1">IFERROR(__xludf.DUMMYFUNCTION("ISNUMBER( MATCH(K494,XLOOKUP(K494,split(F494,""+""),split(F494,""+"")),0))"),FALSE)</f>
        <v>0</v>
      </c>
      <c r="H494" s="54" t="str">
        <f t="shared" si="3"/>
        <v>Xiaomi 12 Lite 5G 8+256G</v>
      </c>
      <c r="I494" s="3" t="str">
        <f t="shared" si="4"/>
        <v>black int</v>
      </c>
      <c r="J494" s="3" t="str">
        <f t="shared" si="5"/>
        <v xml:space="preserve">black </v>
      </c>
      <c r="K494" s="54" t="str">
        <f t="shared" si="6"/>
        <v>black</v>
      </c>
    </row>
    <row r="495" spans="1:11" ht="15.75" customHeight="1">
      <c r="A495" s="60" t="str">
        <f>Зведена!A495</f>
        <v>Poco M3 4+64GB Black Int</v>
      </c>
      <c r="B495" s="61" t="str">
        <f t="shared" ca="1" si="0"/>
        <v>undefined</v>
      </c>
      <c r="C495" s="61" t="str">
        <f t="shared" ca="1" si="1"/>
        <v>undefined</v>
      </c>
      <c r="D495" s="2" t="str">
        <f t="shared" ca="1" si="2"/>
        <v>undefined</v>
      </c>
      <c r="E495" s="2" t="str">
        <f t="array" ref="E495">IFERROR(INDEX(hidden_1!$A$2:$F$79,MATCH("*"&amp;LEFT(A495, SEARCH("GB",A495))&amp;"*",hidden_1!G:G,0)-1,2), "undefined")</f>
        <v>undefined</v>
      </c>
      <c r="F495" s="62" t="str">
        <f t="array" ref="F495">LOWER( SUBSTITUTE( SUBSTITUTE(IFERROR(INDEX(hidden_1!$A$2:$F$79,MATCH("*"&amp;LEFT(A495, SEARCH("GB",A495))&amp;"*",hidden_1!G:G,0)-1,3), "not fоund"), " ", ""), "Gray","Grey"))</f>
        <v>notfоund</v>
      </c>
      <c r="G495" s="54" t="b">
        <f ca="1">IFERROR(__xludf.DUMMYFUNCTION("ISNUMBER( MATCH(K495,XLOOKUP(K495,split(F495,""+""),split(F495,""+"")),0))"),FALSE)</f>
        <v>0</v>
      </c>
      <c r="H495" s="54" t="str">
        <f t="shared" si="3"/>
        <v>Poco M3 4+64G</v>
      </c>
      <c r="I495" s="3" t="str">
        <f t="shared" si="4"/>
        <v>black int</v>
      </c>
      <c r="J495" s="3" t="str">
        <f t="shared" si="5"/>
        <v xml:space="preserve">black </v>
      </c>
      <c r="K495" s="54" t="str">
        <f t="shared" si="6"/>
        <v>black</v>
      </c>
    </row>
    <row r="496" spans="1:11" ht="15.75" customHeight="1">
      <c r="A496" s="60" t="str">
        <f>Зведена!A496</f>
        <v>Poco M3 4+64GB Blue Int</v>
      </c>
      <c r="B496" s="61" t="str">
        <f t="shared" ca="1" si="0"/>
        <v>undefined</v>
      </c>
      <c r="C496" s="61" t="str">
        <f t="shared" ca="1" si="1"/>
        <v>undefined</v>
      </c>
      <c r="D496" s="2" t="str">
        <f t="shared" ca="1" si="2"/>
        <v>undefined</v>
      </c>
      <c r="E496" s="2" t="str">
        <f t="array" ref="E496">IFERROR(INDEX(hidden_1!$A$2:$F$79,MATCH("*"&amp;LEFT(A496, SEARCH("GB",A496))&amp;"*",hidden_1!G:G,0)-1,2), "undefined")</f>
        <v>undefined</v>
      </c>
      <c r="F496" s="62" t="str">
        <f t="array" ref="F496">LOWER( SUBSTITUTE( SUBSTITUTE(IFERROR(INDEX(hidden_1!$A$2:$F$79,MATCH("*"&amp;LEFT(A496, SEARCH("GB",A496))&amp;"*",hidden_1!G:G,0)-1,3), "not fоund"), " ", ""), "Gray","Grey"))</f>
        <v>notfоund</v>
      </c>
      <c r="G496" s="54" t="b">
        <f ca="1">IFERROR(__xludf.DUMMYFUNCTION("ISNUMBER( MATCH(K496,XLOOKUP(K496,split(F496,""+""),split(F496,""+"")),0))"),FALSE)</f>
        <v>0</v>
      </c>
      <c r="H496" s="54" t="str">
        <f t="shared" si="3"/>
        <v>Poco M3 4+64G</v>
      </c>
      <c r="I496" s="3" t="str">
        <f t="shared" si="4"/>
        <v>blue int</v>
      </c>
      <c r="J496" s="3" t="str">
        <f t="shared" si="5"/>
        <v xml:space="preserve">blue </v>
      </c>
      <c r="K496" s="54" t="str">
        <f t="shared" si="6"/>
        <v>blue</v>
      </c>
    </row>
    <row r="497" spans="1:11" ht="15.75" customHeight="1">
      <c r="A497" s="60" t="str">
        <f>Зведена!A497</f>
        <v>Poco M3 4+64GB Yellow Int</v>
      </c>
      <c r="B497" s="61" t="str">
        <f t="shared" ca="1" si="0"/>
        <v>undefined</v>
      </c>
      <c r="C497" s="61" t="str">
        <f t="shared" ca="1" si="1"/>
        <v>undefined</v>
      </c>
      <c r="D497" s="2" t="str">
        <f t="shared" ca="1" si="2"/>
        <v>undefined</v>
      </c>
      <c r="E497" s="2" t="str">
        <f t="array" ref="E497">IFERROR(INDEX(hidden_1!$A$2:$F$79,MATCH("*"&amp;LEFT(A497, SEARCH("GB",A497))&amp;"*",hidden_1!G:G,0)-1,2), "undefined")</f>
        <v>undefined</v>
      </c>
      <c r="F497" s="62" t="str">
        <f t="array" ref="F497">LOWER( SUBSTITUTE( SUBSTITUTE(IFERROR(INDEX(hidden_1!$A$2:$F$79,MATCH("*"&amp;LEFT(A497, SEARCH("GB",A497))&amp;"*",hidden_1!G:G,0)-1,3), "not fоund"), " ", ""), "Gray","Grey"))</f>
        <v>notfоund</v>
      </c>
      <c r="G497" s="54" t="b">
        <f ca="1">IFERROR(__xludf.DUMMYFUNCTION("ISNUMBER( MATCH(K497,XLOOKUP(K497,split(F497,""+""),split(F497,""+"")),0))"),FALSE)</f>
        <v>0</v>
      </c>
      <c r="H497" s="54" t="str">
        <f t="shared" si="3"/>
        <v>Poco M3 4+64G</v>
      </c>
      <c r="I497" s="3" t="str">
        <f t="shared" si="4"/>
        <v>yellow int</v>
      </c>
      <c r="J497" s="3" t="str">
        <f t="shared" si="5"/>
        <v xml:space="preserve">yellow </v>
      </c>
      <c r="K497" s="54" t="str">
        <f t="shared" si="6"/>
        <v>yellow</v>
      </c>
    </row>
    <row r="498" spans="1:11" ht="15.75" customHeight="1">
      <c r="A498" s="60" t="str">
        <f>Зведена!A498</f>
        <v>Poco M3 4+128GB Black Int</v>
      </c>
      <c r="B498" s="61" t="str">
        <f t="shared" ca="1" si="0"/>
        <v>undefined</v>
      </c>
      <c r="C498" s="61" t="str">
        <f t="shared" ca="1" si="1"/>
        <v>undefined</v>
      </c>
      <c r="D498" s="2" t="str">
        <f t="shared" ca="1" si="2"/>
        <v>undefined</v>
      </c>
      <c r="E498" s="2" t="str">
        <f t="array" ref="E498">IFERROR(INDEX(hidden_1!$A$2:$F$79,MATCH("*"&amp;LEFT(A498, SEARCH("GB",A498))&amp;"*",hidden_1!G:G,0)-1,2), "undefined")</f>
        <v>undefined</v>
      </c>
      <c r="F498" s="62" t="str">
        <f t="array" ref="F498">LOWER( SUBSTITUTE( SUBSTITUTE(IFERROR(INDEX(hidden_1!$A$2:$F$79,MATCH("*"&amp;LEFT(A498, SEARCH("GB",A498))&amp;"*",hidden_1!G:G,0)-1,3), "not fоund"), " ", ""), "Gray","Grey"))</f>
        <v>notfоund</v>
      </c>
      <c r="G498" s="54" t="b">
        <f ca="1">IFERROR(__xludf.DUMMYFUNCTION("ISNUMBER( MATCH(K498,XLOOKUP(K498,split(F498,""+""),split(F498,""+"")),0))"),FALSE)</f>
        <v>0</v>
      </c>
      <c r="H498" s="54" t="str">
        <f t="shared" si="3"/>
        <v>Poco M3 4+128G</v>
      </c>
      <c r="I498" s="3" t="str">
        <f t="shared" si="4"/>
        <v>black int</v>
      </c>
      <c r="J498" s="3" t="str">
        <f t="shared" si="5"/>
        <v xml:space="preserve">black </v>
      </c>
      <c r="K498" s="54" t="str">
        <f t="shared" si="6"/>
        <v>black</v>
      </c>
    </row>
    <row r="499" spans="1:11" ht="15.75" customHeight="1">
      <c r="A499" s="60" t="str">
        <f>Зведена!A499</f>
        <v>Poco M3 4+128GB Blue Int</v>
      </c>
      <c r="B499" s="61" t="str">
        <f t="shared" ca="1" si="0"/>
        <v>undefined</v>
      </c>
      <c r="C499" s="61" t="str">
        <f t="shared" ca="1" si="1"/>
        <v>undefined</v>
      </c>
      <c r="D499" s="2" t="str">
        <f t="shared" ca="1" si="2"/>
        <v>undefined</v>
      </c>
      <c r="E499" s="2" t="str">
        <f t="array" ref="E499">IFERROR(INDEX(hidden_1!$A$2:$F$79,MATCH("*"&amp;LEFT(A499, SEARCH("GB",A499))&amp;"*",hidden_1!G:G,0)-1,2), "undefined")</f>
        <v>undefined</v>
      </c>
      <c r="F499" s="62" t="str">
        <f t="array" ref="F499">LOWER( SUBSTITUTE( SUBSTITUTE(IFERROR(INDEX(hidden_1!$A$2:$F$79,MATCH("*"&amp;LEFT(A499, SEARCH("GB",A499))&amp;"*",hidden_1!G:G,0)-1,3), "not fоund"), " ", ""), "Gray","Grey"))</f>
        <v>notfоund</v>
      </c>
      <c r="G499" s="54" t="b">
        <f ca="1">IFERROR(__xludf.DUMMYFUNCTION("ISNUMBER( MATCH(K499,XLOOKUP(K499,split(F499,""+""),split(F499,""+"")),0))"),FALSE)</f>
        <v>0</v>
      </c>
      <c r="H499" s="54" t="str">
        <f t="shared" si="3"/>
        <v>Poco M3 4+128G</v>
      </c>
      <c r="I499" s="3" t="str">
        <f t="shared" si="4"/>
        <v>blue int</v>
      </c>
      <c r="J499" s="3" t="str">
        <f t="shared" si="5"/>
        <v xml:space="preserve">blue </v>
      </c>
      <c r="K499" s="54" t="str">
        <f t="shared" si="6"/>
        <v>blue</v>
      </c>
    </row>
    <row r="500" spans="1:11" ht="15.75" customHeight="1">
      <c r="A500" s="60" t="str">
        <f>Зведена!A500</f>
        <v>Poco M3 4+128GB Yellow Int</v>
      </c>
      <c r="B500" s="61" t="str">
        <f t="shared" ca="1" si="0"/>
        <v>undefined</v>
      </c>
      <c r="C500" s="61" t="str">
        <f t="shared" ca="1" si="1"/>
        <v>undefined</v>
      </c>
      <c r="D500" s="2" t="str">
        <f t="shared" ca="1" si="2"/>
        <v>undefined</v>
      </c>
      <c r="E500" s="2" t="str">
        <f t="array" ref="E500">IFERROR(INDEX(hidden_1!$A$2:$F$79,MATCH("*"&amp;LEFT(A500, SEARCH("GB",A500))&amp;"*",hidden_1!G:G,0)-1,2), "undefined")</f>
        <v>undefined</v>
      </c>
      <c r="F500" s="62" t="str">
        <f t="array" ref="F500">LOWER( SUBSTITUTE( SUBSTITUTE(IFERROR(INDEX(hidden_1!$A$2:$F$79,MATCH("*"&amp;LEFT(A500, SEARCH("GB",A500))&amp;"*",hidden_1!G:G,0)-1,3), "not fоund"), " ", ""), "Gray","Grey"))</f>
        <v>notfоund</v>
      </c>
      <c r="G500" s="54" t="b">
        <f ca="1">IFERROR(__xludf.DUMMYFUNCTION("ISNUMBER( MATCH(K500,XLOOKUP(K500,split(F500,""+""),split(F500,""+"")),0))"),FALSE)</f>
        <v>0</v>
      </c>
      <c r="H500" s="54" t="str">
        <f t="shared" si="3"/>
        <v>Poco M3 4+128G</v>
      </c>
      <c r="I500" s="3" t="str">
        <f t="shared" si="4"/>
        <v>yellow int</v>
      </c>
      <c r="J500" s="3" t="str">
        <f t="shared" si="5"/>
        <v xml:space="preserve">yellow </v>
      </c>
      <c r="K500" s="54" t="str">
        <f t="shared" si="6"/>
        <v>yellow</v>
      </c>
    </row>
    <row r="501" spans="1:11" ht="15.75" customHeight="1">
      <c r="A501" s="60" t="str">
        <f>Зведена!A501</f>
        <v>Poco M3 Pro 5G 4+64GB Black Int</v>
      </c>
      <c r="B501" s="61" t="str">
        <f t="shared" ca="1" si="0"/>
        <v>undefined</v>
      </c>
      <c r="C501" s="61" t="str">
        <f t="shared" ca="1" si="1"/>
        <v>undefined</v>
      </c>
      <c r="D501" s="2" t="str">
        <f t="shared" ca="1" si="2"/>
        <v>undefined</v>
      </c>
      <c r="E501" s="2" t="str">
        <f t="array" ref="E501">IFERROR(INDEX(hidden_1!$A$2:$F$79,MATCH("*"&amp;LEFT(A501, SEARCH("GB",A501))&amp;"*",hidden_1!G:G,0)-1,2), "undefined")</f>
        <v>undefined</v>
      </c>
      <c r="F501" s="62" t="str">
        <f t="array" ref="F501">LOWER( SUBSTITUTE( SUBSTITUTE(IFERROR(INDEX(hidden_1!$A$2:$F$79,MATCH("*"&amp;LEFT(A501, SEARCH("GB",A501))&amp;"*",hidden_1!G:G,0)-1,3), "not fоund"), " ", ""), "Gray","Grey"))</f>
        <v>notfоund</v>
      </c>
      <c r="G501" s="54" t="b">
        <f ca="1">IFERROR(__xludf.DUMMYFUNCTION("ISNUMBER( MATCH(K501,XLOOKUP(K501,split(F501,""+""),split(F501,""+"")),0))"),FALSE)</f>
        <v>0</v>
      </c>
      <c r="H501" s="54" t="str">
        <f t="shared" si="3"/>
        <v>Poco M3 Pro 5G 4+64G</v>
      </c>
      <c r="I501" s="3" t="str">
        <f t="shared" si="4"/>
        <v>black int</v>
      </c>
      <c r="J501" s="3" t="str">
        <f t="shared" si="5"/>
        <v xml:space="preserve">black </v>
      </c>
      <c r="K501" s="54" t="str">
        <f t="shared" si="6"/>
        <v>black</v>
      </c>
    </row>
    <row r="502" spans="1:11" ht="15.75" customHeight="1">
      <c r="A502" s="60" t="str">
        <f>Зведена!A502</f>
        <v>Poco M3 Pro 5G 4+64GB Blue Int</v>
      </c>
      <c r="B502" s="61" t="str">
        <f t="shared" ca="1" si="0"/>
        <v>undefined</v>
      </c>
      <c r="C502" s="61" t="str">
        <f t="shared" ca="1" si="1"/>
        <v>undefined</v>
      </c>
      <c r="D502" s="2" t="str">
        <f t="shared" ca="1" si="2"/>
        <v>undefined</v>
      </c>
      <c r="E502" s="2" t="str">
        <f t="array" ref="E502">IFERROR(INDEX(hidden_1!$A$2:$F$79,MATCH("*"&amp;LEFT(A502, SEARCH("GB",A502))&amp;"*",hidden_1!G:G,0)-1,2), "undefined")</f>
        <v>undefined</v>
      </c>
      <c r="F502" s="62" t="str">
        <f t="array" ref="F502">LOWER( SUBSTITUTE( SUBSTITUTE(IFERROR(INDEX(hidden_1!$A$2:$F$79,MATCH("*"&amp;LEFT(A502, SEARCH("GB",A502))&amp;"*",hidden_1!G:G,0)-1,3), "not fоund"), " ", ""), "Gray","Grey"))</f>
        <v>notfоund</v>
      </c>
      <c r="G502" s="54" t="b">
        <f ca="1">IFERROR(__xludf.DUMMYFUNCTION("ISNUMBER( MATCH(K502,XLOOKUP(K502,split(F502,""+""),split(F502,""+"")),0))"),FALSE)</f>
        <v>0</v>
      </c>
      <c r="H502" s="54" t="str">
        <f t="shared" si="3"/>
        <v>Poco M3 Pro 5G 4+64G</v>
      </c>
      <c r="I502" s="3" t="str">
        <f t="shared" si="4"/>
        <v>blue int</v>
      </c>
      <c r="J502" s="3" t="str">
        <f t="shared" si="5"/>
        <v xml:space="preserve">blue </v>
      </c>
      <c r="K502" s="54" t="str">
        <f t="shared" si="6"/>
        <v>blue</v>
      </c>
    </row>
    <row r="503" spans="1:11" ht="15.75" customHeight="1">
      <c r="A503" s="60" t="str">
        <f>Зведена!A503</f>
        <v>Poco M3 Pro 5G 4+64GB Yellow Int</v>
      </c>
      <c r="B503" s="61" t="str">
        <f t="shared" ca="1" si="0"/>
        <v>undefined</v>
      </c>
      <c r="C503" s="61" t="str">
        <f t="shared" ca="1" si="1"/>
        <v>undefined</v>
      </c>
      <c r="D503" s="2" t="str">
        <f t="shared" ca="1" si="2"/>
        <v>undefined</v>
      </c>
      <c r="E503" s="2" t="str">
        <f t="array" ref="E503">IFERROR(INDEX(hidden_1!$A$2:$F$79,MATCH("*"&amp;LEFT(A503, SEARCH("GB",A503))&amp;"*",hidden_1!G:G,0)-1,2), "undefined")</f>
        <v>undefined</v>
      </c>
      <c r="F503" s="62" t="str">
        <f t="array" ref="F503">LOWER( SUBSTITUTE( SUBSTITUTE(IFERROR(INDEX(hidden_1!$A$2:$F$79,MATCH("*"&amp;LEFT(A503, SEARCH("GB",A503))&amp;"*",hidden_1!G:G,0)-1,3), "not fоund"), " ", ""), "Gray","Grey"))</f>
        <v>notfоund</v>
      </c>
      <c r="G503" s="54" t="b">
        <f ca="1">IFERROR(__xludf.DUMMYFUNCTION("ISNUMBER( MATCH(K503,XLOOKUP(K503,split(F503,""+""),split(F503,""+"")),0))"),FALSE)</f>
        <v>0</v>
      </c>
      <c r="H503" s="54" t="str">
        <f t="shared" si="3"/>
        <v>Poco M3 Pro 5G 4+64G</v>
      </c>
      <c r="I503" s="3" t="str">
        <f t="shared" si="4"/>
        <v>yellow int</v>
      </c>
      <c r="J503" s="3" t="str">
        <f t="shared" si="5"/>
        <v xml:space="preserve">yellow </v>
      </c>
      <c r="K503" s="54" t="str">
        <f t="shared" si="6"/>
        <v>yellow</v>
      </c>
    </row>
    <row r="504" spans="1:11" ht="15.75" customHeight="1">
      <c r="A504" s="60" t="str">
        <f>Зведена!A504</f>
        <v>Poco M3 Pro 5G 6+128GB Black Int</v>
      </c>
      <c r="B504" s="61" t="str">
        <f t="shared" ca="1" si="0"/>
        <v>undefined</v>
      </c>
      <c r="C504" s="61" t="str">
        <f t="shared" ca="1" si="1"/>
        <v>undefined</v>
      </c>
      <c r="D504" s="2" t="str">
        <f t="shared" ca="1" si="2"/>
        <v>undefined</v>
      </c>
      <c r="E504" s="2" t="str">
        <f t="array" ref="E504">IFERROR(INDEX(hidden_1!$A$2:$F$79,MATCH("*"&amp;LEFT(A504, SEARCH("GB",A504))&amp;"*",hidden_1!G:G,0)-1,2), "undefined")</f>
        <v>undefined</v>
      </c>
      <c r="F504" s="62" t="str">
        <f t="array" ref="F504">LOWER( SUBSTITUTE( SUBSTITUTE(IFERROR(INDEX(hidden_1!$A$2:$F$79,MATCH("*"&amp;LEFT(A504, SEARCH("GB",A504))&amp;"*",hidden_1!G:G,0)-1,3), "not fоund"), " ", ""), "Gray","Grey"))</f>
        <v>notfоund</v>
      </c>
      <c r="G504" s="54" t="b">
        <f ca="1">IFERROR(__xludf.DUMMYFUNCTION("ISNUMBER( MATCH(K504,XLOOKUP(K504,split(F504,""+""),split(F504,""+"")),0))"),FALSE)</f>
        <v>0</v>
      </c>
      <c r="H504" s="54" t="str">
        <f t="shared" si="3"/>
        <v>Poco M3 Pro 5G 6+128G</v>
      </c>
      <c r="I504" s="3" t="str">
        <f t="shared" si="4"/>
        <v>black int</v>
      </c>
      <c r="J504" s="3" t="str">
        <f t="shared" si="5"/>
        <v xml:space="preserve">black </v>
      </c>
      <c r="K504" s="54" t="str">
        <f t="shared" si="6"/>
        <v>black</v>
      </c>
    </row>
    <row r="505" spans="1:11" ht="15.75" customHeight="1">
      <c r="A505" s="60" t="str">
        <f>Зведена!A505</f>
        <v>Poco M3 Pro 5G 6+128GB Blue Int</v>
      </c>
      <c r="B505" s="61" t="str">
        <f t="shared" ca="1" si="0"/>
        <v>undefined</v>
      </c>
      <c r="C505" s="61" t="str">
        <f t="shared" ca="1" si="1"/>
        <v>undefined</v>
      </c>
      <c r="D505" s="2" t="str">
        <f t="shared" ca="1" si="2"/>
        <v>undefined</v>
      </c>
      <c r="E505" s="2" t="str">
        <f t="array" ref="E505">IFERROR(INDEX(hidden_1!$A$2:$F$79,MATCH("*"&amp;LEFT(A505, SEARCH("GB",A505))&amp;"*",hidden_1!G:G,0)-1,2), "undefined")</f>
        <v>undefined</v>
      </c>
      <c r="F505" s="62" t="str">
        <f t="array" ref="F505">LOWER( SUBSTITUTE( SUBSTITUTE(IFERROR(INDEX(hidden_1!$A$2:$F$79,MATCH("*"&amp;LEFT(A505, SEARCH("GB",A505))&amp;"*",hidden_1!G:G,0)-1,3), "not fоund"), " ", ""), "Gray","Grey"))</f>
        <v>notfоund</v>
      </c>
      <c r="G505" s="54" t="b">
        <f ca="1">IFERROR(__xludf.DUMMYFUNCTION("ISNUMBER( MATCH(K505,XLOOKUP(K505,split(F505,""+""),split(F505,""+"")),0))"),FALSE)</f>
        <v>0</v>
      </c>
      <c r="H505" s="54" t="str">
        <f t="shared" si="3"/>
        <v>Poco M3 Pro 5G 6+128G</v>
      </c>
      <c r="I505" s="3" t="str">
        <f t="shared" si="4"/>
        <v>blue int</v>
      </c>
      <c r="J505" s="3" t="str">
        <f t="shared" si="5"/>
        <v xml:space="preserve">blue </v>
      </c>
      <c r="K505" s="54" t="str">
        <f t="shared" si="6"/>
        <v>blue</v>
      </c>
    </row>
    <row r="506" spans="1:11" ht="15.75" customHeight="1">
      <c r="A506" s="60" t="str">
        <f>Зведена!A506</f>
        <v>Poco M3 Pro 5G 6+128GB Yellow Int</v>
      </c>
      <c r="B506" s="61" t="str">
        <f t="shared" ca="1" si="0"/>
        <v>undefined</v>
      </c>
      <c r="C506" s="61" t="str">
        <f t="shared" ca="1" si="1"/>
        <v>undefined</v>
      </c>
      <c r="D506" s="2" t="str">
        <f t="shared" ca="1" si="2"/>
        <v>undefined</v>
      </c>
      <c r="E506" s="2" t="str">
        <f t="array" ref="E506">IFERROR(INDEX(hidden_1!$A$2:$F$79,MATCH("*"&amp;LEFT(A506, SEARCH("GB",A506))&amp;"*",hidden_1!G:G,0)-1,2), "undefined")</f>
        <v>undefined</v>
      </c>
      <c r="F506" s="62" t="str">
        <f t="array" ref="F506">LOWER( SUBSTITUTE( SUBSTITUTE(IFERROR(INDEX(hidden_1!$A$2:$F$79,MATCH("*"&amp;LEFT(A506, SEARCH("GB",A506))&amp;"*",hidden_1!G:G,0)-1,3), "not fоund"), " ", ""), "Gray","Grey"))</f>
        <v>notfоund</v>
      </c>
      <c r="G506" s="54" t="b">
        <f ca="1">IFERROR(__xludf.DUMMYFUNCTION("ISNUMBER( MATCH(K506,XLOOKUP(K506,split(F506,""+""),split(F506,""+"")),0))"),FALSE)</f>
        <v>0</v>
      </c>
      <c r="H506" s="54" t="str">
        <f t="shared" si="3"/>
        <v>Poco M3 Pro 5G 6+128G</v>
      </c>
      <c r="I506" s="3" t="str">
        <f t="shared" si="4"/>
        <v>yellow int</v>
      </c>
      <c r="J506" s="3" t="str">
        <f t="shared" si="5"/>
        <v xml:space="preserve">yellow </v>
      </c>
      <c r="K506" s="54" t="str">
        <f t="shared" si="6"/>
        <v>yellow</v>
      </c>
    </row>
    <row r="507" spans="1:11" ht="15.75" customHeight="1">
      <c r="A507" s="60" t="str">
        <f>Зведена!A507</f>
        <v>Poco M4 Pro 5G 4+64GB Black Int</v>
      </c>
      <c r="B507" s="61" t="str">
        <f t="shared" ca="1" si="0"/>
        <v>undefined</v>
      </c>
      <c r="C507" s="61" t="str">
        <f t="shared" ca="1" si="1"/>
        <v>undefined</v>
      </c>
      <c r="D507" s="2" t="str">
        <f t="shared" ca="1" si="2"/>
        <v>undefined</v>
      </c>
      <c r="E507" s="2" t="str">
        <f t="array" ref="E507">IFERROR(INDEX(hidden_1!$A$2:$F$79,MATCH("*"&amp;LEFT(A507, SEARCH("GB",A507))&amp;"*",hidden_1!G:G,0)-1,2), "undefined")</f>
        <v>undefined</v>
      </c>
      <c r="F507" s="62" t="str">
        <f t="array" ref="F507">LOWER( SUBSTITUTE( SUBSTITUTE(IFERROR(INDEX(hidden_1!$A$2:$F$79,MATCH("*"&amp;LEFT(A507, SEARCH("GB",A507))&amp;"*",hidden_1!G:G,0)-1,3), "not fоund"), " ", ""), "Gray","Grey"))</f>
        <v>notfоund</v>
      </c>
      <c r="G507" s="54" t="b">
        <f ca="1">IFERROR(__xludf.DUMMYFUNCTION("ISNUMBER( MATCH(K507,XLOOKUP(K507,split(F507,""+""),split(F507,""+"")),0))"),FALSE)</f>
        <v>0</v>
      </c>
      <c r="H507" s="54" t="str">
        <f t="shared" si="3"/>
        <v>Poco M4 Pro 5G 4+64G</v>
      </c>
      <c r="I507" s="3" t="str">
        <f t="shared" si="4"/>
        <v>black int</v>
      </c>
      <c r="J507" s="3" t="str">
        <f t="shared" si="5"/>
        <v xml:space="preserve">black </v>
      </c>
      <c r="K507" s="54" t="str">
        <f t="shared" si="6"/>
        <v>black</v>
      </c>
    </row>
    <row r="508" spans="1:11" ht="15.75" customHeight="1">
      <c r="A508" s="60" t="str">
        <f>Зведена!A508</f>
        <v>Poco M4 Pro 5G 4+64GB Blue Int</v>
      </c>
      <c r="B508" s="61" t="str">
        <f t="shared" ca="1" si="0"/>
        <v>undefined</v>
      </c>
      <c r="C508" s="61" t="str">
        <f t="shared" ca="1" si="1"/>
        <v>undefined</v>
      </c>
      <c r="D508" s="2" t="str">
        <f t="shared" ca="1" si="2"/>
        <v>undefined</v>
      </c>
      <c r="E508" s="2" t="str">
        <f t="array" ref="E508">IFERROR(INDEX(hidden_1!$A$2:$F$79,MATCH("*"&amp;LEFT(A508, SEARCH("GB",A508))&amp;"*",hidden_1!G:G,0)-1,2), "undefined")</f>
        <v>undefined</v>
      </c>
      <c r="F508" s="62" t="str">
        <f t="array" ref="F508">LOWER( SUBSTITUTE( SUBSTITUTE(IFERROR(INDEX(hidden_1!$A$2:$F$79,MATCH("*"&amp;LEFT(A508, SEARCH("GB",A508))&amp;"*",hidden_1!G:G,0)-1,3), "not fоund"), " ", ""), "Gray","Grey"))</f>
        <v>notfоund</v>
      </c>
      <c r="G508" s="54" t="b">
        <f ca="1">IFERROR(__xludf.DUMMYFUNCTION("ISNUMBER( MATCH(K508,XLOOKUP(K508,split(F508,""+""),split(F508,""+"")),0))"),FALSE)</f>
        <v>0</v>
      </c>
      <c r="H508" s="54" t="str">
        <f t="shared" si="3"/>
        <v>Poco M4 Pro 5G 4+64G</v>
      </c>
      <c r="I508" s="3" t="str">
        <f t="shared" si="4"/>
        <v>blue int</v>
      </c>
      <c r="J508" s="3" t="str">
        <f t="shared" si="5"/>
        <v xml:space="preserve">blue </v>
      </c>
      <c r="K508" s="54" t="str">
        <f t="shared" si="6"/>
        <v>blue</v>
      </c>
    </row>
    <row r="509" spans="1:11" ht="15.75" customHeight="1">
      <c r="A509" s="60" t="str">
        <f>Зведена!A509</f>
        <v>Poco M4 Pro 5G 4+64GB Yellow Int</v>
      </c>
      <c r="B509" s="61" t="str">
        <f t="shared" ca="1" si="0"/>
        <v>undefined</v>
      </c>
      <c r="C509" s="61" t="str">
        <f t="shared" ca="1" si="1"/>
        <v>undefined</v>
      </c>
      <c r="D509" s="2" t="str">
        <f t="shared" ca="1" si="2"/>
        <v>undefined</v>
      </c>
      <c r="E509" s="2" t="str">
        <f t="array" ref="E509">IFERROR(INDEX(hidden_1!$A$2:$F$79,MATCH("*"&amp;LEFT(A509, SEARCH("GB",A509))&amp;"*",hidden_1!G:G,0)-1,2), "undefined")</f>
        <v>undefined</v>
      </c>
      <c r="F509" s="62" t="str">
        <f t="array" ref="F509">LOWER( SUBSTITUTE( SUBSTITUTE(IFERROR(INDEX(hidden_1!$A$2:$F$79,MATCH("*"&amp;LEFT(A509, SEARCH("GB",A509))&amp;"*",hidden_1!G:G,0)-1,3), "not fоund"), " ", ""), "Gray","Grey"))</f>
        <v>notfоund</v>
      </c>
      <c r="G509" s="54" t="b">
        <f ca="1">IFERROR(__xludf.DUMMYFUNCTION("ISNUMBER( MATCH(K509,XLOOKUP(K509,split(F509,""+""),split(F509,""+"")),0))"),FALSE)</f>
        <v>0</v>
      </c>
      <c r="H509" s="54" t="str">
        <f t="shared" si="3"/>
        <v>Poco M4 Pro 5G 4+64G</v>
      </c>
      <c r="I509" s="3" t="str">
        <f t="shared" si="4"/>
        <v>yellow int</v>
      </c>
      <c r="J509" s="3" t="str">
        <f t="shared" si="5"/>
        <v xml:space="preserve">yellow </v>
      </c>
      <c r="K509" s="54" t="str">
        <f t="shared" si="6"/>
        <v>yellow</v>
      </c>
    </row>
    <row r="510" spans="1:11" ht="15.75" customHeight="1">
      <c r="A510" s="60" t="str">
        <f>Зведена!A510</f>
        <v>Poco M4 Pro 5G 6+128GB Black Int</v>
      </c>
      <c r="B510" s="61" t="str">
        <f t="shared" ca="1" si="0"/>
        <v>undefined</v>
      </c>
      <c r="C510" s="61" t="str">
        <f t="shared" ca="1" si="1"/>
        <v>undefined</v>
      </c>
      <c r="D510" s="2" t="str">
        <f t="shared" ca="1" si="2"/>
        <v>undefined</v>
      </c>
      <c r="E510" s="2" t="str">
        <f t="array" ref="E510">IFERROR(INDEX(hidden_1!$A$2:$F$79,MATCH("*"&amp;LEFT(A510, SEARCH("GB",A510))&amp;"*",hidden_1!G:G,0)-1,2), "undefined")</f>
        <v>undefined</v>
      </c>
      <c r="F510" s="62" t="str">
        <f t="array" ref="F510">LOWER( SUBSTITUTE( SUBSTITUTE(IFERROR(INDEX(hidden_1!$A$2:$F$79,MATCH("*"&amp;LEFT(A510, SEARCH("GB",A510))&amp;"*",hidden_1!G:G,0)-1,3), "not fоund"), " ", ""), "Gray","Grey"))</f>
        <v>notfоund</v>
      </c>
      <c r="G510" s="54" t="b">
        <f ca="1">IFERROR(__xludf.DUMMYFUNCTION("ISNUMBER( MATCH(K510,XLOOKUP(K510,split(F510,""+""),split(F510,""+"")),0))"),FALSE)</f>
        <v>0</v>
      </c>
      <c r="H510" s="54" t="str">
        <f t="shared" si="3"/>
        <v>Poco M4 Pro 5G 6+128G</v>
      </c>
      <c r="I510" s="3" t="str">
        <f t="shared" si="4"/>
        <v>black int</v>
      </c>
      <c r="J510" s="3" t="str">
        <f t="shared" si="5"/>
        <v xml:space="preserve">black </v>
      </c>
      <c r="K510" s="54" t="str">
        <f t="shared" si="6"/>
        <v>black</v>
      </c>
    </row>
    <row r="511" spans="1:11" ht="15.75" customHeight="1">
      <c r="A511" s="60" t="str">
        <f>Зведена!A511</f>
        <v>Poco M4 Pro 5G 6+128GB Blue Int</v>
      </c>
      <c r="B511" s="61" t="str">
        <f t="shared" ca="1" si="0"/>
        <v>undefined</v>
      </c>
      <c r="C511" s="61" t="str">
        <f t="shared" ca="1" si="1"/>
        <v>undefined</v>
      </c>
      <c r="D511" s="2" t="str">
        <f t="shared" ca="1" si="2"/>
        <v>undefined</v>
      </c>
      <c r="E511" s="2" t="str">
        <f t="array" ref="E511">IFERROR(INDEX(hidden_1!$A$2:$F$79,MATCH("*"&amp;LEFT(A511, SEARCH("GB",A511))&amp;"*",hidden_1!G:G,0)-1,2), "undefined")</f>
        <v>undefined</v>
      </c>
      <c r="F511" s="62" t="str">
        <f t="array" ref="F511">LOWER( SUBSTITUTE( SUBSTITUTE(IFERROR(INDEX(hidden_1!$A$2:$F$79,MATCH("*"&amp;LEFT(A511, SEARCH("GB",A511))&amp;"*",hidden_1!G:G,0)-1,3), "not fоund"), " ", ""), "Gray","Grey"))</f>
        <v>notfоund</v>
      </c>
      <c r="G511" s="54" t="b">
        <f ca="1">IFERROR(__xludf.DUMMYFUNCTION("ISNUMBER( MATCH(K511,XLOOKUP(K511,split(F511,""+""),split(F511,""+"")),0))"),FALSE)</f>
        <v>0</v>
      </c>
      <c r="H511" s="54" t="str">
        <f t="shared" si="3"/>
        <v>Poco M4 Pro 5G 6+128G</v>
      </c>
      <c r="I511" s="3" t="str">
        <f t="shared" si="4"/>
        <v>blue int</v>
      </c>
      <c r="J511" s="3" t="str">
        <f t="shared" si="5"/>
        <v xml:space="preserve">blue </v>
      </c>
      <c r="K511" s="54" t="str">
        <f t="shared" si="6"/>
        <v>blue</v>
      </c>
    </row>
    <row r="512" spans="1:11" ht="15.75" customHeight="1">
      <c r="A512" s="60" t="str">
        <f>Зведена!A512</f>
        <v>Poco M4 Pro 5G 6+128GB Yellow Int</v>
      </c>
      <c r="B512" s="61" t="str">
        <f t="shared" ca="1" si="0"/>
        <v>undefined</v>
      </c>
      <c r="C512" s="61" t="str">
        <f t="shared" ca="1" si="1"/>
        <v>undefined</v>
      </c>
      <c r="D512" s="2" t="str">
        <f t="shared" ca="1" si="2"/>
        <v>undefined</v>
      </c>
      <c r="E512" s="2" t="str">
        <f t="array" ref="E512">IFERROR(INDEX(hidden_1!$A$2:$F$79,MATCH("*"&amp;LEFT(A512, SEARCH("GB",A512))&amp;"*",hidden_1!G:G,0)-1,2), "undefined")</f>
        <v>undefined</v>
      </c>
      <c r="F512" s="62" t="str">
        <f t="array" ref="F512">LOWER( SUBSTITUTE( SUBSTITUTE(IFERROR(INDEX(hidden_1!$A$2:$F$79,MATCH("*"&amp;LEFT(A512, SEARCH("GB",A512))&amp;"*",hidden_1!G:G,0)-1,3), "not fоund"), " ", ""), "Gray","Grey"))</f>
        <v>notfоund</v>
      </c>
      <c r="G512" s="54" t="b">
        <f ca="1">IFERROR(__xludf.DUMMYFUNCTION("ISNUMBER( MATCH(K512,XLOOKUP(K512,split(F512,""+""),split(F512,""+"")),0))"),FALSE)</f>
        <v>0</v>
      </c>
      <c r="H512" s="54" t="str">
        <f t="shared" si="3"/>
        <v>Poco M4 Pro 5G 6+128G</v>
      </c>
      <c r="I512" s="3" t="str">
        <f t="shared" si="4"/>
        <v>yellow int</v>
      </c>
      <c r="J512" s="3" t="str">
        <f t="shared" si="5"/>
        <v xml:space="preserve">yellow </v>
      </c>
      <c r="K512" s="54" t="str">
        <f t="shared" si="6"/>
        <v>yellow</v>
      </c>
    </row>
    <row r="513" spans="1:11" ht="15.75" customHeight="1">
      <c r="A513" s="60" t="str">
        <f>Зведена!A513</f>
        <v>Xiaomi 12 Lite 5G 8+256GB Lite Green int</v>
      </c>
      <c r="B513" s="61" t="str">
        <f t="shared" ca="1" si="0"/>
        <v>undefined</v>
      </c>
      <c r="C513" s="61" t="str">
        <f t="shared" ca="1" si="1"/>
        <v>undefined</v>
      </c>
      <c r="D513" s="2" t="str">
        <f t="shared" ca="1" si="2"/>
        <v>undefined</v>
      </c>
      <c r="E513" s="2" t="str">
        <f t="array" ref="E513">IFERROR(INDEX(hidden_1!$A$2:$F$79,MATCH("*"&amp;LEFT(A513, SEARCH("GB",A513))&amp;"*",hidden_1!G:G,0)-1,2), "undefined")</f>
        <v>undefined</v>
      </c>
      <c r="F513" s="62" t="str">
        <f t="array" ref="F513">LOWER( SUBSTITUTE( SUBSTITUTE(IFERROR(INDEX(hidden_1!$A$2:$F$79,MATCH("*"&amp;LEFT(A513, SEARCH("GB",A513))&amp;"*",hidden_1!G:G,0)-1,3), "not fоund"), " ", ""), "Gray","Grey"))</f>
        <v>notfоund</v>
      </c>
      <c r="G513" s="54" t="b">
        <f ca="1">IFERROR(__xludf.DUMMYFUNCTION("ISNUMBER( MATCH(K513,XLOOKUP(K513,split(F513,""+""),split(F513,""+"")),0))"),FALSE)</f>
        <v>0</v>
      </c>
      <c r="H513" s="54" t="str">
        <f t="shared" si="3"/>
        <v>Xiaomi 12 Lite 5G 8+256G</v>
      </c>
      <c r="I513" s="3" t="str">
        <f t="shared" si="4"/>
        <v>lite green int</v>
      </c>
      <c r="J513" s="3" t="str">
        <f t="shared" si="5"/>
        <v xml:space="preserve">lite green </v>
      </c>
      <c r="K513" s="54" t="str">
        <f t="shared" si="6"/>
        <v>litegreen</v>
      </c>
    </row>
    <row r="514" spans="1:11" ht="15.75" customHeight="1">
      <c r="A514" s="60" t="str">
        <f>Зведена!A514</f>
        <v>Xiaomi 12 Lite 5G 8+256GB Lite Pink int</v>
      </c>
      <c r="B514" s="61" t="str">
        <f t="shared" ca="1" si="0"/>
        <v>undefined</v>
      </c>
      <c r="C514" s="61" t="str">
        <f t="shared" ca="1" si="1"/>
        <v>undefined</v>
      </c>
      <c r="D514" s="2" t="str">
        <f t="shared" ca="1" si="2"/>
        <v>undefined</v>
      </c>
      <c r="E514" s="2" t="str">
        <f t="array" ref="E514">IFERROR(INDEX(hidden_1!$A$2:$F$79,MATCH("*"&amp;LEFT(A514, SEARCH("GB",A514))&amp;"*",hidden_1!G:G,0)-1,2), "undefined")</f>
        <v>undefined</v>
      </c>
      <c r="F514" s="62" t="str">
        <f t="array" ref="F514">LOWER( SUBSTITUTE( SUBSTITUTE(IFERROR(INDEX(hidden_1!$A$2:$F$79,MATCH("*"&amp;LEFT(A514, SEARCH("GB",A514))&amp;"*",hidden_1!G:G,0)-1,3), "not fоund"), " ", ""), "Gray","Grey"))</f>
        <v>notfоund</v>
      </c>
      <c r="G514" s="54" t="b">
        <f ca="1">IFERROR(__xludf.DUMMYFUNCTION("ISNUMBER( MATCH(K514,XLOOKUP(K514,split(F514,""+""),split(F514,""+"")),0))"),FALSE)</f>
        <v>0</v>
      </c>
      <c r="H514" s="54" t="str">
        <f t="shared" si="3"/>
        <v>Xiaomi 12 Lite 5G 8+256G</v>
      </c>
      <c r="I514" s="3" t="str">
        <f t="shared" si="4"/>
        <v>lite pink int</v>
      </c>
      <c r="J514" s="3" t="str">
        <f t="shared" si="5"/>
        <v xml:space="preserve">lite pink </v>
      </c>
      <c r="K514" s="54" t="str">
        <f t="shared" si="6"/>
        <v>litepink</v>
      </c>
    </row>
    <row r="515" spans="1:11" ht="15.75" customHeight="1">
      <c r="A515" s="60" t="str">
        <f>Зведена!A515</f>
        <v>Poco C40 3+32GB Black Int</v>
      </c>
      <c r="B515" s="61" t="str">
        <f t="shared" ca="1" si="0"/>
        <v>$73</v>
      </c>
      <c r="C515" s="61" t="str">
        <f t="shared" ca="1" si="1"/>
        <v>$73</v>
      </c>
      <c r="D515" s="2" t="str">
        <f t="shared" ca="1" si="2"/>
        <v>$73</v>
      </c>
      <c r="E515" s="2" t="str">
        <f t="array" ref="E515">IFERROR(INDEX(hidden_1!$A$2:$F$79,MATCH("*"&amp;LEFT(A515, SEARCH("GB",A515))&amp;"*",hidden_1!G:G,0)-1,2), "undefined")</f>
        <v>$73</v>
      </c>
      <c r="F515" s="62" t="str">
        <f t="array" ref="F515">LOWER( SUBSTITUTE( SUBSTITUTE(IFERROR(INDEX(hidden_1!$A$2:$F$79,MATCH("*"&amp;LEFT(A515, SEARCH("GB",A515))&amp;"*",hidden_1!G:G,0)-1,3), "not fоund"), " ", ""), "Gray","Grey"))</f>
        <v>black+coralgreen+yellow</v>
      </c>
      <c r="G515" s="54" t="b">
        <f ca="1">IFERROR(__xludf.DUMMYFUNCTION("ISNUMBER( MATCH(K515,XLOOKUP(K515,split(F515,""+""),split(F515,""+"")),0))"),TRUE)</f>
        <v>1</v>
      </c>
      <c r="H515" s="54" t="str">
        <f t="shared" si="3"/>
        <v>Poco C40 3+32G</v>
      </c>
      <c r="I515" s="3" t="str">
        <f t="shared" si="4"/>
        <v>black int</v>
      </c>
      <c r="J515" s="3" t="str">
        <f t="shared" si="5"/>
        <v xml:space="preserve">black </v>
      </c>
      <c r="K515" s="54" t="str">
        <f t="shared" si="6"/>
        <v>black</v>
      </c>
    </row>
    <row r="516" spans="1:11" ht="15.75" customHeight="1">
      <c r="A516" s="60" t="str">
        <f>Зведена!A516</f>
        <v>Poco C40 3+32GB Green Int</v>
      </c>
      <c r="B516" s="61" t="str">
        <f t="shared" ca="1" si="0"/>
        <v>undefined</v>
      </c>
      <c r="C516" s="61" t="str">
        <f t="shared" ca="1" si="1"/>
        <v>undefined</v>
      </c>
      <c r="D516" s="2" t="str">
        <f t="shared" ca="1" si="2"/>
        <v>undefined</v>
      </c>
      <c r="E516" s="2" t="str">
        <f t="array" ref="E516">IFERROR(INDEX(hidden_1!$A$2:$F$79,MATCH("*"&amp;LEFT(A516, SEARCH("GB",A516))&amp;"*",hidden_1!G:G,0)-1,2), "undefined")</f>
        <v>$73</v>
      </c>
      <c r="F516" s="62" t="str">
        <f t="array" ref="F516">LOWER( SUBSTITUTE( SUBSTITUTE(IFERROR(INDEX(hidden_1!$A$2:$F$79,MATCH("*"&amp;LEFT(A516, SEARCH("GB",A516))&amp;"*",hidden_1!G:G,0)-1,3), "not fоund"), " ", ""), "Gray","Grey"))</f>
        <v>black+coralgreen+yellow</v>
      </c>
      <c r="G516" s="54" t="b">
        <f ca="1">IFERROR(__xludf.DUMMYFUNCTION("ISNUMBER( MATCH(K516,XLOOKUP(K516,split(F516,""+""),split(F516,""+"")),0))"),FALSE)</f>
        <v>0</v>
      </c>
      <c r="H516" s="54" t="str">
        <f t="shared" si="3"/>
        <v>Poco C40 3+32G</v>
      </c>
      <c r="I516" s="3" t="str">
        <f t="shared" si="4"/>
        <v>green int</v>
      </c>
      <c r="J516" s="3" t="str">
        <f t="shared" si="5"/>
        <v xml:space="preserve">green </v>
      </c>
      <c r="K516" s="54" t="str">
        <f t="shared" si="6"/>
        <v>green</v>
      </c>
    </row>
    <row r="517" spans="1:11" ht="15.75" customHeight="1">
      <c r="A517" s="60" t="str">
        <f>Зведена!A517</f>
        <v>Poco C40 3+32GB Yellow Int</v>
      </c>
      <c r="B517" s="61" t="str">
        <f t="shared" ca="1" si="0"/>
        <v>$73</v>
      </c>
      <c r="C517" s="61" t="str">
        <f t="shared" ca="1" si="1"/>
        <v>$73</v>
      </c>
      <c r="D517" s="2" t="str">
        <f t="shared" ca="1" si="2"/>
        <v>$73</v>
      </c>
      <c r="E517" s="2" t="str">
        <f t="array" ref="E517">IFERROR(INDEX(hidden_1!$A$2:$F$79,MATCH("*"&amp;LEFT(A517, SEARCH("GB",A517))&amp;"*",hidden_1!G:G,0)-1,2), "undefined")</f>
        <v>$73</v>
      </c>
      <c r="F517" s="62" t="str">
        <f t="array" ref="F517">LOWER( SUBSTITUTE( SUBSTITUTE(IFERROR(INDEX(hidden_1!$A$2:$F$79,MATCH("*"&amp;LEFT(A517, SEARCH("GB",A517))&amp;"*",hidden_1!G:G,0)-1,3), "not fоund"), " ", ""), "Gray","Grey"))</f>
        <v>black+coralgreen+yellow</v>
      </c>
      <c r="G517" s="54" t="b">
        <f ca="1">IFERROR(__xludf.DUMMYFUNCTION("ISNUMBER( MATCH(K517,XLOOKUP(K517,split(F517,""+""),split(F517,""+"")),0))"),TRUE)</f>
        <v>1</v>
      </c>
      <c r="H517" s="54" t="str">
        <f t="shared" si="3"/>
        <v>Poco C40 3+32G</v>
      </c>
      <c r="I517" s="3" t="str">
        <f t="shared" si="4"/>
        <v>yellow int</v>
      </c>
      <c r="J517" s="3" t="str">
        <f t="shared" si="5"/>
        <v xml:space="preserve">yellow </v>
      </c>
      <c r="K517" s="54" t="str">
        <f t="shared" si="6"/>
        <v>yellow</v>
      </c>
    </row>
    <row r="518" spans="1:11" ht="15.75" customHeight="1">
      <c r="A518" s="60" t="str">
        <f>Зведена!A518</f>
        <v>Poco C40 4+64GB Black Int</v>
      </c>
      <c r="B518" s="61" t="str">
        <f t="shared" ca="1" si="0"/>
        <v>undefined</v>
      </c>
      <c r="C518" s="61" t="str">
        <f t="shared" ca="1" si="1"/>
        <v>undefined</v>
      </c>
      <c r="D518" s="2" t="str">
        <f t="shared" ca="1" si="2"/>
        <v>undefined</v>
      </c>
      <c r="E518" s="2" t="str">
        <f t="array" ref="E518">IFERROR(INDEX(hidden_1!$A$2:$F$79,MATCH("*"&amp;LEFT(A518, SEARCH("GB",A518))&amp;"*",hidden_1!G:G,0)-1,2), "undefined")</f>
        <v>$83</v>
      </c>
      <c r="F518" s="62" t="str">
        <f t="array" ref="F518">LOWER( SUBSTITUTE( SUBSTITUTE(IFERROR(INDEX(hidden_1!$A$2:$F$79,MATCH("*"&amp;LEFT(A518, SEARCH("GB",A518))&amp;"*",hidden_1!G:G,0)-1,3), "not fоund"), " ", ""), "Gray","Grey"))</f>
        <v>coralgreen+yellow</v>
      </c>
      <c r="G518" s="54" t="b">
        <f ca="1">IFERROR(__xludf.DUMMYFUNCTION("ISNUMBER( MATCH(K518,XLOOKUP(K518,split(F518,""+""),split(F518,""+"")),0))"),FALSE)</f>
        <v>0</v>
      </c>
      <c r="H518" s="54" t="str">
        <f t="shared" si="3"/>
        <v>Poco C40 4+64G</v>
      </c>
      <c r="I518" s="3" t="str">
        <f t="shared" si="4"/>
        <v>black int</v>
      </c>
      <c r="J518" s="3" t="str">
        <f t="shared" si="5"/>
        <v xml:space="preserve">black </v>
      </c>
      <c r="K518" s="54" t="str">
        <f t="shared" si="6"/>
        <v>black</v>
      </c>
    </row>
    <row r="519" spans="1:11" ht="15.75" customHeight="1">
      <c r="A519" s="60" t="str">
        <f>Зведена!A519</f>
        <v>Poco C40 4+64GB Green Int</v>
      </c>
      <c r="B519" s="61" t="str">
        <f t="shared" ca="1" si="0"/>
        <v>undefined</v>
      </c>
      <c r="C519" s="61" t="str">
        <f t="shared" ca="1" si="1"/>
        <v>undefined</v>
      </c>
      <c r="D519" s="2" t="str">
        <f t="shared" ca="1" si="2"/>
        <v>undefined</v>
      </c>
      <c r="E519" s="2" t="str">
        <f t="array" ref="E519">IFERROR(INDEX(hidden_1!$A$2:$F$79,MATCH("*"&amp;LEFT(A519, SEARCH("GB",A519))&amp;"*",hidden_1!G:G,0)-1,2), "undefined")</f>
        <v>$83</v>
      </c>
      <c r="F519" s="62" t="str">
        <f t="array" ref="F519">LOWER( SUBSTITUTE( SUBSTITUTE(IFERROR(INDEX(hidden_1!$A$2:$F$79,MATCH("*"&amp;LEFT(A519, SEARCH("GB",A519))&amp;"*",hidden_1!G:G,0)-1,3), "not fоund"), " ", ""), "Gray","Grey"))</f>
        <v>coralgreen+yellow</v>
      </c>
      <c r="G519" s="54" t="b">
        <f ca="1">IFERROR(__xludf.DUMMYFUNCTION("ISNUMBER( MATCH(K519,XLOOKUP(K519,split(F519,""+""),split(F519,""+"")),0))"),FALSE)</f>
        <v>0</v>
      </c>
      <c r="H519" s="54" t="str">
        <f t="shared" si="3"/>
        <v>Poco C40 4+64G</v>
      </c>
      <c r="I519" s="3" t="str">
        <f t="shared" si="4"/>
        <v>green int</v>
      </c>
      <c r="J519" s="3" t="str">
        <f t="shared" si="5"/>
        <v xml:space="preserve">green </v>
      </c>
      <c r="K519" s="54" t="str">
        <f t="shared" si="6"/>
        <v>green</v>
      </c>
    </row>
    <row r="520" spans="1:11" ht="15.75" customHeight="1">
      <c r="A520" s="60" t="str">
        <f>Зведена!A520</f>
        <v>Poco C40 4+64GB Yellow Int</v>
      </c>
      <c r="B520" s="61" t="str">
        <f t="shared" ca="1" si="0"/>
        <v>$83</v>
      </c>
      <c r="C520" s="61" t="str">
        <f t="shared" ca="1" si="1"/>
        <v>$83</v>
      </c>
      <c r="D520" s="2" t="str">
        <f t="shared" ca="1" si="2"/>
        <v>$83</v>
      </c>
      <c r="E520" s="2" t="str">
        <f t="array" ref="E520">IFERROR(INDEX(hidden_1!$A$2:$F$79,MATCH("*"&amp;LEFT(A520, SEARCH("GB",A520))&amp;"*",hidden_1!G:G,0)-1,2), "undefined")</f>
        <v>$83</v>
      </c>
      <c r="F520" s="62" t="str">
        <f t="array" ref="F520">LOWER( SUBSTITUTE( SUBSTITUTE(IFERROR(INDEX(hidden_1!$A$2:$F$79,MATCH("*"&amp;LEFT(A520, SEARCH("GB",A520))&amp;"*",hidden_1!G:G,0)-1,3), "not fоund"), " ", ""), "Gray","Grey"))</f>
        <v>coralgreen+yellow</v>
      </c>
      <c r="G520" s="54" t="b">
        <f ca="1">IFERROR(__xludf.DUMMYFUNCTION("ISNUMBER( MATCH(K520,XLOOKUP(K520,split(F520,""+""),split(F520,""+"")),0))"),TRUE)</f>
        <v>1</v>
      </c>
      <c r="H520" s="54" t="str">
        <f t="shared" si="3"/>
        <v>Poco C40 4+64G</v>
      </c>
      <c r="I520" s="3" t="str">
        <f t="shared" si="4"/>
        <v>yellow int</v>
      </c>
      <c r="J520" s="3" t="str">
        <f t="shared" si="5"/>
        <v xml:space="preserve">yellow </v>
      </c>
      <c r="K520" s="54" t="str">
        <f t="shared" si="6"/>
        <v>yellow</v>
      </c>
    </row>
    <row r="521" spans="1:11" ht="15.75" customHeight="1">
      <c r="A521" s="60" t="str">
        <f>Зведена!A521</f>
        <v>Pocophone X3 6+64GB Blue Int</v>
      </c>
      <c r="B521" s="61" t="str">
        <f t="shared" ca="1" si="0"/>
        <v>undefined</v>
      </c>
      <c r="C521" s="61" t="str">
        <f t="shared" ca="1" si="1"/>
        <v>undefined</v>
      </c>
      <c r="D521" s="2" t="str">
        <f t="shared" ca="1" si="2"/>
        <v>undefined</v>
      </c>
      <c r="E521" s="2" t="str">
        <f t="array" ref="E521">IFERROR(INDEX(hidden_1!$A$2:$F$79,MATCH("*"&amp;LEFT(A521, SEARCH("GB",A521))&amp;"*",hidden_1!G:G,0)-1,2), "undefined")</f>
        <v>undefined</v>
      </c>
      <c r="F521" s="62" t="str">
        <f t="array" ref="F521">LOWER( SUBSTITUTE( SUBSTITUTE(IFERROR(INDEX(hidden_1!$A$2:$F$79,MATCH("*"&amp;LEFT(A521, SEARCH("GB",A521))&amp;"*",hidden_1!G:G,0)-1,3), "not fоund"), " ", ""), "Gray","Grey"))</f>
        <v>notfоund</v>
      </c>
      <c r="G521" s="54" t="b">
        <f ca="1">IFERROR(__xludf.DUMMYFUNCTION("ISNUMBER( MATCH(K521,XLOOKUP(K521,split(F521,""+""),split(F521,""+"")),0))"),FALSE)</f>
        <v>0</v>
      </c>
      <c r="H521" s="54" t="str">
        <f t="shared" si="3"/>
        <v>Pocophone X3 6+64G</v>
      </c>
      <c r="I521" s="3" t="str">
        <f t="shared" si="4"/>
        <v>blue int</v>
      </c>
      <c r="J521" s="3" t="str">
        <f t="shared" si="5"/>
        <v xml:space="preserve">blue </v>
      </c>
      <c r="K521" s="54" t="str">
        <f t="shared" si="6"/>
        <v>blue</v>
      </c>
    </row>
    <row r="522" spans="1:11" ht="15.75" customHeight="1">
      <c r="A522" s="60" t="str">
        <f>Зведена!A522</f>
        <v>Pocophone X3 6+64GB Grey Int</v>
      </c>
      <c r="B522" s="61" t="str">
        <f t="shared" ca="1" si="0"/>
        <v>undefined</v>
      </c>
      <c r="C522" s="61" t="str">
        <f t="shared" ca="1" si="1"/>
        <v>undefined</v>
      </c>
      <c r="D522" s="2" t="str">
        <f t="shared" ca="1" si="2"/>
        <v>undefined</v>
      </c>
      <c r="E522" s="2" t="str">
        <f t="array" ref="E522">IFERROR(INDEX(hidden_1!$A$2:$F$79,MATCH("*"&amp;LEFT(A522, SEARCH("GB",A522))&amp;"*",hidden_1!G:G,0)-1,2), "undefined")</f>
        <v>undefined</v>
      </c>
      <c r="F522" s="62" t="str">
        <f t="array" ref="F522">LOWER( SUBSTITUTE( SUBSTITUTE(IFERROR(INDEX(hidden_1!$A$2:$F$79,MATCH("*"&amp;LEFT(A522, SEARCH("GB",A522))&amp;"*",hidden_1!G:G,0)-1,3), "not fоund"), " ", ""), "Gray","Grey"))</f>
        <v>notfоund</v>
      </c>
      <c r="G522" s="54" t="b">
        <f ca="1">IFERROR(__xludf.DUMMYFUNCTION("ISNUMBER( MATCH(K522,XLOOKUP(K522,split(F522,""+""),split(F522,""+"")),0))"),FALSE)</f>
        <v>0</v>
      </c>
      <c r="H522" s="54" t="str">
        <f t="shared" si="3"/>
        <v>Pocophone X3 6+64G</v>
      </c>
      <c r="I522" s="3" t="str">
        <f t="shared" si="4"/>
        <v>grey int</v>
      </c>
      <c r="J522" s="3" t="str">
        <f t="shared" si="5"/>
        <v xml:space="preserve">grey </v>
      </c>
      <c r="K522" s="54" t="str">
        <f t="shared" si="6"/>
        <v>grey</v>
      </c>
    </row>
    <row r="523" spans="1:11" ht="15.75" customHeight="1">
      <c r="A523" s="60" t="str">
        <f>Зведена!A523</f>
        <v>Pocophone X3 6+128GB Blue Int</v>
      </c>
      <c r="B523" s="61" t="str">
        <f t="shared" ca="1" si="0"/>
        <v>undefined</v>
      </c>
      <c r="C523" s="61" t="str">
        <f t="shared" ca="1" si="1"/>
        <v>undefined</v>
      </c>
      <c r="D523" s="2" t="str">
        <f t="shared" ca="1" si="2"/>
        <v>undefined</v>
      </c>
      <c r="E523" s="2" t="str">
        <f t="array" ref="E523">IFERROR(INDEX(hidden_1!$A$2:$F$79,MATCH("*"&amp;LEFT(A523, SEARCH("GB",A523))&amp;"*",hidden_1!G:G,0)-1,2), "undefined")</f>
        <v>undefined</v>
      </c>
      <c r="F523" s="62" t="str">
        <f t="array" ref="F523">LOWER( SUBSTITUTE( SUBSTITUTE(IFERROR(INDEX(hidden_1!$A$2:$F$79,MATCH("*"&amp;LEFT(A523, SEARCH("GB",A523))&amp;"*",hidden_1!G:G,0)-1,3), "not fоund"), " ", ""), "Gray","Grey"))</f>
        <v>notfоund</v>
      </c>
      <c r="G523" s="54" t="b">
        <f ca="1">IFERROR(__xludf.DUMMYFUNCTION("ISNUMBER( MATCH(K523,XLOOKUP(K523,split(F523,""+""),split(F523,""+"")),0))"),FALSE)</f>
        <v>0</v>
      </c>
      <c r="H523" s="54" t="str">
        <f t="shared" si="3"/>
        <v>Pocophone X3 6+128G</v>
      </c>
      <c r="I523" s="3" t="str">
        <f t="shared" si="4"/>
        <v>blue int</v>
      </c>
      <c r="J523" s="3" t="str">
        <f t="shared" si="5"/>
        <v xml:space="preserve">blue </v>
      </c>
      <c r="K523" s="54" t="str">
        <f t="shared" si="6"/>
        <v>blue</v>
      </c>
    </row>
    <row r="524" spans="1:11" ht="15.75" customHeight="1">
      <c r="A524" s="60" t="str">
        <f>Зведена!A524</f>
        <v>Pocophone X3 6+128GB Grey Int</v>
      </c>
      <c r="B524" s="61" t="str">
        <f t="shared" ca="1" si="0"/>
        <v>undefined</v>
      </c>
      <c r="C524" s="61" t="str">
        <f t="shared" ca="1" si="1"/>
        <v>undefined</v>
      </c>
      <c r="D524" s="2" t="str">
        <f t="shared" ca="1" si="2"/>
        <v>undefined</v>
      </c>
      <c r="E524" s="2" t="str">
        <f t="array" ref="E524">IFERROR(INDEX(hidden_1!$A$2:$F$79,MATCH("*"&amp;LEFT(A524, SEARCH("GB",A524))&amp;"*",hidden_1!G:G,0)-1,2), "undefined")</f>
        <v>undefined</v>
      </c>
      <c r="F524" s="62" t="str">
        <f t="array" ref="F524">LOWER( SUBSTITUTE( SUBSTITUTE(IFERROR(INDEX(hidden_1!$A$2:$F$79,MATCH("*"&amp;LEFT(A524, SEARCH("GB",A524))&amp;"*",hidden_1!G:G,0)-1,3), "not fоund"), " ", ""), "Gray","Grey"))</f>
        <v>notfоund</v>
      </c>
      <c r="G524" s="54" t="b">
        <f ca="1">IFERROR(__xludf.DUMMYFUNCTION("ISNUMBER( MATCH(K524,XLOOKUP(K524,split(F524,""+""),split(F524,""+"")),0))"),FALSE)</f>
        <v>0</v>
      </c>
      <c r="H524" s="54" t="str">
        <f t="shared" si="3"/>
        <v>Pocophone X3 6+128G</v>
      </c>
      <c r="I524" s="3" t="str">
        <f t="shared" si="4"/>
        <v>grey int</v>
      </c>
      <c r="J524" s="3" t="str">
        <f t="shared" si="5"/>
        <v xml:space="preserve">grey </v>
      </c>
      <c r="K524" s="54" t="str">
        <f t="shared" si="6"/>
        <v>grey</v>
      </c>
    </row>
    <row r="525" spans="1:11" ht="15.75" customHeight="1">
      <c r="A525" s="60" t="str">
        <f>Зведена!A525</f>
        <v>Poco X3 Pro 6+128GB Blue Int</v>
      </c>
      <c r="B525" s="61" t="str">
        <f t="shared" ca="1" si="0"/>
        <v>undefined</v>
      </c>
      <c r="C525" s="61" t="str">
        <f t="shared" ca="1" si="1"/>
        <v>undefined</v>
      </c>
      <c r="D525" s="2" t="str">
        <f t="shared" ca="1" si="2"/>
        <v>undefined</v>
      </c>
      <c r="E525" s="2" t="str">
        <f t="array" ref="E525">IFERROR(INDEX(hidden_1!$A$2:$F$79,MATCH("*"&amp;LEFT(A525, SEARCH("GB",A525))&amp;"*",hidden_1!G:G,0)-1,2), "undefined")</f>
        <v>undefined</v>
      </c>
      <c r="F525" s="62" t="str">
        <f t="array" ref="F525">LOWER( SUBSTITUTE( SUBSTITUTE(IFERROR(INDEX(hidden_1!$A$2:$F$79,MATCH("*"&amp;LEFT(A525, SEARCH("GB",A525))&amp;"*",hidden_1!G:G,0)-1,3), "not fоund"), " ", ""), "Gray","Grey"))</f>
        <v>notfоund</v>
      </c>
      <c r="G525" s="54" t="b">
        <f ca="1">IFERROR(__xludf.DUMMYFUNCTION("ISNUMBER( MATCH(K525,XLOOKUP(K525,split(F525,""+""),split(F525,""+"")),0))"),FALSE)</f>
        <v>0</v>
      </c>
      <c r="H525" s="54" t="str">
        <f t="shared" si="3"/>
        <v>Poco X3 Pro 6+128G</v>
      </c>
      <c r="I525" s="3" t="str">
        <f t="shared" si="4"/>
        <v>blue int</v>
      </c>
      <c r="J525" s="3" t="str">
        <f t="shared" si="5"/>
        <v xml:space="preserve">blue </v>
      </c>
      <c r="K525" s="54" t="str">
        <f t="shared" si="6"/>
        <v>blue</v>
      </c>
    </row>
    <row r="526" spans="1:11" ht="15.75" customHeight="1">
      <c r="A526" s="60" t="str">
        <f>Зведена!A526</f>
        <v>Poco X3 Pro 6+128GB Black Int</v>
      </c>
      <c r="B526" s="61" t="str">
        <f t="shared" ca="1" si="0"/>
        <v>undefined</v>
      </c>
      <c r="C526" s="61" t="str">
        <f t="shared" ca="1" si="1"/>
        <v>undefined</v>
      </c>
      <c r="D526" s="2" t="str">
        <f t="shared" ca="1" si="2"/>
        <v>undefined</v>
      </c>
      <c r="E526" s="2" t="str">
        <f t="array" ref="E526">IFERROR(INDEX(hidden_1!$A$2:$F$79,MATCH("*"&amp;LEFT(A526, SEARCH("GB",A526))&amp;"*",hidden_1!G:G,0)-1,2), "undefined")</f>
        <v>undefined</v>
      </c>
      <c r="F526" s="62" t="str">
        <f t="array" ref="F526">LOWER( SUBSTITUTE( SUBSTITUTE(IFERROR(INDEX(hidden_1!$A$2:$F$79,MATCH("*"&amp;LEFT(A526, SEARCH("GB",A526))&amp;"*",hidden_1!G:G,0)-1,3), "not fоund"), " ", ""), "Gray","Grey"))</f>
        <v>notfоund</v>
      </c>
      <c r="G526" s="54" t="b">
        <f ca="1">IFERROR(__xludf.DUMMYFUNCTION("ISNUMBER( MATCH(K526,XLOOKUP(K526,split(F526,""+""),split(F526,""+"")),0))"),FALSE)</f>
        <v>0</v>
      </c>
      <c r="H526" s="54" t="str">
        <f t="shared" si="3"/>
        <v>Poco X3 Pro 6+128G</v>
      </c>
      <c r="I526" s="3" t="str">
        <f t="shared" si="4"/>
        <v>black int</v>
      </c>
      <c r="J526" s="3" t="str">
        <f t="shared" si="5"/>
        <v xml:space="preserve">black </v>
      </c>
      <c r="K526" s="54" t="str">
        <f t="shared" si="6"/>
        <v>black</v>
      </c>
    </row>
    <row r="527" spans="1:11" ht="15.75" customHeight="1">
      <c r="A527" s="60" t="str">
        <f>Зведена!A527</f>
        <v>Poco X3 Pro 6+128GB Bronze Int</v>
      </c>
      <c r="B527" s="61" t="str">
        <f t="shared" ca="1" si="0"/>
        <v>undefined</v>
      </c>
      <c r="C527" s="61" t="str">
        <f t="shared" ca="1" si="1"/>
        <v>undefined</v>
      </c>
      <c r="D527" s="2" t="str">
        <f t="shared" ca="1" si="2"/>
        <v>undefined</v>
      </c>
      <c r="E527" s="2" t="str">
        <f t="array" ref="E527">IFERROR(INDEX(hidden_1!$A$2:$F$79,MATCH("*"&amp;LEFT(A527, SEARCH("GB",A527))&amp;"*",hidden_1!G:G,0)-1,2), "undefined")</f>
        <v>undefined</v>
      </c>
      <c r="F527" s="62" t="str">
        <f t="array" ref="F527">LOWER( SUBSTITUTE( SUBSTITUTE(IFERROR(INDEX(hidden_1!$A$2:$F$79,MATCH("*"&amp;LEFT(A527, SEARCH("GB",A527))&amp;"*",hidden_1!G:G,0)-1,3), "not fоund"), " ", ""), "Gray","Grey"))</f>
        <v>notfоund</v>
      </c>
      <c r="G527" s="54" t="b">
        <f ca="1">IFERROR(__xludf.DUMMYFUNCTION("ISNUMBER( MATCH(K527,XLOOKUP(K527,split(F527,""+""),split(F527,""+"")),0))"),FALSE)</f>
        <v>0</v>
      </c>
      <c r="H527" s="54" t="str">
        <f t="shared" si="3"/>
        <v>Poco X3 Pro 6+128G</v>
      </c>
      <c r="I527" s="3" t="str">
        <f t="shared" si="4"/>
        <v>bronze int</v>
      </c>
      <c r="J527" s="3" t="str">
        <f t="shared" si="5"/>
        <v xml:space="preserve">bronze </v>
      </c>
      <c r="K527" s="54" t="str">
        <f t="shared" si="6"/>
        <v>bronze</v>
      </c>
    </row>
    <row r="528" spans="1:11" ht="15.75" customHeight="1">
      <c r="A528" s="60" t="str">
        <f>Зведена!A528</f>
        <v>Poco X3 Pro 8+256GB Blue Int</v>
      </c>
      <c r="B528" s="61" t="str">
        <f t="shared" ca="1" si="0"/>
        <v>undefined</v>
      </c>
      <c r="C528" s="61" t="str">
        <f t="shared" ca="1" si="1"/>
        <v>undefined</v>
      </c>
      <c r="D528" s="2" t="str">
        <f t="shared" ca="1" si="2"/>
        <v>undefined</v>
      </c>
      <c r="E528" s="2" t="str">
        <f t="array" ref="E528">IFERROR(INDEX(hidden_1!$A$2:$F$79,MATCH("*"&amp;LEFT(A528, SEARCH("GB",A528))&amp;"*",hidden_1!G:G,0)-1,2), "undefined")</f>
        <v>undefined</v>
      </c>
      <c r="F528" s="62" t="str">
        <f t="array" ref="F528">LOWER( SUBSTITUTE( SUBSTITUTE(IFERROR(INDEX(hidden_1!$A$2:$F$79,MATCH("*"&amp;LEFT(A528, SEARCH("GB",A528))&amp;"*",hidden_1!G:G,0)-1,3), "not fоund"), " ", ""), "Gray","Grey"))</f>
        <v>notfоund</v>
      </c>
      <c r="G528" s="54" t="b">
        <f ca="1">IFERROR(__xludf.DUMMYFUNCTION("ISNUMBER( MATCH(K528,XLOOKUP(K528,split(F528,""+""),split(F528,""+"")),0))"),FALSE)</f>
        <v>0</v>
      </c>
      <c r="H528" s="54" t="str">
        <f t="shared" si="3"/>
        <v>Poco X3 Pro 8+256G</v>
      </c>
      <c r="I528" s="3" t="str">
        <f t="shared" si="4"/>
        <v>blue int</v>
      </c>
      <c r="J528" s="3" t="str">
        <f t="shared" si="5"/>
        <v xml:space="preserve">blue </v>
      </c>
      <c r="K528" s="54" t="str">
        <f t="shared" si="6"/>
        <v>blue</v>
      </c>
    </row>
    <row r="529" spans="1:11" ht="15.75" customHeight="1">
      <c r="A529" s="60" t="str">
        <f>Зведена!A529</f>
        <v>Poco X3 Pro 8+256GB Black Int</v>
      </c>
      <c r="B529" s="61" t="str">
        <f t="shared" ca="1" si="0"/>
        <v>undefined</v>
      </c>
      <c r="C529" s="61" t="str">
        <f t="shared" ca="1" si="1"/>
        <v>undefined</v>
      </c>
      <c r="D529" s="2" t="str">
        <f t="shared" ca="1" si="2"/>
        <v>undefined</v>
      </c>
      <c r="E529" s="2" t="str">
        <f t="array" ref="E529">IFERROR(INDEX(hidden_1!$A$2:$F$79,MATCH("*"&amp;LEFT(A529, SEARCH("GB",A529))&amp;"*",hidden_1!G:G,0)-1,2), "undefined")</f>
        <v>undefined</v>
      </c>
      <c r="F529" s="62" t="str">
        <f t="array" ref="F529">LOWER( SUBSTITUTE( SUBSTITUTE(IFERROR(INDEX(hidden_1!$A$2:$F$79,MATCH("*"&amp;LEFT(A529, SEARCH("GB",A529))&amp;"*",hidden_1!G:G,0)-1,3), "not fоund"), " ", ""), "Gray","Grey"))</f>
        <v>notfоund</v>
      </c>
      <c r="G529" s="54" t="b">
        <f ca="1">IFERROR(__xludf.DUMMYFUNCTION("ISNUMBER( MATCH(K529,XLOOKUP(K529,split(F529,""+""),split(F529,""+"")),0))"),FALSE)</f>
        <v>0</v>
      </c>
      <c r="H529" s="54" t="str">
        <f t="shared" si="3"/>
        <v>Poco X3 Pro 8+256G</v>
      </c>
      <c r="I529" s="3" t="str">
        <f t="shared" si="4"/>
        <v>black int</v>
      </c>
      <c r="J529" s="3" t="str">
        <f t="shared" si="5"/>
        <v xml:space="preserve">black </v>
      </c>
      <c r="K529" s="54" t="str">
        <f t="shared" si="6"/>
        <v>black</v>
      </c>
    </row>
    <row r="530" spans="1:11" ht="15.75" customHeight="1">
      <c r="A530" s="60" t="str">
        <f>Зведена!A530</f>
        <v>Poco X3 Pro 8+256GB Bronze Int</v>
      </c>
      <c r="B530" s="61" t="str">
        <f t="shared" ca="1" si="0"/>
        <v>undefined</v>
      </c>
      <c r="C530" s="61" t="str">
        <f t="shared" ca="1" si="1"/>
        <v>undefined</v>
      </c>
      <c r="D530" s="2" t="str">
        <f t="shared" ca="1" si="2"/>
        <v>undefined</v>
      </c>
      <c r="E530" s="2" t="str">
        <f t="array" ref="E530">IFERROR(INDEX(hidden_1!$A$2:$F$79,MATCH("*"&amp;LEFT(A530, SEARCH("GB",A530))&amp;"*",hidden_1!G:G,0)-1,2), "undefined")</f>
        <v>undefined</v>
      </c>
      <c r="F530" s="62" t="str">
        <f t="array" ref="F530">LOWER( SUBSTITUTE( SUBSTITUTE(IFERROR(INDEX(hidden_1!$A$2:$F$79,MATCH("*"&amp;LEFT(A530, SEARCH("GB",A530))&amp;"*",hidden_1!G:G,0)-1,3), "not fоund"), " ", ""), "Gray","Grey"))</f>
        <v>notfоund</v>
      </c>
      <c r="G530" s="54" t="b">
        <f ca="1">IFERROR(__xludf.DUMMYFUNCTION("ISNUMBER( MATCH(K530,XLOOKUP(K530,split(F530,""+""),split(F530,""+"")),0))"),FALSE)</f>
        <v>0</v>
      </c>
      <c r="H530" s="54" t="str">
        <f t="shared" si="3"/>
        <v>Poco X3 Pro 8+256G</v>
      </c>
      <c r="I530" s="3" t="str">
        <f t="shared" si="4"/>
        <v>bronze int</v>
      </c>
      <c r="J530" s="3" t="str">
        <f t="shared" si="5"/>
        <v xml:space="preserve">bronze </v>
      </c>
      <c r="K530" s="54" t="str">
        <f t="shared" si="6"/>
        <v>bronze</v>
      </c>
    </row>
    <row r="531" spans="1:11" ht="15.75" customHeight="1">
      <c r="A531" s="60" t="str">
        <f>Зведена!A531</f>
        <v>Poco F3 5G 6+128GB Black Int</v>
      </c>
      <c r="B531" s="61" t="str">
        <f t="shared" ca="1" si="0"/>
        <v>undefined</v>
      </c>
      <c r="C531" s="61" t="str">
        <f t="shared" ca="1" si="1"/>
        <v>undefined</v>
      </c>
      <c r="D531" s="2" t="str">
        <f t="shared" ca="1" si="2"/>
        <v>undefined</v>
      </c>
      <c r="E531" s="2" t="str">
        <f t="array" ref="E531">IFERROR(INDEX(hidden_1!$A$2:$F$79,MATCH("*"&amp;LEFT(A531, SEARCH("GB",A531))&amp;"*",hidden_1!G:G,0)-1,2), "undefined")</f>
        <v>undefined</v>
      </c>
      <c r="F531" s="62" t="str">
        <f t="array" ref="F531">LOWER( SUBSTITUTE( SUBSTITUTE(IFERROR(INDEX(hidden_1!$A$2:$F$79,MATCH("*"&amp;LEFT(A531, SEARCH("GB",A531))&amp;"*",hidden_1!G:G,0)-1,3), "not fоund"), " ", ""), "Gray","Grey"))</f>
        <v>notfоund</v>
      </c>
      <c r="G531" s="54" t="b">
        <f ca="1">IFERROR(__xludf.DUMMYFUNCTION("ISNUMBER( MATCH(K531,XLOOKUP(K531,split(F531,""+""),split(F531,""+"")),0))"),FALSE)</f>
        <v>0</v>
      </c>
      <c r="H531" s="54" t="str">
        <f t="shared" si="3"/>
        <v>Poco F3 5G 6+128G</v>
      </c>
      <c r="I531" s="3" t="str">
        <f t="shared" si="4"/>
        <v>black int</v>
      </c>
      <c r="J531" s="3" t="str">
        <f t="shared" si="5"/>
        <v xml:space="preserve">black </v>
      </c>
      <c r="K531" s="54" t="str">
        <f t="shared" si="6"/>
        <v>black</v>
      </c>
    </row>
    <row r="532" spans="1:11" ht="15.75" customHeight="1">
      <c r="A532" s="60" t="str">
        <f>Зведена!A532</f>
        <v>Poco F3 5G 6+128Gb Blue int</v>
      </c>
      <c r="B532" s="61" t="str">
        <f t="shared" ca="1" si="0"/>
        <v>undefined</v>
      </c>
      <c r="C532" s="61" t="str">
        <f t="shared" ca="1" si="1"/>
        <v>undefined</v>
      </c>
      <c r="D532" s="2" t="str">
        <f t="shared" ca="1" si="2"/>
        <v>undefined</v>
      </c>
      <c r="E532" s="2" t="str">
        <f t="array" ref="E532">IFERROR(INDEX(hidden_1!$A$2:$F$79,MATCH("*"&amp;LEFT(A532, SEARCH("GB",A532))&amp;"*",hidden_1!G:G,0)-1,2), "undefined")</f>
        <v>undefined</v>
      </c>
      <c r="F532" s="62" t="str">
        <f t="array" ref="F532">LOWER( SUBSTITUTE( SUBSTITUTE(IFERROR(INDEX(hidden_1!$A$2:$F$79,MATCH("*"&amp;LEFT(A532, SEARCH("GB",A532))&amp;"*",hidden_1!G:G,0)-1,3), "not fоund"), " ", ""), "Gray","Grey"))</f>
        <v>notfоund</v>
      </c>
      <c r="G532" s="54" t="b">
        <f ca="1">IFERROR(__xludf.DUMMYFUNCTION("ISNUMBER( MATCH(K532,XLOOKUP(K532,split(F532,""+""),split(F532,""+"")),0))"),FALSE)</f>
        <v>0</v>
      </c>
      <c r="H532" s="54" t="str">
        <f t="shared" si="3"/>
        <v>Poco F3 5G 6+128G</v>
      </c>
      <c r="I532" s="3" t="str">
        <f t="shared" si="4"/>
        <v>blue int</v>
      </c>
      <c r="J532" s="3" t="str">
        <f t="shared" si="5"/>
        <v xml:space="preserve">blue </v>
      </c>
      <c r="K532" s="54" t="str">
        <f t="shared" si="6"/>
        <v>blue</v>
      </c>
    </row>
    <row r="533" spans="1:11" ht="15.75" customHeight="1">
      <c r="A533" s="60" t="str">
        <f>Зведена!A533</f>
        <v>Poco F3 5G 6+128GB White Int</v>
      </c>
      <c r="B533" s="61" t="str">
        <f t="shared" ca="1" si="0"/>
        <v>undefined</v>
      </c>
      <c r="C533" s="61" t="str">
        <f t="shared" ca="1" si="1"/>
        <v>undefined</v>
      </c>
      <c r="D533" s="2" t="str">
        <f t="shared" ca="1" si="2"/>
        <v>undefined</v>
      </c>
      <c r="E533" s="2" t="str">
        <f t="array" ref="E533">IFERROR(INDEX(hidden_1!$A$2:$F$79,MATCH("*"&amp;LEFT(A533, SEARCH("GB",A533))&amp;"*",hidden_1!G:G,0)-1,2), "undefined")</f>
        <v>undefined</v>
      </c>
      <c r="F533" s="62" t="str">
        <f t="array" ref="F533">LOWER( SUBSTITUTE( SUBSTITUTE(IFERROR(INDEX(hidden_1!$A$2:$F$79,MATCH("*"&amp;LEFT(A533, SEARCH("GB",A533))&amp;"*",hidden_1!G:G,0)-1,3), "not fоund"), " ", ""), "Gray","Grey"))</f>
        <v>notfоund</v>
      </c>
      <c r="G533" s="54" t="b">
        <f ca="1">IFERROR(__xludf.DUMMYFUNCTION("ISNUMBER( MATCH(K533,XLOOKUP(K533,split(F533,""+""),split(F533,""+"")),0))"),FALSE)</f>
        <v>0</v>
      </c>
      <c r="H533" s="54" t="str">
        <f t="shared" si="3"/>
        <v>Poco F3 5G 6+128G</v>
      </c>
      <c r="I533" s="3" t="str">
        <f t="shared" si="4"/>
        <v>white int</v>
      </c>
      <c r="J533" s="3" t="str">
        <f t="shared" si="5"/>
        <v xml:space="preserve">white </v>
      </c>
      <c r="K533" s="54" t="str">
        <f t="shared" si="6"/>
        <v>white</v>
      </c>
    </row>
    <row r="534" spans="1:11" ht="15.75" customHeight="1">
      <c r="A534" s="60" t="str">
        <f>Зведена!A534</f>
        <v>Poco F3 5G 8+256GB Black Int</v>
      </c>
      <c r="B534" s="61" t="str">
        <f t="shared" ca="1" si="0"/>
        <v>undefined</v>
      </c>
      <c r="C534" s="61" t="str">
        <f t="shared" ca="1" si="1"/>
        <v>undefined</v>
      </c>
      <c r="D534" s="2" t="str">
        <f t="shared" ca="1" si="2"/>
        <v>undefined</v>
      </c>
      <c r="E534" s="2" t="str">
        <f t="array" ref="E534">IFERROR(INDEX(hidden_1!$A$2:$F$79,MATCH("*"&amp;LEFT(A534, SEARCH("GB",A534))&amp;"*",hidden_1!G:G,0)-1,2), "undefined")</f>
        <v>undefined</v>
      </c>
      <c r="F534" s="62" t="str">
        <f t="array" ref="F534">LOWER( SUBSTITUTE( SUBSTITUTE(IFERROR(INDEX(hidden_1!$A$2:$F$79,MATCH("*"&amp;LEFT(A534, SEARCH("GB",A534))&amp;"*",hidden_1!G:G,0)-1,3), "not fоund"), " ", ""), "Gray","Grey"))</f>
        <v>notfоund</v>
      </c>
      <c r="G534" s="54" t="b">
        <f ca="1">IFERROR(__xludf.DUMMYFUNCTION("ISNUMBER( MATCH(K534,XLOOKUP(K534,split(F534,""+""),split(F534,""+"")),0))"),FALSE)</f>
        <v>0</v>
      </c>
      <c r="H534" s="54" t="str">
        <f t="shared" si="3"/>
        <v>Poco F3 5G 8+256G</v>
      </c>
      <c r="I534" s="3" t="str">
        <f t="shared" si="4"/>
        <v>black int</v>
      </c>
      <c r="J534" s="3" t="str">
        <f t="shared" si="5"/>
        <v xml:space="preserve">black </v>
      </c>
      <c r="K534" s="54" t="str">
        <f t="shared" si="6"/>
        <v>black</v>
      </c>
    </row>
    <row r="535" spans="1:11" ht="15.75" customHeight="1">
      <c r="A535" s="60" t="str">
        <f>Зведена!A535</f>
        <v>Poco F3 5G 8+256GB Blue Int</v>
      </c>
      <c r="B535" s="61" t="str">
        <f t="shared" ca="1" si="0"/>
        <v>undefined</v>
      </c>
      <c r="C535" s="61" t="str">
        <f t="shared" ca="1" si="1"/>
        <v>undefined</v>
      </c>
      <c r="D535" s="2" t="str">
        <f t="shared" ca="1" si="2"/>
        <v>undefined</v>
      </c>
      <c r="E535" s="2" t="str">
        <f t="array" ref="E535">IFERROR(INDEX(hidden_1!$A$2:$F$79,MATCH("*"&amp;LEFT(A535, SEARCH("GB",A535))&amp;"*",hidden_1!G:G,0)-1,2), "undefined")</f>
        <v>undefined</v>
      </c>
      <c r="F535" s="62" t="str">
        <f t="array" ref="F535">LOWER( SUBSTITUTE( SUBSTITUTE(IFERROR(INDEX(hidden_1!$A$2:$F$79,MATCH("*"&amp;LEFT(A535, SEARCH("GB",A535))&amp;"*",hidden_1!G:G,0)-1,3), "not fоund"), " ", ""), "Gray","Grey"))</f>
        <v>notfоund</v>
      </c>
      <c r="G535" s="54" t="b">
        <f ca="1">IFERROR(__xludf.DUMMYFUNCTION("ISNUMBER( MATCH(K535,XLOOKUP(K535,split(F535,""+""),split(F535,""+"")),0))"),FALSE)</f>
        <v>0</v>
      </c>
      <c r="H535" s="54" t="str">
        <f t="shared" si="3"/>
        <v>Poco F3 5G 8+256G</v>
      </c>
      <c r="I535" s="3" t="str">
        <f t="shared" si="4"/>
        <v>blue int</v>
      </c>
      <c r="J535" s="3" t="str">
        <f t="shared" si="5"/>
        <v xml:space="preserve">blue </v>
      </c>
      <c r="K535" s="54" t="str">
        <f t="shared" si="6"/>
        <v>blue</v>
      </c>
    </row>
    <row r="536" spans="1:11" ht="15.75" customHeight="1">
      <c r="A536" s="60" t="str">
        <f>Зведена!A536</f>
        <v>Poco F3 5G 8+256GB White Int</v>
      </c>
      <c r="B536" s="61" t="str">
        <f t="shared" ca="1" si="0"/>
        <v>undefined</v>
      </c>
      <c r="C536" s="61" t="str">
        <f t="shared" ca="1" si="1"/>
        <v>undefined</v>
      </c>
      <c r="D536" s="2" t="str">
        <f t="shared" ca="1" si="2"/>
        <v>undefined</v>
      </c>
      <c r="E536" s="2" t="str">
        <f t="array" ref="E536">IFERROR(INDEX(hidden_1!$A$2:$F$79,MATCH("*"&amp;LEFT(A536, SEARCH("GB",A536))&amp;"*",hidden_1!G:G,0)-1,2), "undefined")</f>
        <v>undefined</v>
      </c>
      <c r="F536" s="62" t="str">
        <f t="array" ref="F536">LOWER( SUBSTITUTE( SUBSTITUTE(IFERROR(INDEX(hidden_1!$A$2:$F$79,MATCH("*"&amp;LEFT(A536, SEARCH("GB",A536))&amp;"*",hidden_1!G:G,0)-1,3), "not fоund"), " ", ""), "Gray","Grey"))</f>
        <v>notfоund</v>
      </c>
      <c r="G536" s="54" t="b">
        <f ca="1">IFERROR(__xludf.DUMMYFUNCTION("ISNUMBER( MATCH(K536,XLOOKUP(K536,split(F536,""+""),split(F536,""+"")),0))"),FALSE)</f>
        <v>0</v>
      </c>
      <c r="H536" s="54" t="str">
        <f t="shared" si="3"/>
        <v>Poco F3 5G 8+256G</v>
      </c>
      <c r="I536" s="3" t="str">
        <f t="shared" si="4"/>
        <v>white int</v>
      </c>
      <c r="J536" s="3" t="str">
        <f t="shared" si="5"/>
        <v xml:space="preserve">white </v>
      </c>
      <c r="K536" s="54" t="str">
        <f t="shared" si="6"/>
        <v>white</v>
      </c>
    </row>
    <row r="537" spans="1:11" ht="15.75" customHeight="1">
      <c r="A537" s="60" t="str">
        <f>Зведена!A537</f>
        <v>Poco F4GT 5G 8+128Gb Black int</v>
      </c>
      <c r="B537" s="61" t="str">
        <f t="shared" ca="1" si="0"/>
        <v>undefined</v>
      </c>
      <c r="C537" s="61" t="str">
        <f t="shared" ca="1" si="1"/>
        <v>undefined</v>
      </c>
      <c r="D537" s="2" t="str">
        <f t="shared" ca="1" si="2"/>
        <v>undefined</v>
      </c>
      <c r="E537" s="2" t="str">
        <f t="array" ref="E537">IFERROR(INDEX(hidden_1!$A$2:$F$79,MATCH("*"&amp;LEFT(A537, SEARCH("GB",A537))&amp;"*",hidden_1!G:G,0)-1,2), "undefined")</f>
        <v>undefined</v>
      </c>
      <c r="F537" s="62" t="str">
        <f t="array" ref="F537">LOWER( SUBSTITUTE( SUBSTITUTE(IFERROR(INDEX(hidden_1!$A$2:$F$79,MATCH("*"&amp;LEFT(A537, SEARCH("GB",A537))&amp;"*",hidden_1!G:G,0)-1,3), "not fоund"), " ", ""), "Gray","Grey"))</f>
        <v>notfоund</v>
      </c>
      <c r="G537" s="54" t="b">
        <f ca="1">IFERROR(__xludf.DUMMYFUNCTION("ISNUMBER( MATCH(K537,XLOOKUP(K537,split(F537,""+""),split(F537,""+"")),0))"),FALSE)</f>
        <v>0</v>
      </c>
      <c r="H537" s="54" t="str">
        <f t="shared" si="3"/>
        <v>Poco F4GT 5G 8+128G</v>
      </c>
      <c r="I537" s="3" t="str">
        <f t="shared" si="4"/>
        <v>black int</v>
      </c>
      <c r="J537" s="3" t="str">
        <f t="shared" si="5"/>
        <v xml:space="preserve">black </v>
      </c>
      <c r="K537" s="54" t="str">
        <f t="shared" si="6"/>
        <v>black</v>
      </c>
    </row>
    <row r="538" spans="1:11" ht="15.75" customHeight="1">
      <c r="A538" s="60" t="str">
        <f>Зведена!A538</f>
        <v>Poco F4GT 5G 8+128Gb Silver int</v>
      </c>
      <c r="B538" s="61" t="str">
        <f t="shared" ca="1" si="0"/>
        <v>undefined</v>
      </c>
      <c r="C538" s="61" t="str">
        <f t="shared" ca="1" si="1"/>
        <v>undefined</v>
      </c>
      <c r="D538" s="2" t="str">
        <f t="shared" ca="1" si="2"/>
        <v>undefined</v>
      </c>
      <c r="E538" s="2" t="str">
        <f t="array" ref="E538">IFERROR(INDEX(hidden_1!$A$2:$F$79,MATCH("*"&amp;LEFT(A538, SEARCH("GB",A538))&amp;"*",hidden_1!G:G,0)-1,2), "undefined")</f>
        <v>undefined</v>
      </c>
      <c r="F538" s="62" t="str">
        <f t="array" ref="F538">LOWER( SUBSTITUTE( SUBSTITUTE(IFERROR(INDEX(hidden_1!$A$2:$F$79,MATCH("*"&amp;LEFT(A538, SEARCH("GB",A538))&amp;"*",hidden_1!G:G,0)-1,3), "not fоund"), " ", ""), "Gray","Grey"))</f>
        <v>notfоund</v>
      </c>
      <c r="G538" s="54" t="b">
        <f ca="1">IFERROR(__xludf.DUMMYFUNCTION("ISNUMBER( MATCH(K538,XLOOKUP(K538,split(F538,""+""),split(F538,""+"")),0))"),FALSE)</f>
        <v>0</v>
      </c>
      <c r="H538" s="54" t="str">
        <f t="shared" si="3"/>
        <v>Poco F4GT 5G 8+128G</v>
      </c>
      <c r="I538" s="3" t="str">
        <f t="shared" si="4"/>
        <v>silver int</v>
      </c>
      <c r="J538" s="3" t="str">
        <f t="shared" si="5"/>
        <v xml:space="preserve">silver </v>
      </c>
      <c r="K538" s="54" t="str">
        <f t="shared" si="6"/>
        <v>silver</v>
      </c>
    </row>
    <row r="539" spans="1:11" ht="15.75" customHeight="1">
      <c r="A539" s="60" t="str">
        <f>Зведена!A539</f>
        <v>Poco F4GT 5G 8+128Gb Yellow int</v>
      </c>
      <c r="B539" s="61" t="str">
        <f t="shared" ca="1" si="0"/>
        <v>undefined</v>
      </c>
      <c r="C539" s="61" t="str">
        <f t="shared" ca="1" si="1"/>
        <v>undefined</v>
      </c>
      <c r="D539" s="2" t="str">
        <f t="shared" ca="1" si="2"/>
        <v>undefined</v>
      </c>
      <c r="E539" s="2" t="str">
        <f t="array" ref="E539">IFERROR(INDEX(hidden_1!$A$2:$F$79,MATCH("*"&amp;LEFT(A539, SEARCH("GB",A539))&amp;"*",hidden_1!G:G,0)-1,2), "undefined")</f>
        <v>undefined</v>
      </c>
      <c r="F539" s="62" t="str">
        <f t="array" ref="F539">LOWER( SUBSTITUTE( SUBSTITUTE(IFERROR(INDEX(hidden_1!$A$2:$F$79,MATCH("*"&amp;LEFT(A539, SEARCH("GB",A539))&amp;"*",hidden_1!G:G,0)-1,3), "not fоund"), " ", ""), "Gray","Grey"))</f>
        <v>notfоund</v>
      </c>
      <c r="G539" s="54" t="b">
        <f ca="1">IFERROR(__xludf.DUMMYFUNCTION("ISNUMBER( MATCH(K539,XLOOKUP(K539,split(F539,""+""),split(F539,""+"")),0))"),FALSE)</f>
        <v>0</v>
      </c>
      <c r="H539" s="54" t="str">
        <f t="shared" si="3"/>
        <v>Poco F4GT 5G 8+128G</v>
      </c>
      <c r="I539" s="3" t="str">
        <f t="shared" si="4"/>
        <v>yellow int</v>
      </c>
      <c r="J539" s="3" t="str">
        <f t="shared" si="5"/>
        <v xml:space="preserve">yellow </v>
      </c>
      <c r="K539" s="54" t="str">
        <f t="shared" si="6"/>
        <v>yellow</v>
      </c>
    </row>
    <row r="540" spans="1:11" ht="15.75" customHeight="1">
      <c r="A540" s="60" t="str">
        <f>Зведена!A540</f>
        <v>Poco X3 GT 8+128GB Black Int</v>
      </c>
      <c r="B540" s="61" t="str">
        <f t="shared" ca="1" si="0"/>
        <v>undefined</v>
      </c>
      <c r="C540" s="61" t="str">
        <f t="shared" ca="1" si="1"/>
        <v>undefined</v>
      </c>
      <c r="D540" s="2" t="str">
        <f t="shared" ca="1" si="2"/>
        <v>undefined</v>
      </c>
      <c r="E540" s="2" t="str">
        <f t="array" ref="E540">IFERROR(INDEX(hidden_1!$A$2:$F$79,MATCH("*"&amp;LEFT(A540, SEARCH("GB",A540))&amp;"*",hidden_1!G:G,0)-1,2), "undefined")</f>
        <v>undefined</v>
      </c>
      <c r="F540" s="62" t="str">
        <f t="array" ref="F540">LOWER( SUBSTITUTE( SUBSTITUTE(IFERROR(INDEX(hidden_1!$A$2:$F$79,MATCH("*"&amp;LEFT(A540, SEARCH("GB",A540))&amp;"*",hidden_1!G:G,0)-1,3), "not fоund"), " ", ""), "Gray","Grey"))</f>
        <v>notfоund</v>
      </c>
      <c r="G540" s="54" t="b">
        <f ca="1">IFERROR(__xludf.DUMMYFUNCTION("ISNUMBER( MATCH(K540,XLOOKUP(K540,split(F540,""+""),split(F540,""+"")),0))"),FALSE)</f>
        <v>0</v>
      </c>
      <c r="H540" s="54" t="str">
        <f t="shared" si="3"/>
        <v>Poco X3 GT 8+128G</v>
      </c>
      <c r="I540" s="3" t="str">
        <f t="shared" si="4"/>
        <v>black int</v>
      </c>
      <c r="J540" s="3" t="str">
        <f t="shared" si="5"/>
        <v xml:space="preserve">black </v>
      </c>
      <c r="K540" s="54" t="str">
        <f t="shared" si="6"/>
        <v>black</v>
      </c>
    </row>
    <row r="541" spans="1:11" ht="15.75" customHeight="1">
      <c r="A541" s="60" t="str">
        <f>Зведена!A541</f>
        <v>Poco X3 GT 8+128GB Blue Int</v>
      </c>
      <c r="B541" s="61" t="str">
        <f t="shared" ca="1" si="0"/>
        <v>undefined</v>
      </c>
      <c r="C541" s="61" t="str">
        <f t="shared" ca="1" si="1"/>
        <v>undefined</v>
      </c>
      <c r="D541" s="2" t="str">
        <f t="shared" ca="1" si="2"/>
        <v>undefined</v>
      </c>
      <c r="E541" s="2" t="str">
        <f t="array" ref="E541">IFERROR(INDEX(hidden_1!$A$2:$F$79,MATCH("*"&amp;LEFT(A541, SEARCH("GB",A541))&amp;"*",hidden_1!G:G,0)-1,2), "undefined")</f>
        <v>undefined</v>
      </c>
      <c r="F541" s="62" t="str">
        <f t="array" ref="F541">LOWER( SUBSTITUTE( SUBSTITUTE(IFERROR(INDEX(hidden_1!$A$2:$F$79,MATCH("*"&amp;LEFT(A541, SEARCH("GB",A541))&amp;"*",hidden_1!G:G,0)-1,3), "not fоund"), " ", ""), "Gray","Grey"))</f>
        <v>notfоund</v>
      </c>
      <c r="G541" s="54" t="b">
        <f ca="1">IFERROR(__xludf.DUMMYFUNCTION("ISNUMBER( MATCH(K541,XLOOKUP(K541,split(F541,""+""),split(F541,""+"")),0))"),FALSE)</f>
        <v>0</v>
      </c>
      <c r="H541" s="54" t="str">
        <f t="shared" si="3"/>
        <v>Poco X3 GT 8+128G</v>
      </c>
      <c r="I541" s="3" t="str">
        <f t="shared" si="4"/>
        <v>blue int</v>
      </c>
      <c r="J541" s="3" t="str">
        <f t="shared" si="5"/>
        <v xml:space="preserve">blue </v>
      </c>
      <c r="K541" s="54" t="str">
        <f t="shared" si="6"/>
        <v>blue</v>
      </c>
    </row>
    <row r="542" spans="1:11" ht="15.75" customHeight="1">
      <c r="A542" s="60" t="str">
        <f>Зведена!A542</f>
        <v>Poco X3 GT 8+128GB White Int</v>
      </c>
      <c r="B542" s="61" t="str">
        <f t="shared" ca="1" si="0"/>
        <v>undefined</v>
      </c>
      <c r="C542" s="61" t="str">
        <f t="shared" ca="1" si="1"/>
        <v>undefined</v>
      </c>
      <c r="D542" s="2" t="str">
        <f t="shared" ca="1" si="2"/>
        <v>undefined</v>
      </c>
      <c r="E542" s="2" t="str">
        <f t="array" ref="E542">IFERROR(INDEX(hidden_1!$A$2:$F$79,MATCH("*"&amp;LEFT(A542, SEARCH("GB",A542))&amp;"*",hidden_1!G:G,0)-1,2), "undefined")</f>
        <v>undefined</v>
      </c>
      <c r="F542" s="62" t="str">
        <f t="array" ref="F542">LOWER( SUBSTITUTE( SUBSTITUTE(IFERROR(INDEX(hidden_1!$A$2:$F$79,MATCH("*"&amp;LEFT(A542, SEARCH("GB",A542))&amp;"*",hidden_1!G:G,0)-1,3), "not fоund"), " ", ""), "Gray","Grey"))</f>
        <v>notfоund</v>
      </c>
      <c r="G542" s="54" t="b">
        <f ca="1">IFERROR(__xludf.DUMMYFUNCTION("ISNUMBER( MATCH(K542,XLOOKUP(K542,split(F542,""+""),split(F542,""+"")),0))"),FALSE)</f>
        <v>0</v>
      </c>
      <c r="H542" s="54" t="str">
        <f t="shared" si="3"/>
        <v>Poco X3 GT 8+128G</v>
      </c>
      <c r="I542" s="3" t="str">
        <f t="shared" si="4"/>
        <v>white int</v>
      </c>
      <c r="J542" s="3" t="str">
        <f t="shared" si="5"/>
        <v xml:space="preserve">white </v>
      </c>
      <c r="K542" s="54" t="str">
        <f t="shared" si="6"/>
        <v>white</v>
      </c>
    </row>
    <row r="543" spans="1:11" ht="15.75" customHeight="1">
      <c r="A543" s="60" t="str">
        <f>Зведена!A543</f>
        <v>Poco X3 GT 8+256GB Black Int</v>
      </c>
      <c r="B543" s="61" t="str">
        <f t="shared" ca="1" si="0"/>
        <v>undefined</v>
      </c>
      <c r="C543" s="61" t="str">
        <f t="shared" ca="1" si="1"/>
        <v>undefined</v>
      </c>
      <c r="D543" s="2" t="str">
        <f t="shared" ca="1" si="2"/>
        <v>undefined</v>
      </c>
      <c r="E543" s="2" t="str">
        <f t="array" ref="E543">IFERROR(INDEX(hidden_1!$A$2:$F$79,MATCH("*"&amp;LEFT(A543, SEARCH("GB",A543))&amp;"*",hidden_1!G:G,0)-1,2), "undefined")</f>
        <v>undefined</v>
      </c>
      <c r="F543" s="62" t="str">
        <f t="array" ref="F543">LOWER( SUBSTITUTE( SUBSTITUTE(IFERROR(INDEX(hidden_1!$A$2:$F$79,MATCH("*"&amp;LEFT(A543, SEARCH("GB",A543))&amp;"*",hidden_1!G:G,0)-1,3), "not fоund"), " ", ""), "Gray","Grey"))</f>
        <v>notfоund</v>
      </c>
      <c r="G543" s="54" t="b">
        <f ca="1">IFERROR(__xludf.DUMMYFUNCTION("ISNUMBER( MATCH(K543,XLOOKUP(K543,split(F543,""+""),split(F543,""+"")),0))"),FALSE)</f>
        <v>0</v>
      </c>
      <c r="H543" s="54" t="str">
        <f t="shared" si="3"/>
        <v>Poco X3 GT 8+256G</v>
      </c>
      <c r="I543" s="3" t="str">
        <f t="shared" si="4"/>
        <v>black int</v>
      </c>
      <c r="J543" s="3" t="str">
        <f t="shared" si="5"/>
        <v xml:space="preserve">black </v>
      </c>
      <c r="K543" s="54" t="str">
        <f t="shared" si="6"/>
        <v>black</v>
      </c>
    </row>
    <row r="544" spans="1:11" ht="15.75" customHeight="1">
      <c r="A544" s="60" t="str">
        <f>Зведена!A544</f>
        <v>Poco X3 GT 8+256GB Blue Int</v>
      </c>
      <c r="B544" s="61" t="str">
        <f t="shared" ca="1" si="0"/>
        <v>undefined</v>
      </c>
      <c r="C544" s="61" t="str">
        <f t="shared" ca="1" si="1"/>
        <v>undefined</v>
      </c>
      <c r="D544" s="2" t="str">
        <f t="shared" ca="1" si="2"/>
        <v>undefined</v>
      </c>
      <c r="E544" s="2" t="str">
        <f t="array" ref="E544">IFERROR(INDEX(hidden_1!$A$2:$F$79,MATCH("*"&amp;LEFT(A544, SEARCH("GB",A544))&amp;"*",hidden_1!G:G,0)-1,2), "undefined")</f>
        <v>undefined</v>
      </c>
      <c r="F544" s="62" t="str">
        <f t="array" ref="F544">LOWER( SUBSTITUTE( SUBSTITUTE(IFERROR(INDEX(hidden_1!$A$2:$F$79,MATCH("*"&amp;LEFT(A544, SEARCH("GB",A544))&amp;"*",hidden_1!G:G,0)-1,3), "not fоund"), " ", ""), "Gray","Grey"))</f>
        <v>notfоund</v>
      </c>
      <c r="G544" s="54" t="b">
        <f ca="1">IFERROR(__xludf.DUMMYFUNCTION("ISNUMBER( MATCH(K544,XLOOKUP(K544,split(F544,""+""),split(F544,""+"")),0))"),FALSE)</f>
        <v>0</v>
      </c>
      <c r="H544" s="54" t="str">
        <f t="shared" si="3"/>
        <v>Poco X3 GT 8+256G</v>
      </c>
      <c r="I544" s="3" t="str">
        <f t="shared" si="4"/>
        <v>blue int</v>
      </c>
      <c r="J544" s="3" t="str">
        <f t="shared" si="5"/>
        <v xml:space="preserve">blue </v>
      </c>
      <c r="K544" s="54" t="str">
        <f t="shared" si="6"/>
        <v>blue</v>
      </c>
    </row>
    <row r="545" spans="1:11" ht="15.75" customHeight="1">
      <c r="A545" s="60" t="str">
        <f>Зведена!A545</f>
        <v>Poco X3 GT 8+256GB White Int</v>
      </c>
      <c r="B545" s="61" t="str">
        <f t="shared" ca="1" si="0"/>
        <v>undefined</v>
      </c>
      <c r="C545" s="61" t="str">
        <f t="shared" ca="1" si="1"/>
        <v>undefined</v>
      </c>
      <c r="D545" s="2" t="str">
        <f t="shared" ca="1" si="2"/>
        <v>undefined</v>
      </c>
      <c r="E545" s="2" t="str">
        <f t="array" ref="E545">IFERROR(INDEX(hidden_1!$A$2:$F$79,MATCH("*"&amp;LEFT(A545, SEARCH("GB",A545))&amp;"*",hidden_1!G:G,0)-1,2), "undefined")</f>
        <v>undefined</v>
      </c>
      <c r="F545" s="62" t="str">
        <f t="array" ref="F545">LOWER( SUBSTITUTE( SUBSTITUTE(IFERROR(INDEX(hidden_1!$A$2:$F$79,MATCH("*"&amp;LEFT(A545, SEARCH("GB",A545))&amp;"*",hidden_1!G:G,0)-1,3), "not fоund"), " ", ""), "Gray","Grey"))</f>
        <v>notfоund</v>
      </c>
      <c r="G545" s="54" t="b">
        <f ca="1">IFERROR(__xludf.DUMMYFUNCTION("ISNUMBER( MATCH(K545,XLOOKUP(K545,split(F545,""+""),split(F545,""+"")),0))"),FALSE)</f>
        <v>0</v>
      </c>
      <c r="H545" s="54" t="str">
        <f t="shared" si="3"/>
        <v>Poco X3 GT 8+256G</v>
      </c>
      <c r="I545" s="3" t="str">
        <f t="shared" si="4"/>
        <v>white int</v>
      </c>
      <c r="J545" s="3" t="str">
        <f t="shared" si="5"/>
        <v xml:space="preserve">white </v>
      </c>
      <c r="K545" s="54" t="str">
        <f t="shared" si="6"/>
        <v>white</v>
      </c>
    </row>
    <row r="546" spans="1:11" ht="15.75" customHeight="1">
      <c r="A546" s="60" t="str">
        <f>Зведена!A546</f>
        <v>Poco F4 5G 6+128Gb Black int</v>
      </c>
      <c r="B546" s="61" t="str">
        <f t="shared" ca="1" si="0"/>
        <v>undefined</v>
      </c>
      <c r="C546" s="61" t="str">
        <f t="shared" ca="1" si="1"/>
        <v>undefined</v>
      </c>
      <c r="D546" s="2" t="str">
        <f t="shared" ca="1" si="2"/>
        <v>undefined</v>
      </c>
      <c r="E546" s="2" t="str">
        <f t="array" ref="E546">IFERROR(INDEX(hidden_1!$A$2:$F$79,MATCH("*"&amp;LEFT(A546, SEARCH("GB",A546))&amp;"*",hidden_1!G:G,0)-1,2), "undefined")</f>
        <v>undefined</v>
      </c>
      <c r="F546" s="62" t="str">
        <f t="array" ref="F546">LOWER( SUBSTITUTE( SUBSTITUTE(IFERROR(INDEX(hidden_1!$A$2:$F$79,MATCH("*"&amp;LEFT(A546, SEARCH("GB",A546))&amp;"*",hidden_1!G:G,0)-1,3), "not fоund"), " ", ""), "Gray","Grey"))</f>
        <v>notfоund</v>
      </c>
      <c r="G546" s="54" t="b">
        <f ca="1">IFERROR(__xludf.DUMMYFUNCTION("ISNUMBER( MATCH(K546,XLOOKUP(K546,split(F546,""+""),split(F546,""+"")),0))"),FALSE)</f>
        <v>0</v>
      </c>
      <c r="H546" s="54" t="str">
        <f t="shared" si="3"/>
        <v>Poco F4 5G 6+128G</v>
      </c>
      <c r="I546" s="3" t="str">
        <f t="shared" si="4"/>
        <v>black int</v>
      </c>
      <c r="J546" s="3" t="str">
        <f t="shared" si="5"/>
        <v xml:space="preserve">black </v>
      </c>
      <c r="K546" s="54" t="str">
        <f t="shared" si="6"/>
        <v>black</v>
      </c>
    </row>
    <row r="547" spans="1:11" ht="15.75" customHeight="1">
      <c r="A547" s="60" t="str">
        <f>Зведена!A547</f>
        <v>Poco F4 5G 6+128Gb Green int</v>
      </c>
      <c r="B547" s="61" t="str">
        <f t="shared" ca="1" si="0"/>
        <v>undefined</v>
      </c>
      <c r="C547" s="61" t="str">
        <f t="shared" ca="1" si="1"/>
        <v>undefined</v>
      </c>
      <c r="D547" s="2" t="str">
        <f t="shared" ca="1" si="2"/>
        <v>undefined</v>
      </c>
      <c r="E547" s="2" t="str">
        <f t="array" ref="E547">IFERROR(INDEX(hidden_1!$A$2:$F$79,MATCH("*"&amp;LEFT(A547, SEARCH("GB",A547))&amp;"*",hidden_1!G:G,0)-1,2), "undefined")</f>
        <v>undefined</v>
      </c>
      <c r="F547" s="62" t="str">
        <f t="array" ref="F547">LOWER( SUBSTITUTE( SUBSTITUTE(IFERROR(INDEX(hidden_1!$A$2:$F$79,MATCH("*"&amp;LEFT(A547, SEARCH("GB",A547))&amp;"*",hidden_1!G:G,0)-1,3), "not fоund"), " ", ""), "Gray","Grey"))</f>
        <v>notfоund</v>
      </c>
      <c r="G547" s="54" t="b">
        <f ca="1">IFERROR(__xludf.DUMMYFUNCTION("ISNUMBER( MATCH(K547,XLOOKUP(K547,split(F547,""+""),split(F547,""+"")),0))"),FALSE)</f>
        <v>0</v>
      </c>
      <c r="H547" s="54" t="str">
        <f t="shared" si="3"/>
        <v>Poco F4 5G 6+128G</v>
      </c>
      <c r="I547" s="3" t="str">
        <f t="shared" si="4"/>
        <v>green int</v>
      </c>
      <c r="J547" s="3" t="str">
        <f t="shared" si="5"/>
        <v xml:space="preserve">green </v>
      </c>
      <c r="K547" s="54" t="str">
        <f t="shared" si="6"/>
        <v>green</v>
      </c>
    </row>
    <row r="548" spans="1:11" ht="15.75" customHeight="1">
      <c r="A548" s="60" t="str">
        <f>Зведена!A548</f>
        <v>Poco F4 5G 6+128Gb Silver int</v>
      </c>
      <c r="B548" s="61" t="str">
        <f t="shared" ca="1" si="0"/>
        <v>undefined</v>
      </c>
      <c r="C548" s="61" t="str">
        <f t="shared" ca="1" si="1"/>
        <v>undefined</v>
      </c>
      <c r="D548" s="2" t="str">
        <f t="shared" ca="1" si="2"/>
        <v>undefined</v>
      </c>
      <c r="E548" s="2" t="str">
        <f t="array" ref="E548">IFERROR(INDEX(hidden_1!$A$2:$F$79,MATCH("*"&amp;LEFT(A548, SEARCH("GB",A548))&amp;"*",hidden_1!G:G,0)-1,2), "undefined")</f>
        <v>undefined</v>
      </c>
      <c r="F548" s="62" t="str">
        <f t="array" ref="F548">LOWER( SUBSTITUTE( SUBSTITUTE(IFERROR(INDEX(hidden_1!$A$2:$F$79,MATCH("*"&amp;LEFT(A548, SEARCH("GB",A548))&amp;"*",hidden_1!G:G,0)-1,3), "not fоund"), " ", ""), "Gray","Grey"))</f>
        <v>notfоund</v>
      </c>
      <c r="G548" s="54" t="b">
        <f ca="1">IFERROR(__xludf.DUMMYFUNCTION("ISNUMBER( MATCH(K548,XLOOKUP(K548,split(F548,""+""),split(F548,""+"")),0))"),FALSE)</f>
        <v>0</v>
      </c>
      <c r="H548" s="54" t="str">
        <f t="shared" si="3"/>
        <v>Poco F4 5G 6+128G</v>
      </c>
      <c r="I548" s="3" t="str">
        <f t="shared" si="4"/>
        <v>silver int</v>
      </c>
      <c r="J548" s="3" t="str">
        <f t="shared" si="5"/>
        <v xml:space="preserve">silver </v>
      </c>
      <c r="K548" s="54" t="str">
        <f t="shared" si="6"/>
        <v>silver</v>
      </c>
    </row>
    <row r="549" spans="1:11" ht="15.75" customHeight="1">
      <c r="A549" s="60" t="str">
        <f>Зведена!A549</f>
        <v>Poco F4 5G 8+256Gb Black int</v>
      </c>
      <c r="B549" s="61" t="str">
        <f t="shared" ca="1" si="0"/>
        <v>undefined</v>
      </c>
      <c r="C549" s="61" t="str">
        <f t="shared" ca="1" si="1"/>
        <v>undefined</v>
      </c>
      <c r="D549" s="2" t="str">
        <f t="shared" ca="1" si="2"/>
        <v>undefined</v>
      </c>
      <c r="E549" s="2" t="str">
        <f t="array" ref="E549">IFERROR(INDEX(hidden_1!$A$2:$F$79,MATCH("*"&amp;LEFT(A549, SEARCH("GB",A549))&amp;"*",hidden_1!G:G,0)-1,2), "undefined")</f>
        <v>undefined</v>
      </c>
      <c r="F549" s="62" t="str">
        <f t="array" ref="F549">LOWER( SUBSTITUTE( SUBSTITUTE(IFERROR(INDEX(hidden_1!$A$2:$F$79,MATCH("*"&amp;LEFT(A549, SEARCH("GB",A549))&amp;"*",hidden_1!G:G,0)-1,3), "not fоund"), " ", ""), "Gray","Grey"))</f>
        <v>notfоund</v>
      </c>
      <c r="G549" s="54" t="b">
        <f ca="1">IFERROR(__xludf.DUMMYFUNCTION("ISNUMBER( MATCH(K549,XLOOKUP(K549,split(F549,""+""),split(F549,""+"")),0))"),FALSE)</f>
        <v>0</v>
      </c>
      <c r="H549" s="54" t="str">
        <f t="shared" si="3"/>
        <v>Poco F4 5G 8+256G</v>
      </c>
      <c r="I549" s="3" t="str">
        <f t="shared" si="4"/>
        <v>black int</v>
      </c>
      <c r="J549" s="3" t="str">
        <f t="shared" si="5"/>
        <v xml:space="preserve">black </v>
      </c>
      <c r="K549" s="54" t="str">
        <f t="shared" si="6"/>
        <v>black</v>
      </c>
    </row>
    <row r="550" spans="1:11" ht="15.75" customHeight="1">
      <c r="A550" s="60" t="str">
        <f>Зведена!A550</f>
        <v>Poco F4 5G 8+256Gb Green int</v>
      </c>
      <c r="B550" s="61" t="str">
        <f t="shared" ca="1" si="0"/>
        <v>undefined</v>
      </c>
      <c r="C550" s="61" t="str">
        <f t="shared" ca="1" si="1"/>
        <v>undefined</v>
      </c>
      <c r="D550" s="2" t="str">
        <f t="shared" ca="1" si="2"/>
        <v>undefined</v>
      </c>
      <c r="E550" s="2" t="str">
        <f t="array" ref="E550">IFERROR(INDEX(hidden_1!$A$2:$F$79,MATCH("*"&amp;LEFT(A550, SEARCH("GB",A550))&amp;"*",hidden_1!G:G,0)-1,2), "undefined")</f>
        <v>undefined</v>
      </c>
      <c r="F550" s="62" t="str">
        <f t="array" ref="F550">LOWER( SUBSTITUTE( SUBSTITUTE(IFERROR(INDEX(hidden_1!$A$2:$F$79,MATCH("*"&amp;LEFT(A550, SEARCH("GB",A550))&amp;"*",hidden_1!G:G,0)-1,3), "not fоund"), " ", ""), "Gray","Grey"))</f>
        <v>notfоund</v>
      </c>
      <c r="G550" s="54" t="b">
        <f ca="1">IFERROR(__xludf.DUMMYFUNCTION("ISNUMBER( MATCH(K550,XLOOKUP(K550,split(F550,""+""),split(F550,""+"")),0))"),FALSE)</f>
        <v>0</v>
      </c>
      <c r="H550" s="54" t="str">
        <f t="shared" si="3"/>
        <v>Poco F4 5G 8+256G</v>
      </c>
      <c r="I550" s="3" t="str">
        <f t="shared" si="4"/>
        <v>green int</v>
      </c>
      <c r="J550" s="3" t="str">
        <f t="shared" si="5"/>
        <v xml:space="preserve">green </v>
      </c>
      <c r="K550" s="54" t="str">
        <f t="shared" si="6"/>
        <v>green</v>
      </c>
    </row>
    <row r="551" spans="1:11" ht="15.75" customHeight="1">
      <c r="A551" s="60" t="str">
        <f>Зведена!A551</f>
        <v>Poco F4 5G 8+256Gb Silver int</v>
      </c>
      <c r="B551" s="61" t="str">
        <f t="shared" ca="1" si="0"/>
        <v>undefined</v>
      </c>
      <c r="C551" s="61" t="str">
        <f t="shared" ca="1" si="1"/>
        <v>undefined</v>
      </c>
      <c r="D551" s="2" t="str">
        <f t="shared" ca="1" si="2"/>
        <v>undefined</v>
      </c>
      <c r="E551" s="2" t="str">
        <f t="array" ref="E551">IFERROR(INDEX(hidden_1!$A$2:$F$79,MATCH("*"&amp;LEFT(A551, SEARCH("GB",A551))&amp;"*",hidden_1!G:G,0)-1,2), "undefined")</f>
        <v>undefined</v>
      </c>
      <c r="F551" s="62" t="str">
        <f t="array" ref="F551">LOWER( SUBSTITUTE( SUBSTITUTE(IFERROR(INDEX(hidden_1!$A$2:$F$79,MATCH("*"&amp;LEFT(A551, SEARCH("GB",A551))&amp;"*",hidden_1!G:G,0)-1,3), "not fоund"), " ", ""), "Gray","Grey"))</f>
        <v>notfоund</v>
      </c>
      <c r="G551" s="54" t="b">
        <f ca="1">IFERROR(__xludf.DUMMYFUNCTION("ISNUMBER( MATCH(K551,XLOOKUP(K551,split(F551,""+""),split(F551,""+"")),0))"),FALSE)</f>
        <v>0</v>
      </c>
      <c r="H551" s="54" t="str">
        <f t="shared" si="3"/>
        <v>Poco F4 5G 8+256G</v>
      </c>
      <c r="I551" s="3" t="str">
        <f t="shared" si="4"/>
        <v>silver int</v>
      </c>
      <c r="J551" s="3" t="str">
        <f t="shared" si="5"/>
        <v xml:space="preserve">silver </v>
      </c>
      <c r="K551" s="54" t="str">
        <f t="shared" si="6"/>
        <v>silver</v>
      </c>
    </row>
    <row r="552" spans="1:11" ht="15.75" customHeight="1">
      <c r="A552" s="60" t="str">
        <f>Зведена!A552</f>
        <v>Poco X4 Pro 5G 6+128GB Black Int</v>
      </c>
      <c r="B552" s="61" t="str">
        <f t="shared" ca="1" si="0"/>
        <v>undefined</v>
      </c>
      <c r="C552" s="61" t="str">
        <f t="shared" ca="1" si="1"/>
        <v>undefined</v>
      </c>
      <c r="D552" s="2" t="str">
        <f t="shared" ca="1" si="2"/>
        <v>undefined</v>
      </c>
      <c r="E552" s="2" t="str">
        <f t="array" ref="E552">IFERROR(INDEX(hidden_1!$A$2:$F$79,MATCH("*"&amp;LEFT(A552, SEARCH("GB",A552))&amp;"*",hidden_1!G:G,0)-1,2), "undefined")</f>
        <v>undefined</v>
      </c>
      <c r="F552" s="62" t="str">
        <f t="array" ref="F552">LOWER( SUBSTITUTE( SUBSTITUTE(IFERROR(INDEX(hidden_1!$A$2:$F$79,MATCH("*"&amp;LEFT(A552, SEARCH("GB",A552))&amp;"*",hidden_1!G:G,0)-1,3), "not fоund"), " ", ""), "Gray","Grey"))</f>
        <v>notfоund</v>
      </c>
      <c r="G552" s="54" t="b">
        <f ca="1">IFERROR(__xludf.DUMMYFUNCTION("ISNUMBER( MATCH(K552,XLOOKUP(K552,split(F552,""+""),split(F552,""+"")),0))"),FALSE)</f>
        <v>0</v>
      </c>
      <c r="H552" s="54" t="str">
        <f t="shared" si="3"/>
        <v>Poco X4 Pro 5G 6+128G</v>
      </c>
      <c r="I552" s="3" t="str">
        <f t="shared" si="4"/>
        <v>black int</v>
      </c>
      <c r="J552" s="3" t="str">
        <f t="shared" si="5"/>
        <v xml:space="preserve">black </v>
      </c>
      <c r="K552" s="54" t="str">
        <f t="shared" si="6"/>
        <v>black</v>
      </c>
    </row>
    <row r="553" spans="1:11" ht="15.75" customHeight="1">
      <c r="A553" s="60" t="str">
        <f>Зведена!A553</f>
        <v>Poco X4 Pro 5G 6+128GB Blue Int</v>
      </c>
      <c r="B553" s="61" t="str">
        <f t="shared" ca="1" si="0"/>
        <v>undefined</v>
      </c>
      <c r="C553" s="61" t="str">
        <f t="shared" ca="1" si="1"/>
        <v>undefined</v>
      </c>
      <c r="D553" s="2" t="str">
        <f t="shared" ca="1" si="2"/>
        <v>undefined</v>
      </c>
      <c r="E553" s="2" t="str">
        <f t="array" ref="E553">IFERROR(INDEX(hidden_1!$A$2:$F$79,MATCH("*"&amp;LEFT(A553, SEARCH("GB",A553))&amp;"*",hidden_1!G:G,0)-1,2), "undefined")</f>
        <v>undefined</v>
      </c>
      <c r="F553" s="62" t="str">
        <f t="array" ref="F553">LOWER( SUBSTITUTE( SUBSTITUTE(IFERROR(INDEX(hidden_1!$A$2:$F$79,MATCH("*"&amp;LEFT(A553, SEARCH("GB",A553))&amp;"*",hidden_1!G:G,0)-1,3), "not fоund"), " ", ""), "Gray","Grey"))</f>
        <v>notfоund</v>
      </c>
      <c r="G553" s="54" t="b">
        <f ca="1">IFERROR(__xludf.DUMMYFUNCTION("ISNUMBER( MATCH(K553,XLOOKUP(K553,split(F553,""+""),split(F553,""+"")),0))"),FALSE)</f>
        <v>0</v>
      </c>
      <c r="H553" s="54" t="str">
        <f t="shared" si="3"/>
        <v>Poco X4 Pro 5G 6+128G</v>
      </c>
      <c r="I553" s="3" t="str">
        <f t="shared" si="4"/>
        <v>blue int</v>
      </c>
      <c r="J553" s="3" t="str">
        <f t="shared" si="5"/>
        <v xml:space="preserve">blue </v>
      </c>
      <c r="K553" s="54" t="str">
        <f t="shared" si="6"/>
        <v>blue</v>
      </c>
    </row>
    <row r="554" spans="1:11" ht="15.75" customHeight="1">
      <c r="A554" s="60" t="str">
        <f>Зведена!A554</f>
        <v>Poco X4 Pro 5G 6+128GB Yellow Int</v>
      </c>
      <c r="B554" s="61" t="str">
        <f t="shared" ca="1" si="0"/>
        <v>undefined</v>
      </c>
      <c r="C554" s="61" t="str">
        <f t="shared" ca="1" si="1"/>
        <v>undefined</v>
      </c>
      <c r="D554" s="2" t="str">
        <f t="shared" ca="1" si="2"/>
        <v>undefined</v>
      </c>
      <c r="E554" s="2" t="str">
        <f t="array" ref="E554">IFERROR(INDEX(hidden_1!$A$2:$F$79,MATCH("*"&amp;LEFT(A554, SEARCH("GB",A554))&amp;"*",hidden_1!G:G,0)-1,2), "undefined")</f>
        <v>undefined</v>
      </c>
      <c r="F554" s="62" t="str">
        <f t="array" ref="F554">LOWER( SUBSTITUTE( SUBSTITUTE(IFERROR(INDEX(hidden_1!$A$2:$F$79,MATCH("*"&amp;LEFT(A554, SEARCH("GB",A554))&amp;"*",hidden_1!G:G,0)-1,3), "not fоund"), " ", ""), "Gray","Grey"))</f>
        <v>notfоund</v>
      </c>
      <c r="G554" s="54" t="b">
        <f ca="1">IFERROR(__xludf.DUMMYFUNCTION("ISNUMBER( MATCH(K554,XLOOKUP(K554,split(F554,""+""),split(F554,""+"")),0))"),FALSE)</f>
        <v>0</v>
      </c>
      <c r="H554" s="54" t="str">
        <f t="shared" si="3"/>
        <v>Poco X4 Pro 5G 6+128G</v>
      </c>
      <c r="I554" s="3" t="str">
        <f t="shared" si="4"/>
        <v>yellow int</v>
      </c>
      <c r="J554" s="3" t="str">
        <f t="shared" si="5"/>
        <v xml:space="preserve">yellow </v>
      </c>
      <c r="K554" s="54" t="str">
        <f t="shared" si="6"/>
        <v>yellow</v>
      </c>
    </row>
    <row r="555" spans="1:11" ht="15.75" customHeight="1">
      <c r="A555" s="60" t="str">
        <f>Зведена!A555</f>
        <v>Poco X4 Pro 5G 8+256GB Black Int</v>
      </c>
      <c r="B555" s="61" t="str">
        <f t="shared" ca="1" si="0"/>
        <v>undefined</v>
      </c>
      <c r="C555" s="61" t="str">
        <f t="shared" ca="1" si="1"/>
        <v>undefined</v>
      </c>
      <c r="D555" s="2" t="str">
        <f t="shared" ca="1" si="2"/>
        <v>undefined</v>
      </c>
      <c r="E555" s="2" t="str">
        <f t="array" ref="E555">IFERROR(INDEX(hidden_1!$A$2:$F$79,MATCH("*"&amp;LEFT(A555, SEARCH("GB",A555))&amp;"*",hidden_1!G:G,0)-1,2), "undefined")</f>
        <v>undefined</v>
      </c>
      <c r="F555" s="62" t="str">
        <f t="array" ref="F555">LOWER( SUBSTITUTE( SUBSTITUTE(IFERROR(INDEX(hidden_1!$A$2:$F$79,MATCH("*"&amp;LEFT(A555, SEARCH("GB",A555))&amp;"*",hidden_1!G:G,0)-1,3), "not fоund"), " ", ""), "Gray","Grey"))</f>
        <v>notfоund</v>
      </c>
      <c r="G555" s="54" t="b">
        <f ca="1">IFERROR(__xludf.DUMMYFUNCTION("ISNUMBER( MATCH(K555,XLOOKUP(K555,split(F555,""+""),split(F555,""+"")),0))"),FALSE)</f>
        <v>0</v>
      </c>
      <c r="H555" s="54" t="str">
        <f t="shared" si="3"/>
        <v>Poco X4 Pro 5G 8+256G</v>
      </c>
      <c r="I555" s="3" t="str">
        <f t="shared" si="4"/>
        <v>black int</v>
      </c>
      <c r="J555" s="3" t="str">
        <f t="shared" si="5"/>
        <v xml:space="preserve">black </v>
      </c>
      <c r="K555" s="54" t="str">
        <f t="shared" si="6"/>
        <v>black</v>
      </c>
    </row>
    <row r="556" spans="1:11" ht="15.75" customHeight="1">
      <c r="A556" s="60" t="str">
        <f>Зведена!A556</f>
        <v>Poco X4 Pro 5G 8+256GB Blue Int</v>
      </c>
      <c r="B556" s="61" t="str">
        <f t="shared" ca="1" si="0"/>
        <v>undefined</v>
      </c>
      <c r="C556" s="61" t="str">
        <f t="shared" ca="1" si="1"/>
        <v>undefined</v>
      </c>
      <c r="D556" s="2" t="str">
        <f t="shared" ca="1" si="2"/>
        <v>undefined</v>
      </c>
      <c r="E556" s="2" t="str">
        <f t="array" ref="E556">IFERROR(INDEX(hidden_1!$A$2:$F$79,MATCH("*"&amp;LEFT(A556, SEARCH("GB",A556))&amp;"*",hidden_1!G:G,0)-1,2), "undefined")</f>
        <v>undefined</v>
      </c>
      <c r="F556" s="62" t="str">
        <f t="array" ref="F556">LOWER( SUBSTITUTE( SUBSTITUTE(IFERROR(INDEX(hidden_1!$A$2:$F$79,MATCH("*"&amp;LEFT(A556, SEARCH("GB",A556))&amp;"*",hidden_1!G:G,0)-1,3), "not fоund"), " ", ""), "Gray","Grey"))</f>
        <v>notfоund</v>
      </c>
      <c r="G556" s="54" t="b">
        <f ca="1">IFERROR(__xludf.DUMMYFUNCTION("ISNUMBER( MATCH(K556,XLOOKUP(K556,split(F556,""+""),split(F556,""+"")),0))"),FALSE)</f>
        <v>0</v>
      </c>
      <c r="H556" s="54" t="str">
        <f t="shared" si="3"/>
        <v>Poco X4 Pro 5G 8+256G</v>
      </c>
      <c r="I556" s="3" t="str">
        <f t="shared" si="4"/>
        <v>blue int</v>
      </c>
      <c r="J556" s="3" t="str">
        <f t="shared" si="5"/>
        <v xml:space="preserve">blue </v>
      </c>
      <c r="K556" s="54" t="str">
        <f t="shared" si="6"/>
        <v>blue</v>
      </c>
    </row>
    <row r="557" spans="1:11" ht="15.75" customHeight="1">
      <c r="A557" s="60" t="str">
        <f>Зведена!A557</f>
        <v>Poco X4 Pro 5G 8+256GB Yellow Int</v>
      </c>
      <c r="B557" s="61" t="str">
        <f t="shared" ca="1" si="0"/>
        <v>undefined</v>
      </c>
      <c r="C557" s="61" t="str">
        <f t="shared" ca="1" si="1"/>
        <v>undefined</v>
      </c>
      <c r="D557" s="2" t="str">
        <f t="shared" ca="1" si="2"/>
        <v>undefined</v>
      </c>
      <c r="E557" s="2" t="str">
        <f t="array" ref="E557">IFERROR(INDEX(hidden_1!$A$2:$F$79,MATCH("*"&amp;LEFT(A557, SEARCH("GB",A557))&amp;"*",hidden_1!G:G,0)-1,2), "undefined")</f>
        <v>undefined</v>
      </c>
      <c r="F557" s="62" t="str">
        <f t="array" ref="F557">LOWER( SUBSTITUTE( SUBSTITUTE(IFERROR(INDEX(hidden_1!$A$2:$F$79,MATCH("*"&amp;LEFT(A557, SEARCH("GB",A557))&amp;"*",hidden_1!G:G,0)-1,3), "not fоund"), " ", ""), "Gray","Grey"))</f>
        <v>notfоund</v>
      </c>
      <c r="G557" s="54" t="b">
        <f ca="1">IFERROR(__xludf.DUMMYFUNCTION("ISNUMBER( MATCH(K557,XLOOKUP(K557,split(F557,""+""),split(F557,""+"")),0))"),FALSE)</f>
        <v>0</v>
      </c>
      <c r="H557" s="54" t="str">
        <f t="shared" si="3"/>
        <v>Poco X4 Pro 5G 8+256G</v>
      </c>
      <c r="I557" s="3" t="str">
        <f t="shared" si="4"/>
        <v>yellow int</v>
      </c>
      <c r="J557" s="3" t="str">
        <f t="shared" si="5"/>
        <v xml:space="preserve">yellow </v>
      </c>
      <c r="K557" s="54" t="str">
        <f t="shared" si="6"/>
        <v>yellow</v>
      </c>
    </row>
    <row r="558" spans="1:11" ht="15.75" customHeight="1">
      <c r="A558" s="60" t="str">
        <f>Зведена!A558</f>
        <v>Poco M5 4+64GB Black Int</v>
      </c>
      <c r="B558" s="61" t="str">
        <f t="shared" ca="1" si="0"/>
        <v>$109</v>
      </c>
      <c r="C558" s="61" t="str">
        <f t="shared" ca="1" si="1"/>
        <v>$109</v>
      </c>
      <c r="D558" s="2" t="str">
        <f t="shared" ca="1" si="2"/>
        <v>$109</v>
      </c>
      <c r="E558" s="2" t="str">
        <f t="array" ref="E558">IFERROR(INDEX(hidden_1!$A$2:$F$79,MATCH("*"&amp;LEFT(A558, SEARCH("GB",A558))&amp;"*",hidden_1!G:G,0)-1,2), "undefined")</f>
        <v>$109</v>
      </c>
      <c r="F558" s="62" t="str">
        <f t="array" ref="F558">LOWER( SUBSTITUTE( SUBSTITUTE(IFERROR(INDEX(hidden_1!$A$2:$F$79,MATCH("*"&amp;LEFT(A558, SEARCH("GB",A558))&amp;"*",hidden_1!G:G,0)-1,3), "not fоund"), " ", ""), "Gray","Grey"))</f>
        <v>black+yellow</v>
      </c>
      <c r="G558" s="54" t="b">
        <f ca="1">IFERROR(__xludf.DUMMYFUNCTION("ISNUMBER( MATCH(K558,XLOOKUP(K558,split(F558,""+""),split(F558,""+"")),0))"),TRUE)</f>
        <v>1</v>
      </c>
      <c r="H558" s="54" t="str">
        <f t="shared" si="3"/>
        <v>Poco M5 4+64G</v>
      </c>
      <c r="I558" s="3" t="str">
        <f t="shared" si="4"/>
        <v>black int</v>
      </c>
      <c r="J558" s="3" t="str">
        <f t="shared" si="5"/>
        <v xml:space="preserve">black </v>
      </c>
      <c r="K558" s="54" t="str">
        <f t="shared" si="6"/>
        <v>black</v>
      </c>
    </row>
    <row r="559" spans="1:11" ht="15.75" customHeight="1">
      <c r="A559" s="60" t="str">
        <f>Зведена!A559</f>
        <v>Poco M5 4+64GB Green Int</v>
      </c>
      <c r="B559" s="61" t="str">
        <f t="shared" ca="1" si="0"/>
        <v>undefined</v>
      </c>
      <c r="C559" s="61" t="str">
        <f t="shared" ca="1" si="1"/>
        <v>undefined</v>
      </c>
      <c r="D559" s="2" t="str">
        <f t="shared" ca="1" si="2"/>
        <v>undefined</v>
      </c>
      <c r="E559" s="2" t="str">
        <f t="array" ref="E559">IFERROR(INDEX(hidden_1!$A$2:$F$79,MATCH("*"&amp;LEFT(A559, SEARCH("GB",A559))&amp;"*",hidden_1!G:G,0)-1,2), "undefined")</f>
        <v>$109</v>
      </c>
      <c r="F559" s="62" t="str">
        <f t="array" ref="F559">LOWER( SUBSTITUTE( SUBSTITUTE(IFERROR(INDEX(hidden_1!$A$2:$F$79,MATCH("*"&amp;LEFT(A559, SEARCH("GB",A559))&amp;"*",hidden_1!G:G,0)-1,3), "not fоund"), " ", ""), "Gray","Grey"))</f>
        <v>black+yellow</v>
      </c>
      <c r="G559" s="54" t="b">
        <f ca="1">IFERROR(__xludf.DUMMYFUNCTION("ISNUMBER( MATCH(K559,XLOOKUP(K559,split(F559,""+""),split(F559,""+"")),0))"),FALSE)</f>
        <v>0</v>
      </c>
      <c r="H559" s="54" t="str">
        <f t="shared" si="3"/>
        <v>Poco M5 4+64G</v>
      </c>
      <c r="I559" s="3" t="str">
        <f t="shared" si="4"/>
        <v>green int</v>
      </c>
      <c r="J559" s="3" t="str">
        <f t="shared" si="5"/>
        <v xml:space="preserve">green </v>
      </c>
      <c r="K559" s="54" t="str">
        <f t="shared" si="6"/>
        <v>green</v>
      </c>
    </row>
    <row r="560" spans="1:11" ht="15.75" customHeight="1">
      <c r="A560" s="60" t="str">
        <f>Зведена!A560</f>
        <v>Poco M5 4+64GB Yellow Int</v>
      </c>
      <c r="B560" s="61" t="str">
        <f t="shared" ca="1" si="0"/>
        <v>$109</v>
      </c>
      <c r="C560" s="61" t="str">
        <f t="shared" ca="1" si="1"/>
        <v>$109</v>
      </c>
      <c r="D560" s="2" t="str">
        <f t="shared" ca="1" si="2"/>
        <v>$109</v>
      </c>
      <c r="E560" s="2" t="str">
        <f t="array" ref="E560">IFERROR(INDEX(hidden_1!$A$2:$F$79,MATCH("*"&amp;LEFT(A560, SEARCH("GB",A560))&amp;"*",hidden_1!G:G,0)-1,2), "undefined")</f>
        <v>$109</v>
      </c>
      <c r="F560" s="62" t="str">
        <f t="array" ref="F560">LOWER( SUBSTITUTE( SUBSTITUTE(IFERROR(INDEX(hidden_1!$A$2:$F$79,MATCH("*"&amp;LEFT(A560, SEARCH("GB",A560))&amp;"*",hidden_1!G:G,0)-1,3), "not fоund"), " ", ""), "Gray","Grey"))</f>
        <v>black+yellow</v>
      </c>
      <c r="G560" s="54" t="b">
        <f ca="1">IFERROR(__xludf.DUMMYFUNCTION("ISNUMBER( MATCH(K560,XLOOKUP(K560,split(F560,""+""),split(F560,""+"")),0))"),TRUE)</f>
        <v>1</v>
      </c>
      <c r="H560" s="54" t="str">
        <f t="shared" si="3"/>
        <v>Poco M5 4+64G</v>
      </c>
      <c r="I560" s="3" t="str">
        <f t="shared" si="4"/>
        <v>yellow int</v>
      </c>
      <c r="J560" s="3" t="str">
        <f t="shared" si="5"/>
        <v xml:space="preserve">yellow </v>
      </c>
      <c r="K560" s="54" t="str">
        <f t="shared" si="6"/>
        <v>yellow</v>
      </c>
    </row>
    <row r="561" spans="1:11" ht="15.75" customHeight="1">
      <c r="A561" s="60" t="str">
        <f>Зведена!A561</f>
        <v>Poco M5 4+128GB Black Int</v>
      </c>
      <c r="B561" s="61" t="str">
        <f t="shared" ca="1" si="0"/>
        <v>undefined</v>
      </c>
      <c r="C561" s="61" t="str">
        <f t="shared" ca="1" si="1"/>
        <v>undefined</v>
      </c>
      <c r="D561" s="2" t="str">
        <f t="shared" ca="1" si="2"/>
        <v>undefined</v>
      </c>
      <c r="E561" s="2" t="str">
        <f t="array" ref="E561">IFERROR(INDEX(hidden_1!$A$2:$F$79,MATCH("*"&amp;LEFT(A561, SEARCH("GB",A561))&amp;"*",hidden_1!G:G,0)-1,2), "undefined")</f>
        <v>undefined</v>
      </c>
      <c r="F561" s="62" t="str">
        <f t="array" ref="F561">LOWER( SUBSTITUTE( SUBSTITUTE(IFERROR(INDEX(hidden_1!$A$2:$F$79,MATCH("*"&amp;LEFT(A561, SEARCH("GB",A561))&amp;"*",hidden_1!G:G,0)-1,3), "not fоund"), " ", ""), "Gray","Grey"))</f>
        <v>notfоund</v>
      </c>
      <c r="G561" s="54" t="b">
        <f ca="1">IFERROR(__xludf.DUMMYFUNCTION("ISNUMBER( MATCH(K561,XLOOKUP(K561,split(F561,""+""),split(F561,""+"")),0))"),FALSE)</f>
        <v>0</v>
      </c>
      <c r="H561" s="54" t="str">
        <f t="shared" si="3"/>
        <v>Poco M5 4+128G</v>
      </c>
      <c r="I561" s="3" t="str">
        <f t="shared" si="4"/>
        <v>black int</v>
      </c>
      <c r="J561" s="3" t="str">
        <f t="shared" si="5"/>
        <v xml:space="preserve">black </v>
      </c>
      <c r="K561" s="54" t="str">
        <f t="shared" si="6"/>
        <v>black</v>
      </c>
    </row>
    <row r="562" spans="1:11" ht="15.75" customHeight="1">
      <c r="A562" s="60" t="str">
        <f>Зведена!A562</f>
        <v>Poco M5 4+128GB Green Int</v>
      </c>
      <c r="B562" s="61" t="str">
        <f t="shared" ca="1" si="0"/>
        <v>undefined</v>
      </c>
      <c r="C562" s="61" t="str">
        <f t="shared" ca="1" si="1"/>
        <v>undefined</v>
      </c>
      <c r="D562" s="2" t="str">
        <f t="shared" ca="1" si="2"/>
        <v>undefined</v>
      </c>
      <c r="E562" s="2" t="str">
        <f t="array" ref="E562">IFERROR(INDEX(hidden_1!$A$2:$F$79,MATCH("*"&amp;LEFT(A562, SEARCH("GB",A562))&amp;"*",hidden_1!G:G,0)-1,2), "undefined")</f>
        <v>undefined</v>
      </c>
      <c r="F562" s="62" t="str">
        <f t="array" ref="F562">LOWER( SUBSTITUTE( SUBSTITUTE(IFERROR(INDEX(hidden_1!$A$2:$F$79,MATCH("*"&amp;LEFT(A562, SEARCH("GB",A562))&amp;"*",hidden_1!G:G,0)-1,3), "not fоund"), " ", ""), "Gray","Grey"))</f>
        <v>notfоund</v>
      </c>
      <c r="G562" s="54" t="b">
        <f ca="1">IFERROR(__xludf.DUMMYFUNCTION("ISNUMBER( MATCH(K562,XLOOKUP(K562,split(F562,""+""),split(F562,""+"")),0))"),FALSE)</f>
        <v>0</v>
      </c>
      <c r="H562" s="54" t="str">
        <f t="shared" si="3"/>
        <v>Poco M5 4+128G</v>
      </c>
      <c r="I562" s="3" t="str">
        <f t="shared" si="4"/>
        <v>green int</v>
      </c>
      <c r="J562" s="3" t="str">
        <f t="shared" si="5"/>
        <v xml:space="preserve">green </v>
      </c>
      <c r="K562" s="54" t="str">
        <f t="shared" si="6"/>
        <v>green</v>
      </c>
    </row>
    <row r="563" spans="1:11" ht="15.75" customHeight="1">
      <c r="A563" s="60" t="str">
        <f>Зведена!A563</f>
        <v>Poco M5 4+128GB Yellow Int</v>
      </c>
      <c r="B563" s="61" t="str">
        <f t="shared" ca="1" si="0"/>
        <v>undefined</v>
      </c>
      <c r="C563" s="61" t="str">
        <f t="shared" ca="1" si="1"/>
        <v>undefined</v>
      </c>
      <c r="D563" s="2" t="str">
        <f t="shared" ca="1" si="2"/>
        <v>undefined</v>
      </c>
      <c r="E563" s="2" t="str">
        <f t="array" ref="E563">IFERROR(INDEX(hidden_1!$A$2:$F$79,MATCH("*"&amp;LEFT(A563, SEARCH("GB",A563))&amp;"*",hidden_1!G:G,0)-1,2), "undefined")</f>
        <v>undefined</v>
      </c>
      <c r="F563" s="62" t="str">
        <f t="array" ref="F563">LOWER( SUBSTITUTE( SUBSTITUTE(IFERROR(INDEX(hidden_1!$A$2:$F$79,MATCH("*"&amp;LEFT(A563, SEARCH("GB",A563))&amp;"*",hidden_1!G:G,0)-1,3), "not fоund"), " ", ""), "Gray","Grey"))</f>
        <v>notfоund</v>
      </c>
      <c r="G563" s="54" t="b">
        <f ca="1">IFERROR(__xludf.DUMMYFUNCTION("ISNUMBER( MATCH(K563,XLOOKUP(K563,split(F563,""+""),split(F563,""+"")),0))"),FALSE)</f>
        <v>0</v>
      </c>
      <c r="H563" s="54" t="str">
        <f t="shared" si="3"/>
        <v>Poco M5 4+128G</v>
      </c>
      <c r="I563" s="3" t="str">
        <f t="shared" si="4"/>
        <v>yellow int</v>
      </c>
      <c r="J563" s="3" t="str">
        <f t="shared" si="5"/>
        <v xml:space="preserve">yellow </v>
      </c>
      <c r="K563" s="54" t="str">
        <f t="shared" si="6"/>
        <v>yellow</v>
      </c>
    </row>
    <row r="564" spans="1:11" ht="15.75" customHeight="1">
      <c r="A564" s="60" t="str">
        <f>Зведена!A564</f>
        <v>Poco M5 6+128GB Black Int</v>
      </c>
      <c r="B564" s="61" t="str">
        <f t="shared" ca="1" si="0"/>
        <v>undefined</v>
      </c>
      <c r="C564" s="61" t="str">
        <f t="shared" ca="1" si="1"/>
        <v>undefined</v>
      </c>
      <c r="D564" s="2" t="str">
        <f t="shared" ca="1" si="2"/>
        <v>undefined</v>
      </c>
      <c r="E564" s="2" t="str">
        <f t="array" ref="E564">IFERROR(INDEX(hidden_1!$A$2:$F$79,MATCH("*"&amp;LEFT(A564, SEARCH("GB",A564))&amp;"*",hidden_1!G:G,0)-1,2), "undefined")</f>
        <v>$130</v>
      </c>
      <c r="F564" s="62" t="str">
        <f t="array" ref="F564">LOWER( SUBSTITUTE( SUBSTITUTE(IFERROR(INDEX(hidden_1!$A$2:$F$79,MATCH("*"&amp;LEFT(A564, SEARCH("GB",A564))&amp;"*",hidden_1!G:G,0)-1,3), "not fоund"), " ", ""), "Gray","Grey"))</f>
        <v>yellow</v>
      </c>
      <c r="G564" s="54" t="b">
        <f ca="1">IFERROR(__xludf.DUMMYFUNCTION("ISNUMBER( MATCH(K564,XLOOKUP(K564,split(F564,""+""),split(F564,""+"")),0))"),FALSE)</f>
        <v>0</v>
      </c>
      <c r="H564" s="54" t="str">
        <f t="shared" si="3"/>
        <v>Poco M5 6+128G</v>
      </c>
      <c r="I564" s="3" t="str">
        <f t="shared" si="4"/>
        <v>black int</v>
      </c>
      <c r="J564" s="3" t="str">
        <f t="shared" si="5"/>
        <v xml:space="preserve">black </v>
      </c>
      <c r="K564" s="54" t="str">
        <f t="shared" si="6"/>
        <v>black</v>
      </c>
    </row>
    <row r="565" spans="1:11" ht="15.75" customHeight="1">
      <c r="A565" s="60" t="str">
        <f>Зведена!A565</f>
        <v>Poco M5 6+128GB Green Int</v>
      </c>
      <c r="B565" s="61" t="str">
        <f t="shared" ca="1" si="0"/>
        <v>undefined</v>
      </c>
      <c r="C565" s="61" t="str">
        <f t="shared" ca="1" si="1"/>
        <v>undefined</v>
      </c>
      <c r="D565" s="2" t="str">
        <f t="shared" ca="1" si="2"/>
        <v>undefined</v>
      </c>
      <c r="E565" s="2" t="str">
        <f t="array" ref="E565">IFERROR(INDEX(hidden_1!$A$2:$F$79,MATCH("*"&amp;LEFT(A565, SEARCH("GB",A565))&amp;"*",hidden_1!G:G,0)-1,2), "undefined")</f>
        <v>$130</v>
      </c>
      <c r="F565" s="62" t="str">
        <f t="array" ref="F565">LOWER( SUBSTITUTE( SUBSTITUTE(IFERROR(INDEX(hidden_1!$A$2:$F$79,MATCH("*"&amp;LEFT(A565, SEARCH("GB",A565))&amp;"*",hidden_1!G:G,0)-1,3), "not fоund"), " ", ""), "Gray","Grey"))</f>
        <v>yellow</v>
      </c>
      <c r="G565" s="54" t="b">
        <f ca="1">IFERROR(__xludf.DUMMYFUNCTION("ISNUMBER( MATCH(K565,XLOOKUP(K565,split(F565,""+""),split(F565,""+"")),0))"),FALSE)</f>
        <v>0</v>
      </c>
      <c r="H565" s="54" t="str">
        <f t="shared" si="3"/>
        <v>Poco M5 6+128G</v>
      </c>
      <c r="I565" s="3" t="str">
        <f t="shared" si="4"/>
        <v>green int</v>
      </c>
      <c r="J565" s="3" t="str">
        <f t="shared" si="5"/>
        <v xml:space="preserve">green </v>
      </c>
      <c r="K565" s="54" t="str">
        <f t="shared" si="6"/>
        <v>green</v>
      </c>
    </row>
    <row r="566" spans="1:11" ht="15.75" customHeight="1">
      <c r="A566" s="60" t="str">
        <f>Зведена!A566</f>
        <v>Poco M5 6+128GB Yellow Int</v>
      </c>
      <c r="B566" s="61" t="str">
        <f t="shared" ca="1" si="0"/>
        <v>$130</v>
      </c>
      <c r="C566" s="61" t="str">
        <f t="shared" ca="1" si="1"/>
        <v>$130</v>
      </c>
      <c r="D566" s="2" t="str">
        <f t="shared" ca="1" si="2"/>
        <v>$130</v>
      </c>
      <c r="E566" s="2" t="str">
        <f t="array" ref="E566">IFERROR(INDEX(hidden_1!$A$2:$F$79,MATCH("*"&amp;LEFT(A566, SEARCH("GB",A566))&amp;"*",hidden_1!G:G,0)-1,2), "undefined")</f>
        <v>$130</v>
      </c>
      <c r="F566" s="62" t="str">
        <f t="array" ref="F566">LOWER( SUBSTITUTE( SUBSTITUTE(IFERROR(INDEX(hidden_1!$A$2:$F$79,MATCH("*"&amp;LEFT(A566, SEARCH("GB",A566))&amp;"*",hidden_1!G:G,0)-1,3), "not fоund"), " ", ""), "Gray","Grey"))</f>
        <v>yellow</v>
      </c>
      <c r="G566" s="54" t="b">
        <f ca="1">IFERROR(__xludf.DUMMYFUNCTION("ISNUMBER( MATCH(K566,XLOOKUP(K566,split(F566,""+""),split(F566,""+"")),0))"),TRUE)</f>
        <v>1</v>
      </c>
      <c r="H566" s="54" t="str">
        <f t="shared" si="3"/>
        <v>Poco M5 6+128G</v>
      </c>
      <c r="I566" s="3" t="str">
        <f t="shared" si="4"/>
        <v>yellow int</v>
      </c>
      <c r="J566" s="3" t="str">
        <f t="shared" si="5"/>
        <v xml:space="preserve">yellow </v>
      </c>
      <c r="K566" s="54" t="str">
        <f t="shared" si="6"/>
        <v>yellow</v>
      </c>
    </row>
    <row r="567" spans="1:11" ht="15.75" customHeight="1">
      <c r="A567" s="60" t="str">
        <f>Зведена!A567</f>
        <v>Poco M5S 4+64GB Blue Int</v>
      </c>
      <c r="B567" s="61" t="str">
        <f t="shared" ca="1" si="0"/>
        <v>undefined</v>
      </c>
      <c r="C567" s="61" t="str">
        <f t="shared" ca="1" si="1"/>
        <v>undefined</v>
      </c>
      <c r="D567" s="2" t="str">
        <f t="shared" ca="1" si="2"/>
        <v>undefined</v>
      </c>
      <c r="E567" s="2" t="str">
        <f t="array" ref="E567">IFERROR(INDEX(hidden_1!$A$2:$F$79,MATCH("*"&amp;LEFT(A567, SEARCH("GB",A567))&amp;"*",hidden_1!G:G,0)-1,2), "undefined")</f>
        <v>$130</v>
      </c>
      <c r="F567" s="62" t="str">
        <f t="array" ref="F567">LOWER( SUBSTITUTE( SUBSTITUTE(IFERROR(INDEX(hidden_1!$A$2:$F$79,MATCH("*"&amp;LEFT(A567, SEARCH("GB",A567))&amp;"*",hidden_1!G:G,0)-1,3), "not fоund"), " ", ""), "Gray","Grey"))</f>
        <v>graphitegrey+yellow</v>
      </c>
      <c r="G567" s="54" t="b">
        <f ca="1">IFERROR(__xludf.DUMMYFUNCTION("ISNUMBER( MATCH(K567,XLOOKUP(K567,split(F567,""+""),split(F567,""+"")),0))"),FALSE)</f>
        <v>0</v>
      </c>
      <c r="H567" s="54" t="str">
        <f t="shared" si="3"/>
        <v>Poco M5S 4+64G</v>
      </c>
      <c r="I567" s="3" t="str">
        <f t="shared" si="4"/>
        <v>blue int</v>
      </c>
      <c r="J567" s="3" t="str">
        <f t="shared" si="5"/>
        <v xml:space="preserve">blue </v>
      </c>
      <c r="K567" s="54" t="str">
        <f t="shared" si="6"/>
        <v>blue</v>
      </c>
    </row>
    <row r="568" spans="1:11" ht="15.75" customHeight="1">
      <c r="A568" s="60" t="str">
        <f>Зведена!A568</f>
        <v>Poco M5S 4+64GB Grey Int</v>
      </c>
      <c r="B568" s="61" t="str">
        <f t="shared" ca="1" si="0"/>
        <v>undefined</v>
      </c>
      <c r="C568" s="61" t="str">
        <f t="shared" ca="1" si="1"/>
        <v>undefined</v>
      </c>
      <c r="D568" s="2" t="str">
        <f t="shared" ca="1" si="2"/>
        <v>undefined</v>
      </c>
      <c r="E568" s="2" t="str">
        <f t="array" ref="E568">IFERROR(INDEX(hidden_1!$A$2:$F$79,MATCH("*"&amp;LEFT(A568, SEARCH("GB",A568))&amp;"*",hidden_1!G:G,0)-1,2), "undefined")</f>
        <v>$130</v>
      </c>
      <c r="F568" s="62" t="str">
        <f t="array" ref="F568">LOWER( SUBSTITUTE( SUBSTITUTE(IFERROR(INDEX(hidden_1!$A$2:$F$79,MATCH("*"&amp;LEFT(A568, SEARCH("GB",A568))&amp;"*",hidden_1!G:G,0)-1,3), "not fоund"), " ", ""), "Gray","Grey"))</f>
        <v>graphitegrey+yellow</v>
      </c>
      <c r="G568" s="54" t="b">
        <f ca="1">IFERROR(__xludf.DUMMYFUNCTION("ISNUMBER( MATCH(K568,XLOOKUP(K568,split(F568,""+""),split(F568,""+"")),0))"),FALSE)</f>
        <v>0</v>
      </c>
      <c r="H568" s="54" t="str">
        <f t="shared" si="3"/>
        <v>Poco M5S 4+64G</v>
      </c>
      <c r="I568" s="3" t="str">
        <f t="shared" si="4"/>
        <v>grey int</v>
      </c>
      <c r="J568" s="3" t="str">
        <f t="shared" si="5"/>
        <v xml:space="preserve">grey </v>
      </c>
      <c r="K568" s="54" t="str">
        <f t="shared" si="6"/>
        <v>grey</v>
      </c>
    </row>
    <row r="569" spans="1:11" ht="15.75" customHeight="1">
      <c r="A569" s="60" t="str">
        <f>Зведена!A569</f>
        <v>Poco M5S 4+64GB White Int</v>
      </c>
      <c r="B569" s="61" t="str">
        <f t="shared" ca="1" si="0"/>
        <v>undefined</v>
      </c>
      <c r="C569" s="61" t="str">
        <f t="shared" ca="1" si="1"/>
        <v>undefined</v>
      </c>
      <c r="D569" s="2" t="str">
        <f t="shared" ca="1" si="2"/>
        <v>undefined</v>
      </c>
      <c r="E569" s="2" t="str">
        <f t="array" ref="E569">IFERROR(INDEX(hidden_1!$A$2:$F$79,MATCH("*"&amp;LEFT(A569, SEARCH("GB",A569))&amp;"*",hidden_1!G:G,0)-1,2), "undefined")</f>
        <v>$130</v>
      </c>
      <c r="F569" s="62" t="str">
        <f t="array" ref="F569">LOWER( SUBSTITUTE( SUBSTITUTE(IFERROR(INDEX(hidden_1!$A$2:$F$79,MATCH("*"&amp;LEFT(A569, SEARCH("GB",A569))&amp;"*",hidden_1!G:G,0)-1,3), "not fоund"), " ", ""), "Gray","Grey"))</f>
        <v>graphitegrey+yellow</v>
      </c>
      <c r="G569" s="54" t="b">
        <f ca="1">IFERROR(__xludf.DUMMYFUNCTION("ISNUMBER( MATCH(K569,XLOOKUP(K569,split(F569,""+""),split(F569,""+"")),0))"),FALSE)</f>
        <v>0</v>
      </c>
      <c r="H569" s="54" t="str">
        <f t="shared" si="3"/>
        <v>Poco M5S 4+64G</v>
      </c>
      <c r="I569" s="3" t="str">
        <f t="shared" si="4"/>
        <v>white int</v>
      </c>
      <c r="J569" s="3" t="str">
        <f t="shared" si="5"/>
        <v xml:space="preserve">white </v>
      </c>
      <c r="K569" s="54" t="str">
        <f t="shared" si="6"/>
        <v>white</v>
      </c>
    </row>
    <row r="570" spans="1:11" ht="15.75" customHeight="1">
      <c r="A570" s="60" t="str">
        <f>Зведена!A570</f>
        <v>Poco M5S 4+128GB White Int</v>
      </c>
      <c r="B570" s="61" t="str">
        <f t="shared" ca="1" si="0"/>
        <v>$140</v>
      </c>
      <c r="C570" s="61" t="str">
        <f t="shared" ca="1" si="1"/>
        <v>$140</v>
      </c>
      <c r="D570" s="2" t="str">
        <f t="shared" ca="1" si="2"/>
        <v>$140</v>
      </c>
      <c r="E570" s="2" t="str">
        <f t="array" ref="E570">IFERROR(INDEX(hidden_1!$A$2:$F$79,MATCH("*"&amp;LEFT(A570, SEARCH("GB",A570))&amp;"*",hidden_1!G:G,0)-1,2), "undefined")</f>
        <v>$140</v>
      </c>
      <c r="F570" s="62" t="str">
        <f t="array" ref="F570">LOWER( SUBSTITUTE( SUBSTITUTE(IFERROR(INDEX(hidden_1!$A$2:$F$79,MATCH("*"&amp;LEFT(A570, SEARCH("GB",A570))&amp;"*",hidden_1!G:G,0)-1,3), "not fоund"), " ", ""), "Gray","Grey"))</f>
        <v>white+yellow+graphitegrey+blue</v>
      </c>
      <c r="G570" s="54" t="b">
        <f ca="1">IFERROR(__xludf.DUMMYFUNCTION("ISNUMBER( MATCH(K570,XLOOKUP(K570,split(F570,""+""),split(F570,""+"")),0))"),TRUE)</f>
        <v>1</v>
      </c>
      <c r="H570" s="54" t="str">
        <f t="shared" si="3"/>
        <v>Poco M5S 4+128G</v>
      </c>
      <c r="I570" s="3" t="str">
        <f t="shared" si="4"/>
        <v>white int</v>
      </c>
      <c r="J570" s="3" t="str">
        <f t="shared" si="5"/>
        <v xml:space="preserve">white </v>
      </c>
      <c r="K570" s="54" t="str">
        <f t="shared" si="6"/>
        <v>white</v>
      </c>
    </row>
    <row r="571" spans="1:11" ht="15.75" customHeight="1">
      <c r="A571" s="60" t="str">
        <f>Зведена!A571</f>
        <v>Poco M5S 4+128GB Grey Int</v>
      </c>
      <c r="B571" s="61" t="str">
        <f t="shared" ca="1" si="0"/>
        <v>undefined</v>
      </c>
      <c r="C571" s="61" t="str">
        <f t="shared" ca="1" si="1"/>
        <v>undefined</v>
      </c>
      <c r="D571" s="2" t="str">
        <f t="shared" ca="1" si="2"/>
        <v>undefined</v>
      </c>
      <c r="E571" s="2" t="str">
        <f t="array" ref="E571">IFERROR(INDEX(hidden_1!$A$2:$F$79,MATCH("*"&amp;LEFT(A571, SEARCH("GB",A571))&amp;"*",hidden_1!G:G,0)-1,2), "undefined")</f>
        <v>$140</v>
      </c>
      <c r="F571" s="62" t="str">
        <f t="array" ref="F571">LOWER( SUBSTITUTE( SUBSTITUTE(IFERROR(INDEX(hidden_1!$A$2:$F$79,MATCH("*"&amp;LEFT(A571, SEARCH("GB",A571))&amp;"*",hidden_1!G:G,0)-1,3), "not fоund"), " ", ""), "Gray","Grey"))</f>
        <v>white+yellow+graphitegrey+blue</v>
      </c>
      <c r="G571" s="54" t="b">
        <f ca="1">IFERROR(__xludf.DUMMYFUNCTION("ISNUMBER( MATCH(K571,XLOOKUP(K571,split(F571,""+""),split(F571,""+"")),0))"),FALSE)</f>
        <v>0</v>
      </c>
      <c r="H571" s="54" t="str">
        <f t="shared" si="3"/>
        <v>Poco M5S 4+128G</v>
      </c>
      <c r="I571" s="3" t="str">
        <f t="shared" si="4"/>
        <v>grey int</v>
      </c>
      <c r="J571" s="3" t="str">
        <f t="shared" si="5"/>
        <v xml:space="preserve">grey </v>
      </c>
      <c r="K571" s="54" t="str">
        <f t="shared" si="6"/>
        <v>grey</v>
      </c>
    </row>
    <row r="572" spans="1:11" ht="15.75" customHeight="1">
      <c r="A572" s="60" t="str">
        <f>Зведена!A572</f>
        <v>Poco M5S 4+128GB Blue Int</v>
      </c>
      <c r="B572" s="61" t="str">
        <f t="shared" ca="1" si="0"/>
        <v>$140</v>
      </c>
      <c r="C572" s="61" t="str">
        <f t="shared" ca="1" si="1"/>
        <v>$140</v>
      </c>
      <c r="D572" s="2" t="str">
        <f t="shared" ca="1" si="2"/>
        <v>$140</v>
      </c>
      <c r="E572" s="2" t="str">
        <f t="array" ref="E572">IFERROR(INDEX(hidden_1!$A$2:$F$79,MATCH("*"&amp;LEFT(A572, SEARCH("GB",A572))&amp;"*",hidden_1!G:G,0)-1,2), "undefined")</f>
        <v>$140</v>
      </c>
      <c r="F572" s="62" t="str">
        <f t="array" ref="F572">LOWER( SUBSTITUTE( SUBSTITUTE(IFERROR(INDEX(hidden_1!$A$2:$F$79,MATCH("*"&amp;LEFT(A572, SEARCH("GB",A572))&amp;"*",hidden_1!G:G,0)-1,3), "not fоund"), " ", ""), "Gray","Grey"))</f>
        <v>white+yellow+graphitegrey+blue</v>
      </c>
      <c r="G572" s="54" t="b">
        <f ca="1">IFERROR(__xludf.DUMMYFUNCTION("ISNUMBER( MATCH(K572,XLOOKUP(K572,split(F572,""+""),split(F572,""+"")),0))"),TRUE)</f>
        <v>1</v>
      </c>
      <c r="H572" s="54" t="str">
        <f t="shared" si="3"/>
        <v>Poco M5S 4+128G</v>
      </c>
      <c r="I572" s="3" t="str">
        <f t="shared" si="4"/>
        <v>blue int</v>
      </c>
      <c r="J572" s="3" t="str">
        <f t="shared" si="5"/>
        <v xml:space="preserve">blue </v>
      </c>
      <c r="K572" s="54" t="str">
        <f t="shared" si="6"/>
        <v>blue</v>
      </c>
    </row>
    <row r="573" spans="1:11" ht="15.75" customHeight="1">
      <c r="A573" s="60" t="str">
        <f>Зведена!A573</f>
        <v>Poco M5S 6+128GB Grey Int</v>
      </c>
      <c r="B573" s="61" t="str">
        <f t="shared" ca="1" si="0"/>
        <v>undefined</v>
      </c>
      <c r="C573" s="61" t="str">
        <f t="shared" ca="1" si="1"/>
        <v>undefined</v>
      </c>
      <c r="D573" s="2" t="str">
        <f t="shared" ca="1" si="2"/>
        <v>undefined</v>
      </c>
      <c r="E573" s="2" t="str">
        <f t="array" ref="E573">IFERROR(INDEX(hidden_1!$A$2:$F$79,MATCH("*"&amp;LEFT(A573, SEARCH("GB",A573))&amp;"*",hidden_1!G:G,0)-1,2), "undefined")</f>
        <v>$150</v>
      </c>
      <c r="F573" s="62" t="str">
        <f t="array" ref="F573">LOWER( SUBSTITUTE( SUBSTITUTE(IFERROR(INDEX(hidden_1!$A$2:$F$79,MATCH("*"&amp;LEFT(A573, SEARCH("GB",A573))&amp;"*",hidden_1!G:G,0)-1,3), "not fоund"), " ", ""), "Gray","Grey"))</f>
        <v>graphitegrey+blue+yellow</v>
      </c>
      <c r="G573" s="54" t="b">
        <f ca="1">IFERROR(__xludf.DUMMYFUNCTION("ISNUMBER( MATCH(K573,XLOOKUP(K573,split(F573,""+""),split(F573,""+"")),0))"),FALSE)</f>
        <v>0</v>
      </c>
      <c r="H573" s="54" t="str">
        <f t="shared" si="3"/>
        <v>Poco M5S 6+128G</v>
      </c>
      <c r="I573" s="3" t="str">
        <f t="shared" si="4"/>
        <v>grey int</v>
      </c>
      <c r="J573" s="3" t="str">
        <f t="shared" si="5"/>
        <v xml:space="preserve">grey </v>
      </c>
      <c r="K573" s="54" t="str">
        <f t="shared" si="6"/>
        <v>grey</v>
      </c>
    </row>
    <row r="574" spans="1:11" ht="15.75" customHeight="1">
      <c r="A574" s="60" t="str">
        <f>Зведена!A574</f>
        <v>Poco M5S 4+128GB Yellow Int</v>
      </c>
      <c r="B574" s="61" t="str">
        <f t="shared" ca="1" si="0"/>
        <v>$140</v>
      </c>
      <c r="C574" s="61" t="str">
        <f t="shared" ca="1" si="1"/>
        <v>$140</v>
      </c>
      <c r="D574" s="2" t="str">
        <f t="shared" ca="1" si="2"/>
        <v>$140</v>
      </c>
      <c r="E574" s="2" t="str">
        <f t="array" ref="E574">IFERROR(INDEX(hidden_1!$A$2:$F$79,MATCH("*"&amp;LEFT(A574, SEARCH("GB",A574))&amp;"*",hidden_1!G:G,0)-1,2), "undefined")</f>
        <v>$140</v>
      </c>
      <c r="F574" s="62" t="str">
        <f t="array" ref="F574">LOWER( SUBSTITUTE( SUBSTITUTE(IFERROR(INDEX(hidden_1!$A$2:$F$79,MATCH("*"&amp;LEFT(A574, SEARCH("GB",A574))&amp;"*",hidden_1!G:G,0)-1,3), "not fоund"), " ", ""), "Gray","Grey"))</f>
        <v>white+yellow+graphitegrey+blue</v>
      </c>
      <c r="G574" s="54" t="b">
        <f ca="1">IFERROR(__xludf.DUMMYFUNCTION("ISNUMBER( MATCH(K574,XLOOKUP(K574,split(F574,""+""),split(F574,""+"")),0))"),TRUE)</f>
        <v>1</v>
      </c>
      <c r="H574" s="54" t="str">
        <f t="shared" si="3"/>
        <v>Poco M5S 4+128G</v>
      </c>
      <c r="I574" s="3" t="str">
        <f t="shared" si="4"/>
        <v>yellow int</v>
      </c>
      <c r="J574" s="3" t="str">
        <f t="shared" si="5"/>
        <v xml:space="preserve">yellow </v>
      </c>
      <c r="K574" s="54" t="str">
        <f t="shared" si="6"/>
        <v>yellow</v>
      </c>
    </row>
    <row r="575" spans="1:11" ht="15.75" customHeight="1">
      <c r="A575" s="60" t="str">
        <f>Зведена!A575</f>
        <v>Poco M5S 6+128GB White Int</v>
      </c>
      <c r="B575" s="61" t="str">
        <f t="shared" ca="1" si="0"/>
        <v>undefined</v>
      </c>
      <c r="C575" s="61" t="str">
        <f t="shared" ca="1" si="1"/>
        <v>undefined</v>
      </c>
      <c r="D575" s="2" t="str">
        <f t="shared" ca="1" si="2"/>
        <v>undefined</v>
      </c>
      <c r="E575" s="2" t="str">
        <f t="array" ref="E575">IFERROR(INDEX(hidden_1!$A$2:$F$79,MATCH("*"&amp;LEFT(A575, SEARCH("GB",A575))&amp;"*",hidden_1!G:G,0)-1,2), "undefined")</f>
        <v>$150</v>
      </c>
      <c r="F575" s="62" t="str">
        <f t="array" ref="F575">LOWER( SUBSTITUTE( SUBSTITUTE(IFERROR(INDEX(hidden_1!$A$2:$F$79,MATCH("*"&amp;LEFT(A575, SEARCH("GB",A575))&amp;"*",hidden_1!G:G,0)-1,3), "not fоund"), " ", ""), "Gray","Grey"))</f>
        <v>graphitegrey+blue+yellow</v>
      </c>
      <c r="G575" s="54" t="b">
        <f ca="1">IFERROR(__xludf.DUMMYFUNCTION("ISNUMBER( MATCH(K575,XLOOKUP(K575,split(F575,""+""),split(F575,""+"")),0))"),FALSE)</f>
        <v>0</v>
      </c>
      <c r="H575" s="54" t="str">
        <f t="shared" si="3"/>
        <v>Poco M5S 6+128G</v>
      </c>
      <c r="I575" s="3" t="str">
        <f t="shared" si="4"/>
        <v>white int</v>
      </c>
      <c r="J575" s="3" t="str">
        <f t="shared" si="5"/>
        <v xml:space="preserve">white </v>
      </c>
      <c r="K575" s="54" t="str">
        <f t="shared" si="6"/>
        <v>white</v>
      </c>
    </row>
    <row r="576" spans="1:11" ht="15.75" customHeight="1">
      <c r="A576" s="60" t="str">
        <f>Зведена!A576</f>
        <v>Poco M5S 6+128GB Blue Int</v>
      </c>
      <c r="B576" s="61" t="str">
        <f t="shared" ca="1" si="0"/>
        <v>$150</v>
      </c>
      <c r="C576" s="61" t="str">
        <f t="shared" ca="1" si="1"/>
        <v>$150</v>
      </c>
      <c r="D576" s="2" t="str">
        <f t="shared" ca="1" si="2"/>
        <v>$150</v>
      </c>
      <c r="E576" s="2" t="str">
        <f t="array" ref="E576">IFERROR(INDEX(hidden_1!$A$2:$F$79,MATCH("*"&amp;LEFT(A576, SEARCH("GB",A576))&amp;"*",hidden_1!G:G,0)-1,2), "undefined")</f>
        <v>$150</v>
      </c>
      <c r="F576" s="62" t="str">
        <f t="array" ref="F576">LOWER( SUBSTITUTE( SUBSTITUTE(IFERROR(INDEX(hidden_1!$A$2:$F$79,MATCH("*"&amp;LEFT(A576, SEARCH("GB",A576))&amp;"*",hidden_1!G:G,0)-1,3), "not fоund"), " ", ""), "Gray","Grey"))</f>
        <v>graphitegrey+blue+yellow</v>
      </c>
      <c r="G576" s="54" t="b">
        <f ca="1">IFERROR(__xludf.DUMMYFUNCTION("ISNUMBER( MATCH(K576,XLOOKUP(K576,split(F576,""+""),split(F576,""+"")),0))"),TRUE)</f>
        <v>1</v>
      </c>
      <c r="H576" s="54" t="str">
        <f t="shared" si="3"/>
        <v>Poco M5S 6+128G</v>
      </c>
      <c r="I576" s="3" t="str">
        <f t="shared" si="4"/>
        <v>blue int</v>
      </c>
      <c r="J576" s="3" t="str">
        <f t="shared" si="5"/>
        <v xml:space="preserve">blue </v>
      </c>
      <c r="K576" s="54" t="str">
        <f t="shared" si="6"/>
        <v>blue</v>
      </c>
    </row>
    <row r="577" spans="1:11" ht="15.75" customHeight="1">
      <c r="A577" s="60" t="str">
        <f>Зведена!A577</f>
        <v>Poco X5 5G 8+256GB Black Int</v>
      </c>
      <c r="B577" s="61" t="str">
        <f t="shared" ca="1" si="0"/>
        <v>undefined</v>
      </c>
      <c r="C577" s="61" t="str">
        <f t="shared" ca="1" si="1"/>
        <v>undefined</v>
      </c>
      <c r="D577" s="2" t="str">
        <f t="shared" ca="1" si="2"/>
        <v>undefined</v>
      </c>
      <c r="E577" s="2" t="str">
        <f t="array" ref="E577">IFERROR(INDEX(hidden_1!$A$2:$F$79,MATCH("*"&amp;LEFT(A577, SEARCH("GB",A577))&amp;"*",hidden_1!G:G,0)-1,2), "undefined")</f>
        <v>undefined</v>
      </c>
      <c r="F577" s="62" t="str">
        <f t="array" ref="F577">LOWER( SUBSTITUTE( SUBSTITUTE(IFERROR(INDEX(hidden_1!$A$2:$F$79,MATCH("*"&amp;LEFT(A577, SEARCH("GB",A577))&amp;"*",hidden_1!G:G,0)-1,3), "not fоund"), " ", ""), "Gray","Grey"))</f>
        <v>notfоund</v>
      </c>
      <c r="G577" s="54" t="b">
        <f ca="1">IFERROR(__xludf.DUMMYFUNCTION("ISNUMBER( MATCH(K577,XLOOKUP(K577,split(F577,""+""),split(F577,""+"")),0))"),FALSE)</f>
        <v>0</v>
      </c>
      <c r="H577" s="54" t="str">
        <f t="shared" si="3"/>
        <v>Poco X5 5G 8+256G</v>
      </c>
      <c r="I577" s="3" t="str">
        <f t="shared" si="4"/>
        <v>black int</v>
      </c>
      <c r="J577" s="3" t="str">
        <f t="shared" si="5"/>
        <v xml:space="preserve">black </v>
      </c>
      <c r="K577" s="54" t="str">
        <f t="shared" si="6"/>
        <v>black</v>
      </c>
    </row>
    <row r="578" spans="1:11" ht="15.75" customHeight="1">
      <c r="A578" s="60" t="str">
        <f>Зведена!A578</f>
        <v>Poco X5 5G 8+256GB Blue Int</v>
      </c>
      <c r="B578" s="61" t="str">
        <f t="shared" ca="1" si="0"/>
        <v>undefined</v>
      </c>
      <c r="C578" s="61" t="str">
        <f t="shared" ca="1" si="1"/>
        <v>undefined</v>
      </c>
      <c r="D578" s="2" t="str">
        <f t="shared" ca="1" si="2"/>
        <v>undefined</v>
      </c>
      <c r="E578" s="2" t="str">
        <f t="array" ref="E578">IFERROR(INDEX(hidden_1!$A$2:$F$79,MATCH("*"&amp;LEFT(A578, SEARCH("GB",A578))&amp;"*",hidden_1!G:G,0)-1,2), "undefined")</f>
        <v>undefined</v>
      </c>
      <c r="F578" s="62" t="str">
        <f t="array" ref="F578">LOWER( SUBSTITUTE( SUBSTITUTE(IFERROR(INDEX(hidden_1!$A$2:$F$79,MATCH("*"&amp;LEFT(A578, SEARCH("GB",A578))&amp;"*",hidden_1!G:G,0)-1,3), "not fоund"), " ", ""), "Gray","Grey"))</f>
        <v>notfоund</v>
      </c>
      <c r="G578" s="54" t="b">
        <f ca="1">IFERROR(__xludf.DUMMYFUNCTION("ISNUMBER( MATCH(K578,XLOOKUP(K578,split(F578,""+""),split(F578,""+"")),0))"),FALSE)</f>
        <v>0</v>
      </c>
      <c r="H578" s="54" t="str">
        <f t="shared" si="3"/>
        <v>Poco X5 5G 8+256G</v>
      </c>
      <c r="I578" s="3" t="str">
        <f t="shared" si="4"/>
        <v>blue int</v>
      </c>
      <c r="J578" s="3" t="str">
        <f t="shared" si="5"/>
        <v xml:space="preserve">blue </v>
      </c>
      <c r="K578" s="54" t="str">
        <f t="shared" si="6"/>
        <v>blue</v>
      </c>
    </row>
    <row r="579" spans="1:11" ht="15.75" customHeight="1">
      <c r="A579" s="60" t="str">
        <f>Зведена!A579</f>
        <v>Poco X5 5G 8+256GB Green Int</v>
      </c>
      <c r="B579" s="61" t="str">
        <f t="shared" ca="1" si="0"/>
        <v>undefined</v>
      </c>
      <c r="C579" s="61" t="str">
        <f t="shared" ca="1" si="1"/>
        <v>undefined</v>
      </c>
      <c r="D579" s="2" t="str">
        <f t="shared" ca="1" si="2"/>
        <v>undefined</v>
      </c>
      <c r="E579" s="2" t="str">
        <f t="array" ref="E579">IFERROR(INDEX(hidden_1!$A$2:$F$79,MATCH("*"&amp;LEFT(A579, SEARCH("GB",A579))&amp;"*",hidden_1!G:G,0)-1,2), "undefined")</f>
        <v>undefined</v>
      </c>
      <c r="F579" s="62" t="str">
        <f t="array" ref="F579">LOWER( SUBSTITUTE( SUBSTITUTE(IFERROR(INDEX(hidden_1!$A$2:$F$79,MATCH("*"&amp;LEFT(A579, SEARCH("GB",A579))&amp;"*",hidden_1!G:G,0)-1,3), "not fоund"), " ", ""), "Gray","Grey"))</f>
        <v>notfоund</v>
      </c>
      <c r="G579" s="54" t="b">
        <f ca="1">IFERROR(__xludf.DUMMYFUNCTION("ISNUMBER( MATCH(K579,XLOOKUP(K579,split(F579,""+""),split(F579,""+"")),0))"),FALSE)</f>
        <v>0</v>
      </c>
      <c r="H579" s="54" t="str">
        <f t="shared" si="3"/>
        <v>Poco X5 5G 8+256G</v>
      </c>
      <c r="I579" s="3" t="str">
        <f t="shared" si="4"/>
        <v>green int</v>
      </c>
      <c r="J579" s="3" t="str">
        <f t="shared" si="5"/>
        <v xml:space="preserve">green </v>
      </c>
      <c r="K579" s="54" t="str">
        <f t="shared" si="6"/>
        <v>green</v>
      </c>
    </row>
    <row r="580" spans="1:11" ht="15.75" customHeight="1">
      <c r="A580" s="60" t="str">
        <f>Зведена!A580</f>
        <v>Poco X5 Pro 5G 6+128GB Yellow Int</v>
      </c>
      <c r="B580" s="61" t="str">
        <f t="shared" ca="1" si="0"/>
        <v>undefined</v>
      </c>
      <c r="C580" s="61" t="str">
        <f t="shared" ca="1" si="1"/>
        <v>undefined</v>
      </c>
      <c r="D580" s="2" t="str">
        <f t="shared" ca="1" si="2"/>
        <v>undefined</v>
      </c>
      <c r="E580" s="2" t="str">
        <f t="array" ref="E580">IFERROR(INDEX(hidden_1!$A$2:$F$79,MATCH("*"&amp;LEFT(A580, SEARCH("GB",A580))&amp;"*",hidden_1!G:G,0)-1,2), "undefined")</f>
        <v>undefined</v>
      </c>
      <c r="F580" s="62" t="str">
        <f t="array" ref="F580">LOWER( SUBSTITUTE( SUBSTITUTE(IFERROR(INDEX(hidden_1!$A$2:$F$79,MATCH("*"&amp;LEFT(A580, SEARCH("GB",A580))&amp;"*",hidden_1!G:G,0)-1,3), "not fоund"), " ", ""), "Gray","Grey"))</f>
        <v>notfоund</v>
      </c>
      <c r="G580" s="54" t="b">
        <f ca="1">IFERROR(__xludf.DUMMYFUNCTION("ISNUMBER( MATCH(K580,XLOOKUP(K580,split(F580,""+""),split(F580,""+"")),0))"),FALSE)</f>
        <v>0</v>
      </c>
      <c r="H580" s="54" t="str">
        <f t="shared" si="3"/>
        <v>Poco X5 Pro 5G 6+128G</v>
      </c>
      <c r="I580" s="3" t="str">
        <f t="shared" si="4"/>
        <v>yellow int</v>
      </c>
      <c r="J580" s="3" t="str">
        <f t="shared" si="5"/>
        <v xml:space="preserve">yellow </v>
      </c>
      <c r="K580" s="54" t="str">
        <f t="shared" si="6"/>
        <v>yellow</v>
      </c>
    </row>
    <row r="581" spans="1:11" ht="15.75" customHeight="1">
      <c r="A581" s="60" t="str">
        <f>Зведена!A581</f>
        <v>Poco X5 Pro 5G 6+128GB Blue Int</v>
      </c>
      <c r="B581" s="61" t="str">
        <f t="shared" ca="1" si="0"/>
        <v>undefined</v>
      </c>
      <c r="C581" s="61" t="str">
        <f t="shared" ca="1" si="1"/>
        <v>undefined</v>
      </c>
      <c r="D581" s="2" t="str">
        <f t="shared" ca="1" si="2"/>
        <v>undefined</v>
      </c>
      <c r="E581" s="2" t="str">
        <f t="array" ref="E581">IFERROR(INDEX(hidden_1!$A$2:$F$79,MATCH("*"&amp;LEFT(A581, SEARCH("GB",A581))&amp;"*",hidden_1!G:G,0)-1,2), "undefined")</f>
        <v>undefined</v>
      </c>
      <c r="F581" s="62" t="str">
        <f t="array" ref="F581">LOWER( SUBSTITUTE( SUBSTITUTE(IFERROR(INDEX(hidden_1!$A$2:$F$79,MATCH("*"&amp;LEFT(A581, SEARCH("GB",A581))&amp;"*",hidden_1!G:G,0)-1,3), "not fоund"), " ", ""), "Gray","Grey"))</f>
        <v>notfоund</v>
      </c>
      <c r="G581" s="54" t="b">
        <f ca="1">IFERROR(__xludf.DUMMYFUNCTION("ISNUMBER( MATCH(K581,XLOOKUP(K581,split(F581,""+""),split(F581,""+"")),0))"),FALSE)</f>
        <v>0</v>
      </c>
      <c r="H581" s="54" t="str">
        <f t="shared" si="3"/>
        <v>Poco X5 Pro 5G 6+128G</v>
      </c>
      <c r="I581" s="3" t="str">
        <f t="shared" si="4"/>
        <v>blue int</v>
      </c>
      <c r="J581" s="3" t="str">
        <f t="shared" si="5"/>
        <v xml:space="preserve">blue </v>
      </c>
      <c r="K581" s="54" t="str">
        <f t="shared" si="6"/>
        <v>blue</v>
      </c>
    </row>
    <row r="582" spans="1:11" ht="15.75" customHeight="1">
      <c r="A582" s="60" t="str">
        <f>Зведена!A582</f>
        <v>Poco X5 Pro 5G 6+128GB Black Int</v>
      </c>
      <c r="B582" s="61" t="str">
        <f t="shared" ca="1" si="0"/>
        <v>undefined</v>
      </c>
      <c r="C582" s="61" t="str">
        <f t="shared" ca="1" si="1"/>
        <v>undefined</v>
      </c>
      <c r="D582" s="2" t="str">
        <f t="shared" ca="1" si="2"/>
        <v>undefined</v>
      </c>
      <c r="E582" s="2" t="str">
        <f t="array" ref="E582">IFERROR(INDEX(hidden_1!$A$2:$F$79,MATCH("*"&amp;LEFT(A582, SEARCH("GB",A582))&amp;"*",hidden_1!G:G,0)-1,2), "undefined")</f>
        <v>undefined</v>
      </c>
      <c r="F582" s="62" t="str">
        <f t="array" ref="F582">LOWER( SUBSTITUTE( SUBSTITUTE(IFERROR(INDEX(hidden_1!$A$2:$F$79,MATCH("*"&amp;LEFT(A582, SEARCH("GB",A582))&amp;"*",hidden_1!G:G,0)-1,3), "not fоund"), " ", ""), "Gray","Grey"))</f>
        <v>notfоund</v>
      </c>
      <c r="G582" s="54" t="b">
        <f ca="1">IFERROR(__xludf.DUMMYFUNCTION("ISNUMBER( MATCH(K582,XLOOKUP(K582,split(F582,""+""),split(F582,""+"")),0))"),FALSE)</f>
        <v>0</v>
      </c>
      <c r="H582" s="54" t="str">
        <f t="shared" si="3"/>
        <v>Poco X5 Pro 5G 6+128G</v>
      </c>
      <c r="I582" s="3" t="str">
        <f t="shared" si="4"/>
        <v>black int</v>
      </c>
      <c r="J582" s="3" t="str">
        <f t="shared" si="5"/>
        <v xml:space="preserve">black </v>
      </c>
      <c r="K582" s="54" t="str">
        <f t="shared" si="6"/>
        <v>black</v>
      </c>
    </row>
    <row r="583" spans="1:11" ht="15.75" customHeight="1">
      <c r="A583" s="60" t="str">
        <f>Зведена!A583</f>
        <v>Poco X5 5G 6+128GB Green Int</v>
      </c>
      <c r="B583" s="61" t="str">
        <f t="shared" ca="1" si="0"/>
        <v>undefined</v>
      </c>
      <c r="C583" s="61" t="str">
        <f t="shared" ca="1" si="1"/>
        <v>undefined</v>
      </c>
      <c r="D583" s="2" t="str">
        <f t="shared" ca="1" si="2"/>
        <v>undefined</v>
      </c>
      <c r="E583" s="2" t="str">
        <f t="array" ref="E583">IFERROR(INDEX(hidden_1!$A$2:$F$79,MATCH("*"&amp;LEFT(A583, SEARCH("GB",A583))&amp;"*",hidden_1!G:G,0)-1,2), "undefined")</f>
        <v>undefined</v>
      </c>
      <c r="F583" s="62" t="str">
        <f t="array" ref="F583">LOWER( SUBSTITUTE( SUBSTITUTE(IFERROR(INDEX(hidden_1!$A$2:$F$79,MATCH("*"&amp;LEFT(A583, SEARCH("GB",A583))&amp;"*",hidden_1!G:G,0)-1,3), "not fоund"), " ", ""), "Gray","Grey"))</f>
        <v>notfоund</v>
      </c>
      <c r="G583" s="54" t="b">
        <f ca="1">IFERROR(__xludf.DUMMYFUNCTION("ISNUMBER( MATCH(K583,XLOOKUP(K583,split(F583,""+""),split(F583,""+"")),0))"),FALSE)</f>
        <v>0</v>
      </c>
      <c r="H583" s="54" t="str">
        <f t="shared" si="3"/>
        <v>Poco X5 5G 6+128G</v>
      </c>
      <c r="I583" s="3" t="str">
        <f t="shared" si="4"/>
        <v>green int</v>
      </c>
      <c r="J583" s="3" t="str">
        <f t="shared" si="5"/>
        <v xml:space="preserve">green </v>
      </c>
      <c r="K583" s="54" t="str">
        <f t="shared" si="6"/>
        <v>green</v>
      </c>
    </row>
    <row r="584" spans="1:11" ht="15.75" customHeight="1">
      <c r="A584" s="60" t="str">
        <f>Зведена!A584</f>
        <v>Poco X5 5G 6+128GB Blue Int</v>
      </c>
      <c r="B584" s="61" t="str">
        <f t="shared" ca="1" si="0"/>
        <v>undefined</v>
      </c>
      <c r="C584" s="61" t="str">
        <f t="shared" ca="1" si="1"/>
        <v>undefined</v>
      </c>
      <c r="D584" s="2" t="str">
        <f t="shared" ca="1" si="2"/>
        <v>undefined</v>
      </c>
      <c r="E584" s="2" t="str">
        <f t="array" ref="E584">IFERROR(INDEX(hidden_1!$A$2:$F$79,MATCH("*"&amp;LEFT(A584, SEARCH("GB",A584))&amp;"*",hidden_1!G:G,0)-1,2), "undefined")</f>
        <v>undefined</v>
      </c>
      <c r="F584" s="62" t="str">
        <f t="array" ref="F584">LOWER( SUBSTITUTE( SUBSTITUTE(IFERROR(INDEX(hidden_1!$A$2:$F$79,MATCH("*"&amp;LEFT(A584, SEARCH("GB",A584))&amp;"*",hidden_1!G:G,0)-1,3), "not fоund"), " ", ""), "Gray","Grey"))</f>
        <v>notfоund</v>
      </c>
      <c r="G584" s="54" t="b">
        <f ca="1">IFERROR(__xludf.DUMMYFUNCTION("ISNUMBER( MATCH(K584,XLOOKUP(K584,split(F584,""+""),split(F584,""+"")),0))"),FALSE)</f>
        <v>0</v>
      </c>
      <c r="H584" s="54" t="str">
        <f t="shared" si="3"/>
        <v>Poco X5 5G 6+128G</v>
      </c>
      <c r="I584" s="3" t="str">
        <f t="shared" si="4"/>
        <v>blue int</v>
      </c>
      <c r="J584" s="3" t="str">
        <f t="shared" si="5"/>
        <v xml:space="preserve">blue </v>
      </c>
      <c r="K584" s="54" t="str">
        <f t="shared" si="6"/>
        <v>blue</v>
      </c>
    </row>
    <row r="585" spans="1:11" ht="15.75" customHeight="1">
      <c r="A585" s="60" t="str">
        <f>Зведена!A585</f>
        <v>Poco X5 5G 6+128GB Black Int</v>
      </c>
      <c r="B585" s="61" t="str">
        <f t="shared" ca="1" si="0"/>
        <v>undefined</v>
      </c>
      <c r="C585" s="61" t="str">
        <f t="shared" ca="1" si="1"/>
        <v>undefined</v>
      </c>
      <c r="D585" s="2" t="str">
        <f t="shared" ca="1" si="2"/>
        <v>undefined</v>
      </c>
      <c r="E585" s="2" t="str">
        <f t="array" ref="E585">IFERROR(INDEX(hidden_1!$A$2:$F$79,MATCH("*"&amp;LEFT(A585, SEARCH("GB",A585))&amp;"*",hidden_1!G:G,0)-1,2), "undefined")</f>
        <v>undefined</v>
      </c>
      <c r="F585" s="62" t="str">
        <f t="array" ref="F585">LOWER( SUBSTITUTE( SUBSTITUTE(IFERROR(INDEX(hidden_1!$A$2:$F$79,MATCH("*"&amp;LEFT(A585, SEARCH("GB",A585))&amp;"*",hidden_1!G:G,0)-1,3), "not fоund"), " ", ""), "Gray","Grey"))</f>
        <v>notfоund</v>
      </c>
      <c r="G585" s="54" t="b">
        <f ca="1">IFERROR(__xludf.DUMMYFUNCTION("ISNUMBER( MATCH(K585,XLOOKUP(K585,split(F585,""+""),split(F585,""+"")),0))"),FALSE)</f>
        <v>0</v>
      </c>
      <c r="H585" s="54" t="str">
        <f t="shared" si="3"/>
        <v>Poco X5 5G 6+128G</v>
      </c>
      <c r="I585" s="3" t="str">
        <f t="shared" si="4"/>
        <v>black int</v>
      </c>
      <c r="J585" s="3" t="str">
        <f t="shared" si="5"/>
        <v xml:space="preserve">black </v>
      </c>
      <c r="K585" s="54" t="str">
        <f t="shared" si="6"/>
        <v>black</v>
      </c>
    </row>
    <row r="586" spans="1:11" ht="15.75" customHeight="1">
      <c r="A586" s="60" t="str">
        <f>Зведена!A586</f>
        <v>Poco X5 Pro 5G 8+256GB Blue Int</v>
      </c>
      <c r="B586" s="61" t="str">
        <f t="shared" ca="1" si="0"/>
        <v>undefined</v>
      </c>
      <c r="C586" s="61" t="str">
        <f t="shared" ca="1" si="1"/>
        <v>undefined</v>
      </c>
      <c r="D586" s="2" t="str">
        <f t="shared" ca="1" si="2"/>
        <v>undefined</v>
      </c>
      <c r="E586" s="2" t="str">
        <f t="array" ref="E586">IFERROR(INDEX(hidden_1!$A$2:$F$79,MATCH("*"&amp;LEFT(A586, SEARCH("GB",A586))&amp;"*",hidden_1!G:G,0)-1,2), "undefined")</f>
        <v>undefined</v>
      </c>
      <c r="F586" s="62" t="str">
        <f t="array" ref="F586">LOWER( SUBSTITUTE( SUBSTITUTE(IFERROR(INDEX(hidden_1!$A$2:$F$79,MATCH("*"&amp;LEFT(A586, SEARCH("GB",A586))&amp;"*",hidden_1!G:G,0)-1,3), "not fоund"), " ", ""), "Gray","Grey"))</f>
        <v>notfоund</v>
      </c>
      <c r="G586" s="54" t="b">
        <f ca="1">IFERROR(__xludf.DUMMYFUNCTION("ISNUMBER( MATCH(K586,XLOOKUP(K586,split(F586,""+""),split(F586,""+"")),0))"),FALSE)</f>
        <v>0</v>
      </c>
      <c r="H586" s="54" t="str">
        <f t="shared" si="3"/>
        <v>Poco X5 Pro 5G 8+256G</v>
      </c>
      <c r="I586" s="3" t="str">
        <f t="shared" si="4"/>
        <v>blue int</v>
      </c>
      <c r="J586" s="3" t="str">
        <f t="shared" si="5"/>
        <v xml:space="preserve">blue </v>
      </c>
      <c r="K586" s="54" t="str">
        <f t="shared" si="6"/>
        <v>blue</v>
      </c>
    </row>
    <row r="587" spans="1:11" ht="15.75" customHeight="1">
      <c r="A587" s="60" t="str">
        <f>Зведена!A587</f>
        <v>Poco X5 Pro 5G 8+256GB Black Int</v>
      </c>
      <c r="B587" s="61" t="str">
        <f t="shared" ca="1" si="0"/>
        <v>undefined</v>
      </c>
      <c r="C587" s="61" t="str">
        <f t="shared" ca="1" si="1"/>
        <v>undefined</v>
      </c>
      <c r="D587" s="2" t="str">
        <f t="shared" ca="1" si="2"/>
        <v>undefined</v>
      </c>
      <c r="E587" s="2" t="str">
        <f t="array" ref="E587">IFERROR(INDEX(hidden_1!$A$2:$F$79,MATCH("*"&amp;LEFT(A587, SEARCH("GB",A587))&amp;"*",hidden_1!G:G,0)-1,2), "undefined")</f>
        <v>undefined</v>
      </c>
      <c r="F587" s="62" t="str">
        <f t="array" ref="F587">LOWER( SUBSTITUTE( SUBSTITUTE(IFERROR(INDEX(hidden_1!$A$2:$F$79,MATCH("*"&amp;LEFT(A587, SEARCH("GB",A587))&amp;"*",hidden_1!G:G,0)-1,3), "not fоund"), " ", ""), "Gray","Grey"))</f>
        <v>notfоund</v>
      </c>
      <c r="G587" s="54" t="b">
        <f ca="1">IFERROR(__xludf.DUMMYFUNCTION("ISNUMBER( MATCH(K587,XLOOKUP(K587,split(F587,""+""),split(F587,""+"")),0))"),FALSE)</f>
        <v>0</v>
      </c>
      <c r="H587" s="54" t="str">
        <f t="shared" si="3"/>
        <v>Poco X5 Pro 5G 8+256G</v>
      </c>
      <c r="I587" s="3" t="str">
        <f t="shared" si="4"/>
        <v>black int</v>
      </c>
      <c r="J587" s="3" t="str">
        <f t="shared" si="5"/>
        <v xml:space="preserve">black </v>
      </c>
      <c r="K587" s="54" t="str">
        <f t="shared" si="6"/>
        <v>black</v>
      </c>
    </row>
    <row r="588" spans="1:11" ht="15.75" customHeight="1">
      <c r="A588" s="60" t="str">
        <f>Зведена!A588</f>
        <v>Poco X5 Pro 5G 8+256GB Yellow Int</v>
      </c>
      <c r="B588" s="61" t="str">
        <f t="shared" ca="1" si="0"/>
        <v>undefined</v>
      </c>
      <c r="C588" s="61" t="str">
        <f t="shared" ca="1" si="1"/>
        <v>undefined</v>
      </c>
      <c r="D588" s="2" t="str">
        <f t="shared" ca="1" si="2"/>
        <v>undefined</v>
      </c>
      <c r="E588" s="2" t="str">
        <f t="array" ref="E588">IFERROR(INDEX(hidden_1!$A$2:$F$79,MATCH("*"&amp;LEFT(A588, SEARCH("GB",A588))&amp;"*",hidden_1!G:G,0)-1,2), "undefined")</f>
        <v>undefined</v>
      </c>
      <c r="F588" s="62" t="str">
        <f t="array" ref="F588">LOWER( SUBSTITUTE( SUBSTITUTE(IFERROR(INDEX(hidden_1!$A$2:$F$79,MATCH("*"&amp;LEFT(A588, SEARCH("GB",A588))&amp;"*",hidden_1!G:G,0)-1,3), "not fоund"), " ", ""), "Gray","Grey"))</f>
        <v>notfоund</v>
      </c>
      <c r="G588" s="54" t="b">
        <f ca="1">IFERROR(__xludf.DUMMYFUNCTION("ISNUMBER( MATCH(K588,XLOOKUP(K588,split(F588,""+""),split(F588,""+"")),0))"),FALSE)</f>
        <v>0</v>
      </c>
      <c r="H588" s="54" t="str">
        <f t="shared" si="3"/>
        <v>Poco X5 Pro 5G 8+256G</v>
      </c>
      <c r="I588" s="3" t="str">
        <f t="shared" si="4"/>
        <v>yellow int</v>
      </c>
      <c r="J588" s="3" t="str">
        <f t="shared" si="5"/>
        <v xml:space="preserve">yellow </v>
      </c>
      <c r="K588" s="54" t="str">
        <f t="shared" si="6"/>
        <v>yellow</v>
      </c>
    </row>
    <row r="589" spans="1:11" ht="15.75" customHeight="1">
      <c r="A589" s="60" t="str">
        <f>Зведена!A589</f>
        <v>Redmi Pad 3+64Gb Grey Int</v>
      </c>
      <c r="B589" s="61" t="str">
        <f t="shared" ca="1" si="0"/>
        <v>undefined</v>
      </c>
      <c r="C589" s="61" t="str">
        <f t="shared" ca="1" si="1"/>
        <v>undefined</v>
      </c>
      <c r="D589" s="2" t="str">
        <f t="shared" ca="1" si="2"/>
        <v>undefined</v>
      </c>
      <c r="E589" s="2" t="str">
        <f t="array" ref="E589">IFERROR(INDEX(hidden_1!$A$2:$F$79,MATCH("*"&amp;LEFT(A589, SEARCH("GB",A589))&amp;"*",hidden_1!G:G,0)-1,2), "undefined")</f>
        <v>undefined</v>
      </c>
      <c r="F589" s="62" t="str">
        <f t="array" ref="F589">LOWER( SUBSTITUTE( SUBSTITUTE(IFERROR(INDEX(hidden_1!$A$2:$F$79,MATCH("*"&amp;LEFT(A589, SEARCH("GB",A589))&amp;"*",hidden_1!G:G,0)-1,3), "not fоund"), " ", ""), "Gray","Grey"))</f>
        <v>notfоund</v>
      </c>
      <c r="G589" s="54" t="b">
        <f ca="1">IFERROR(__xludf.DUMMYFUNCTION("ISNUMBER( MATCH(K589,XLOOKUP(K589,split(F589,""+""),split(F589,""+"")),0))"),FALSE)</f>
        <v>0</v>
      </c>
      <c r="H589" s="54" t="str">
        <f t="shared" si="3"/>
        <v>Redmi Pad 3+64G</v>
      </c>
      <c r="I589" s="3" t="str">
        <f t="shared" si="4"/>
        <v>grey int</v>
      </c>
      <c r="J589" s="3" t="str">
        <f t="shared" si="5"/>
        <v xml:space="preserve">grey </v>
      </c>
      <c r="K589" s="54" t="str">
        <f t="shared" si="6"/>
        <v>grey</v>
      </c>
    </row>
    <row r="590" spans="1:11" ht="15.75" customHeight="1">
      <c r="A590" s="60" t="str">
        <f>Зведена!A590</f>
        <v>Redmi Pad 3+64Gb Green Int</v>
      </c>
      <c r="B590" s="61" t="str">
        <f t="shared" ca="1" si="0"/>
        <v>undefined</v>
      </c>
      <c r="C590" s="61" t="str">
        <f t="shared" ca="1" si="1"/>
        <v>undefined</v>
      </c>
      <c r="D590" s="2" t="str">
        <f t="shared" ca="1" si="2"/>
        <v>undefined</v>
      </c>
      <c r="E590" s="2" t="str">
        <f t="array" ref="E590">IFERROR(INDEX(hidden_1!$A$2:$F$79,MATCH("*"&amp;LEFT(A590, SEARCH("GB",A590))&amp;"*",hidden_1!G:G,0)-1,2), "undefined")</f>
        <v>undefined</v>
      </c>
      <c r="F590" s="62" t="str">
        <f t="array" ref="F590">LOWER( SUBSTITUTE( SUBSTITUTE(IFERROR(INDEX(hidden_1!$A$2:$F$79,MATCH("*"&amp;LEFT(A590, SEARCH("GB",A590))&amp;"*",hidden_1!G:G,0)-1,3), "not fоund"), " ", ""), "Gray","Grey"))</f>
        <v>notfоund</v>
      </c>
      <c r="G590" s="54" t="b">
        <f ca="1">IFERROR(__xludf.DUMMYFUNCTION("ISNUMBER( MATCH(K590,XLOOKUP(K590,split(F590,""+""),split(F590,""+"")),0))"),FALSE)</f>
        <v>0</v>
      </c>
      <c r="H590" s="54" t="str">
        <f t="shared" si="3"/>
        <v>Redmi Pad 3+64G</v>
      </c>
      <c r="I590" s="3" t="str">
        <f t="shared" si="4"/>
        <v>green int</v>
      </c>
      <c r="J590" s="3" t="str">
        <f t="shared" si="5"/>
        <v xml:space="preserve">green </v>
      </c>
      <c r="K590" s="54" t="str">
        <f t="shared" si="6"/>
        <v>green</v>
      </c>
    </row>
    <row r="591" spans="1:11" ht="15.75" customHeight="1">
      <c r="A591" s="60" t="str">
        <f>Зведена!A591</f>
        <v>Redmi Pad 3+64Gb Silver Int</v>
      </c>
      <c r="B591" s="61" t="str">
        <f t="shared" ca="1" si="0"/>
        <v>undefined</v>
      </c>
      <c r="C591" s="61" t="str">
        <f t="shared" ca="1" si="1"/>
        <v>undefined</v>
      </c>
      <c r="D591" s="2" t="str">
        <f t="shared" ca="1" si="2"/>
        <v>undefined</v>
      </c>
      <c r="E591" s="2" t="str">
        <f t="array" ref="E591">IFERROR(INDEX(hidden_1!$A$2:$F$79,MATCH("*"&amp;LEFT(A591, SEARCH("GB",A591))&amp;"*",hidden_1!G:G,0)-1,2), "undefined")</f>
        <v>undefined</v>
      </c>
      <c r="F591" s="62" t="str">
        <f t="array" ref="F591">LOWER( SUBSTITUTE( SUBSTITUTE(IFERROR(INDEX(hidden_1!$A$2:$F$79,MATCH("*"&amp;LEFT(A591, SEARCH("GB",A591))&amp;"*",hidden_1!G:G,0)-1,3), "not fоund"), " ", ""), "Gray","Grey"))</f>
        <v>notfоund</v>
      </c>
      <c r="G591" s="54" t="b">
        <f ca="1">IFERROR(__xludf.DUMMYFUNCTION("ISNUMBER( MATCH(K591,XLOOKUP(K591,split(F591,""+""),split(F591,""+"")),0))"),FALSE)</f>
        <v>0</v>
      </c>
      <c r="H591" s="54" t="str">
        <f t="shared" si="3"/>
        <v>Redmi Pad 3+64G</v>
      </c>
      <c r="I591" s="3" t="str">
        <f t="shared" si="4"/>
        <v>silver int</v>
      </c>
      <c r="J591" s="3" t="str">
        <f t="shared" si="5"/>
        <v xml:space="preserve">silver </v>
      </c>
      <c r="K591" s="54" t="str">
        <f t="shared" si="6"/>
        <v>silver</v>
      </c>
    </row>
    <row r="592" spans="1:11" ht="15.75" customHeight="1">
      <c r="A592" s="60" t="str">
        <f>Зведена!A592</f>
        <v>Redmi Pad 4+128Gb Green Int</v>
      </c>
      <c r="B592" s="61" t="str">
        <f t="shared" ca="1" si="0"/>
        <v>undefined</v>
      </c>
      <c r="C592" s="61" t="str">
        <f t="shared" ca="1" si="1"/>
        <v>undefined</v>
      </c>
      <c r="D592" s="2" t="str">
        <f t="shared" ca="1" si="2"/>
        <v>undefined</v>
      </c>
      <c r="E592" s="2" t="str">
        <f t="array" ref="E592">IFERROR(INDEX(hidden_1!$A$2:$F$79,MATCH("*"&amp;LEFT(A592, SEARCH("GB",A592))&amp;"*",hidden_1!G:G,0)-1,2), "undefined")</f>
        <v>undefined</v>
      </c>
      <c r="F592" s="62" t="str">
        <f t="array" ref="F592">LOWER( SUBSTITUTE( SUBSTITUTE(IFERROR(INDEX(hidden_1!$A$2:$F$79,MATCH("*"&amp;LEFT(A592, SEARCH("GB",A592))&amp;"*",hidden_1!G:G,0)-1,3), "not fоund"), " ", ""), "Gray","Grey"))</f>
        <v>notfоund</v>
      </c>
      <c r="G592" s="54" t="b">
        <f ca="1">IFERROR(__xludf.DUMMYFUNCTION("ISNUMBER( MATCH(K592,XLOOKUP(K592,split(F592,""+""),split(F592,""+"")),0))"),FALSE)</f>
        <v>0</v>
      </c>
      <c r="H592" s="54" t="str">
        <f t="shared" si="3"/>
        <v>Redmi Pad 4+128G</v>
      </c>
      <c r="I592" s="3" t="str">
        <f t="shared" si="4"/>
        <v>green int</v>
      </c>
      <c r="J592" s="3" t="str">
        <f t="shared" si="5"/>
        <v xml:space="preserve">green </v>
      </c>
      <c r="K592" s="54" t="str">
        <f t="shared" si="6"/>
        <v>green</v>
      </c>
    </row>
    <row r="593" spans="1:11" ht="15.75" customHeight="1">
      <c r="A593" s="60" t="str">
        <f>Зведена!A593</f>
        <v>Redmi Pad 4+128Gb Grey Int</v>
      </c>
      <c r="B593" s="61" t="str">
        <f t="shared" ca="1" si="0"/>
        <v>undefined</v>
      </c>
      <c r="C593" s="61" t="str">
        <f t="shared" ca="1" si="1"/>
        <v>undefined</v>
      </c>
      <c r="D593" s="2" t="str">
        <f t="shared" ca="1" si="2"/>
        <v>undefined</v>
      </c>
      <c r="E593" s="2" t="str">
        <f t="array" ref="E593">IFERROR(INDEX(hidden_1!$A$2:$F$79,MATCH("*"&amp;LEFT(A593, SEARCH("GB",A593))&amp;"*",hidden_1!G:G,0)-1,2), "undefined")</f>
        <v>undefined</v>
      </c>
      <c r="F593" s="62" t="str">
        <f t="array" ref="F593">LOWER( SUBSTITUTE( SUBSTITUTE(IFERROR(INDEX(hidden_1!$A$2:$F$79,MATCH("*"&amp;LEFT(A593, SEARCH("GB",A593))&amp;"*",hidden_1!G:G,0)-1,3), "not fоund"), " ", ""), "Gray","Grey"))</f>
        <v>notfоund</v>
      </c>
      <c r="G593" s="54" t="b">
        <f ca="1">IFERROR(__xludf.DUMMYFUNCTION("ISNUMBER( MATCH(K593,XLOOKUP(K593,split(F593,""+""),split(F593,""+"")),0))"),FALSE)</f>
        <v>0</v>
      </c>
      <c r="H593" s="54" t="str">
        <f t="shared" si="3"/>
        <v>Redmi Pad 4+128G</v>
      </c>
      <c r="I593" s="3" t="str">
        <f t="shared" si="4"/>
        <v>grey int</v>
      </c>
      <c r="J593" s="3" t="str">
        <f t="shared" si="5"/>
        <v xml:space="preserve">grey </v>
      </c>
      <c r="K593" s="54" t="str">
        <f t="shared" si="6"/>
        <v>grey</v>
      </c>
    </row>
    <row r="594" spans="1:11" ht="15.75" customHeight="1">
      <c r="A594" s="60" t="str">
        <f>Зведена!A594</f>
        <v>Redmi Pad 6+128Gb Green Int</v>
      </c>
      <c r="B594" s="61" t="str">
        <f t="shared" ca="1" si="0"/>
        <v>undefined</v>
      </c>
      <c r="C594" s="61" t="str">
        <f t="shared" ca="1" si="1"/>
        <v>undefined</v>
      </c>
      <c r="D594" s="2" t="str">
        <f t="shared" ca="1" si="2"/>
        <v>undefined</v>
      </c>
      <c r="E594" s="2" t="str">
        <f t="array" ref="E594">IFERROR(INDEX(hidden_1!$A$2:$F$79,MATCH("*"&amp;LEFT(A594, SEARCH("GB",A594))&amp;"*",hidden_1!G:G,0)-1,2), "undefined")</f>
        <v>undefined</v>
      </c>
      <c r="F594" s="62" t="str">
        <f t="array" ref="F594">LOWER( SUBSTITUTE( SUBSTITUTE(IFERROR(INDEX(hidden_1!$A$2:$F$79,MATCH("*"&amp;LEFT(A594, SEARCH("GB",A594))&amp;"*",hidden_1!G:G,0)-1,3), "not fоund"), " ", ""), "Gray","Grey"))</f>
        <v>notfоund</v>
      </c>
      <c r="G594" s="54" t="b">
        <f ca="1">IFERROR(__xludf.DUMMYFUNCTION("ISNUMBER( MATCH(K594,XLOOKUP(K594,split(F594,""+""),split(F594,""+"")),0))"),FALSE)</f>
        <v>0</v>
      </c>
      <c r="H594" s="54" t="str">
        <f t="shared" si="3"/>
        <v>Redmi Pad 6+128G</v>
      </c>
      <c r="I594" s="3" t="str">
        <f t="shared" si="4"/>
        <v>green int</v>
      </c>
      <c r="J594" s="3" t="str">
        <f t="shared" si="5"/>
        <v xml:space="preserve">green </v>
      </c>
      <c r="K594" s="54" t="str">
        <f t="shared" si="6"/>
        <v>green</v>
      </c>
    </row>
    <row r="595" spans="1:11" ht="15.75" customHeight="1">
      <c r="A595" s="60" t="str">
        <f>Зведена!A595</f>
        <v>Redmi Pad 4+128Gb Silver Int</v>
      </c>
      <c r="B595" s="61" t="str">
        <f t="shared" ca="1" si="0"/>
        <v>undefined</v>
      </c>
      <c r="C595" s="61" t="str">
        <f t="shared" ca="1" si="1"/>
        <v>undefined</v>
      </c>
      <c r="D595" s="2" t="str">
        <f t="shared" ca="1" si="2"/>
        <v>undefined</v>
      </c>
      <c r="E595" s="2" t="str">
        <f t="array" ref="E595">IFERROR(INDEX(hidden_1!$A$2:$F$79,MATCH("*"&amp;LEFT(A595, SEARCH("GB",A595))&amp;"*",hidden_1!G:G,0)-1,2), "undefined")</f>
        <v>undefined</v>
      </c>
      <c r="F595" s="62" t="str">
        <f t="array" ref="F595">LOWER( SUBSTITUTE( SUBSTITUTE(IFERROR(INDEX(hidden_1!$A$2:$F$79,MATCH("*"&amp;LEFT(A595, SEARCH("GB",A595))&amp;"*",hidden_1!G:G,0)-1,3), "not fоund"), " ", ""), "Gray","Grey"))</f>
        <v>notfоund</v>
      </c>
      <c r="G595" s="54" t="b">
        <f ca="1">IFERROR(__xludf.DUMMYFUNCTION("ISNUMBER( MATCH(K595,XLOOKUP(K595,split(F595,""+""),split(F595,""+"")),0))"),FALSE)</f>
        <v>0</v>
      </c>
      <c r="H595" s="54" t="str">
        <f t="shared" si="3"/>
        <v>Redmi Pad 4+128G</v>
      </c>
      <c r="I595" s="3" t="str">
        <f t="shared" si="4"/>
        <v>silver int</v>
      </c>
      <c r="J595" s="3" t="str">
        <f t="shared" si="5"/>
        <v xml:space="preserve">silver </v>
      </c>
      <c r="K595" s="54" t="str">
        <f t="shared" si="6"/>
        <v>silver</v>
      </c>
    </row>
    <row r="596" spans="1:11" ht="15.75" customHeight="1">
      <c r="A596" s="60" t="str">
        <f>Зведена!A596</f>
        <v>Redmi Pad 4+128Gb Grey CN+OTA</v>
      </c>
      <c r="B596" s="61" t="str">
        <f t="shared" si="0"/>
        <v>undefined</v>
      </c>
      <c r="C596" s="61" t="str">
        <f t="shared" ca="1" si="1"/>
        <v>undefined</v>
      </c>
      <c r="D596" s="2" t="str">
        <f t="shared" ca="1" si="2"/>
        <v>undefined</v>
      </c>
      <c r="E596" s="2" t="str">
        <f t="array" ref="E596">IFERROR(INDEX(hidden_1!$A$2:$F$79,MATCH("*"&amp;LEFT(A596, SEARCH("GB",A596))&amp;"*",hidden_1!G:G,0)-1,2), "undefined")</f>
        <v>undefined</v>
      </c>
      <c r="F596" s="62" t="str">
        <f t="array" ref="F596">LOWER( SUBSTITUTE( SUBSTITUTE(IFERROR(INDEX(hidden_1!$A$2:$F$79,MATCH("*"&amp;LEFT(A596, SEARCH("GB",A596))&amp;"*",hidden_1!G:G,0)-1,3), "not fоund"), " ", ""), "Gray","Grey"))</f>
        <v>notfоund</v>
      </c>
      <c r="G596" s="54" t="b">
        <f ca="1">IFERROR(__xludf.DUMMYFUNCTION("ISNUMBER( MATCH(K596,XLOOKUP(K596,split(F596,""+""),split(F596,""+"")),0))"),FALSE)</f>
        <v>0</v>
      </c>
      <c r="H596" s="54" t="str">
        <f t="shared" si="3"/>
        <v>Redmi Pad 4+128G</v>
      </c>
      <c r="I596" s="3" t="str">
        <f t="shared" si="4"/>
        <v>grey cn+ota</v>
      </c>
      <c r="J596" s="3" t="str">
        <f t="shared" si="5"/>
        <v xml:space="preserve">grey </v>
      </c>
      <c r="K596" s="54" t="str">
        <f t="shared" si="6"/>
        <v>grey</v>
      </c>
    </row>
    <row r="597" spans="1:11" ht="15.75" customHeight="1">
      <c r="A597" s="60" t="str">
        <f>Зведена!A597</f>
        <v>Redmi Pad 4+128Gb Green CN+OTA</v>
      </c>
      <c r="B597" s="61" t="str">
        <f t="shared" si="0"/>
        <v>undefined</v>
      </c>
      <c r="C597" s="61" t="str">
        <f t="shared" ca="1" si="1"/>
        <v>undefined</v>
      </c>
      <c r="D597" s="2" t="str">
        <f t="shared" ca="1" si="2"/>
        <v>undefined</v>
      </c>
      <c r="E597" s="2" t="str">
        <f t="array" ref="E597">IFERROR(INDEX(hidden_1!$A$2:$F$79,MATCH("*"&amp;LEFT(A597, SEARCH("GB",A597))&amp;"*",hidden_1!G:G,0)-1,2), "undefined")</f>
        <v>undefined</v>
      </c>
      <c r="F597" s="62" t="str">
        <f t="array" ref="F597">LOWER( SUBSTITUTE( SUBSTITUTE(IFERROR(INDEX(hidden_1!$A$2:$F$79,MATCH("*"&amp;LEFT(A597, SEARCH("GB",A597))&amp;"*",hidden_1!G:G,0)-1,3), "not fоund"), " ", ""), "Gray","Grey"))</f>
        <v>notfоund</v>
      </c>
      <c r="G597" s="54" t="b">
        <f ca="1">IFERROR(__xludf.DUMMYFUNCTION("ISNUMBER( MATCH(K597,XLOOKUP(K597,split(F597,""+""),split(F597,""+"")),0))"),FALSE)</f>
        <v>0</v>
      </c>
      <c r="H597" s="54" t="str">
        <f t="shared" si="3"/>
        <v>Redmi Pad 4+128G</v>
      </c>
      <c r="I597" s="3" t="str">
        <f t="shared" si="4"/>
        <v>green cn+ota</v>
      </c>
      <c r="J597" s="3" t="str">
        <f t="shared" si="5"/>
        <v xml:space="preserve">green </v>
      </c>
      <c r="K597" s="54" t="str">
        <f t="shared" si="6"/>
        <v>green</v>
      </c>
    </row>
    <row r="598" spans="1:11" ht="15.75" customHeight="1">
      <c r="A598" s="60" t="str">
        <f>Зведена!A598</f>
        <v>Redmi Pad 4+128Gb Silver CN+OTA</v>
      </c>
      <c r="B598" s="61" t="str">
        <f t="shared" si="0"/>
        <v>undefined</v>
      </c>
      <c r="C598" s="61" t="str">
        <f t="shared" ca="1" si="1"/>
        <v>undefined</v>
      </c>
      <c r="D598" s="2" t="str">
        <f t="shared" ca="1" si="2"/>
        <v>undefined</v>
      </c>
      <c r="E598" s="2" t="str">
        <f t="array" ref="E598">IFERROR(INDEX(hidden_1!$A$2:$F$79,MATCH("*"&amp;LEFT(A598, SEARCH("GB",A598))&amp;"*",hidden_1!G:G,0)-1,2), "undefined")</f>
        <v>undefined</v>
      </c>
      <c r="F598" s="62" t="str">
        <f t="array" ref="F598">LOWER( SUBSTITUTE( SUBSTITUTE(IFERROR(INDEX(hidden_1!$A$2:$F$79,MATCH("*"&amp;LEFT(A598, SEARCH("GB",A598))&amp;"*",hidden_1!G:G,0)-1,3), "not fоund"), " ", ""), "Gray","Grey"))</f>
        <v>notfоund</v>
      </c>
      <c r="G598" s="54" t="b">
        <f ca="1">IFERROR(__xludf.DUMMYFUNCTION("ISNUMBER( MATCH(K598,XLOOKUP(K598,split(F598,""+""),split(F598,""+"")),0))"),FALSE)</f>
        <v>0</v>
      </c>
      <c r="H598" s="54" t="str">
        <f t="shared" si="3"/>
        <v>Redmi Pad 4+128G</v>
      </c>
      <c r="I598" s="3" t="str">
        <f t="shared" si="4"/>
        <v>silver cn+ota</v>
      </c>
      <c r="J598" s="3" t="str">
        <f t="shared" si="5"/>
        <v xml:space="preserve">silver </v>
      </c>
      <c r="K598" s="54" t="str">
        <f t="shared" si="6"/>
        <v>silver</v>
      </c>
    </row>
    <row r="599" spans="1:11" ht="15.75" customHeight="1">
      <c r="A599" s="60" t="str">
        <f>Зведена!A599</f>
        <v>Redmi Pad 6+128Gb Grey Int</v>
      </c>
      <c r="B599" s="61" t="str">
        <f t="shared" ca="1" si="0"/>
        <v>undefined</v>
      </c>
      <c r="C599" s="61" t="str">
        <f t="shared" ca="1" si="1"/>
        <v>undefined</v>
      </c>
      <c r="D599" s="2" t="str">
        <f t="shared" ca="1" si="2"/>
        <v>undefined</v>
      </c>
      <c r="E599" s="2" t="str">
        <f t="array" ref="E599">IFERROR(INDEX(hidden_1!$A$2:$F$79,MATCH("*"&amp;LEFT(A599, SEARCH("GB",A599))&amp;"*",hidden_1!G:G,0)-1,2), "undefined")</f>
        <v>undefined</v>
      </c>
      <c r="F599" s="62" t="str">
        <f t="array" ref="F599">LOWER( SUBSTITUTE( SUBSTITUTE(IFERROR(INDEX(hidden_1!$A$2:$F$79,MATCH("*"&amp;LEFT(A599, SEARCH("GB",A599))&amp;"*",hidden_1!G:G,0)-1,3), "not fоund"), " ", ""), "Gray","Grey"))</f>
        <v>notfоund</v>
      </c>
      <c r="G599" s="54" t="b">
        <f ca="1">IFERROR(__xludf.DUMMYFUNCTION("ISNUMBER( MATCH(K599,XLOOKUP(K599,split(F599,""+""),split(F599,""+"")),0))"),FALSE)</f>
        <v>0</v>
      </c>
      <c r="H599" s="54" t="str">
        <f t="shared" si="3"/>
        <v>Redmi Pad 6+128G</v>
      </c>
      <c r="I599" s="3" t="str">
        <f t="shared" si="4"/>
        <v>grey int</v>
      </c>
      <c r="J599" s="3" t="str">
        <f t="shared" si="5"/>
        <v xml:space="preserve">grey </v>
      </c>
      <c r="K599" s="54" t="str">
        <f t="shared" si="6"/>
        <v>grey</v>
      </c>
    </row>
    <row r="600" spans="1:11" ht="15.75" customHeight="1">
      <c r="A600" s="60" t="str">
        <f>Зведена!A600</f>
        <v>Redmi Pad 6+128Gb Silver Int</v>
      </c>
      <c r="B600" s="61" t="str">
        <f t="shared" ca="1" si="0"/>
        <v>undefined</v>
      </c>
      <c r="C600" s="61" t="str">
        <f t="shared" ca="1" si="1"/>
        <v>undefined</v>
      </c>
      <c r="D600" s="2" t="str">
        <f t="shared" ca="1" si="2"/>
        <v>undefined</v>
      </c>
      <c r="E600" s="2" t="str">
        <f t="array" ref="E600">IFERROR(INDEX(hidden_1!$A$2:$F$79,MATCH("*"&amp;LEFT(A600, SEARCH("GB",A600))&amp;"*",hidden_1!G:G,0)-1,2), "undefined")</f>
        <v>undefined</v>
      </c>
      <c r="F600" s="62" t="str">
        <f t="array" ref="F600">LOWER( SUBSTITUTE( SUBSTITUTE(IFERROR(INDEX(hidden_1!$A$2:$F$79,MATCH("*"&amp;LEFT(A600, SEARCH("GB",A600))&amp;"*",hidden_1!G:G,0)-1,3), "not fоund"), " ", ""), "Gray","Grey"))</f>
        <v>notfоund</v>
      </c>
      <c r="G600" s="54" t="b">
        <f ca="1">IFERROR(__xludf.DUMMYFUNCTION("ISNUMBER( MATCH(K600,XLOOKUP(K600,split(F600,""+""),split(F600,""+"")),0))"),FALSE)</f>
        <v>0</v>
      </c>
      <c r="H600" s="54" t="str">
        <f t="shared" si="3"/>
        <v>Redmi Pad 6+128G</v>
      </c>
      <c r="I600" s="3" t="str">
        <f t="shared" si="4"/>
        <v>silver int</v>
      </c>
      <c r="J600" s="3" t="str">
        <f t="shared" si="5"/>
        <v xml:space="preserve">silver </v>
      </c>
      <c r="K600" s="54" t="str">
        <f t="shared" si="6"/>
        <v>silver</v>
      </c>
    </row>
    <row r="601" spans="1:11" ht="15.75" customHeight="1">
      <c r="A601" s="60" t="str">
        <f>Зведена!A601</f>
        <v>Xiaomi Pad 5 WiFi 6+128Gb White CN+OTA</v>
      </c>
      <c r="B601" s="61" t="str">
        <f t="shared" si="0"/>
        <v>undefined</v>
      </c>
      <c r="C601" s="61" t="str">
        <f t="shared" ca="1" si="1"/>
        <v>undefined</v>
      </c>
      <c r="D601" s="2" t="str">
        <f t="shared" ca="1" si="2"/>
        <v>undefined</v>
      </c>
      <c r="E601" s="2" t="str">
        <f t="array" ref="E601">IFERROR(INDEX(hidden_1!$A$2:$F$79,MATCH("*"&amp;LEFT(A601, SEARCH("GB",A601))&amp;"*",hidden_1!G:G,0)-1,2), "undefined")</f>
        <v>undefined</v>
      </c>
      <c r="F601" s="62" t="str">
        <f t="array" ref="F601">LOWER( SUBSTITUTE( SUBSTITUTE(IFERROR(INDEX(hidden_1!$A$2:$F$79,MATCH("*"&amp;LEFT(A601, SEARCH("GB",A601))&amp;"*",hidden_1!G:G,0)-1,3), "not fоund"), " ", ""), "Gray","Grey"))</f>
        <v>notfоund</v>
      </c>
      <c r="G601" s="54" t="b">
        <f ca="1">IFERROR(__xludf.DUMMYFUNCTION("ISNUMBER( MATCH(K601,XLOOKUP(K601,split(F601,""+""),split(F601,""+"")),0))"),FALSE)</f>
        <v>0</v>
      </c>
      <c r="H601" s="54" t="str">
        <f t="shared" si="3"/>
        <v>Xiaomi Pad 5 WiFi 6+128G</v>
      </c>
      <c r="I601" s="3" t="str">
        <f t="shared" si="4"/>
        <v>white cn+ota</v>
      </c>
      <c r="J601" s="3" t="str">
        <f t="shared" si="5"/>
        <v xml:space="preserve">white </v>
      </c>
      <c r="K601" s="54" t="str">
        <f t="shared" si="6"/>
        <v>white</v>
      </c>
    </row>
    <row r="602" spans="1:11" ht="15.75" customHeight="1">
      <c r="A602" s="60" t="str">
        <f>Зведена!A602</f>
        <v>Xiaomi Pad 5 WiFi 6+128Gb Grey CN+OTA</v>
      </c>
      <c r="B602" s="61" t="str">
        <f t="shared" si="0"/>
        <v>undefined</v>
      </c>
      <c r="C602" s="61" t="str">
        <f t="shared" ca="1" si="1"/>
        <v>undefined</v>
      </c>
      <c r="D602" s="2" t="str">
        <f t="shared" ca="1" si="2"/>
        <v>undefined</v>
      </c>
      <c r="E602" s="2" t="str">
        <f t="array" ref="E602">IFERROR(INDEX(hidden_1!$A$2:$F$79,MATCH("*"&amp;LEFT(A602, SEARCH("GB",A602))&amp;"*",hidden_1!G:G,0)-1,2), "undefined")</f>
        <v>undefined</v>
      </c>
      <c r="F602" s="62" t="str">
        <f t="array" ref="F602">LOWER( SUBSTITUTE( SUBSTITUTE(IFERROR(INDEX(hidden_1!$A$2:$F$79,MATCH("*"&amp;LEFT(A602, SEARCH("GB",A602))&amp;"*",hidden_1!G:G,0)-1,3), "not fоund"), " ", ""), "Gray","Grey"))</f>
        <v>notfоund</v>
      </c>
      <c r="G602" s="54" t="b">
        <f ca="1">IFERROR(__xludf.DUMMYFUNCTION("ISNUMBER( MATCH(K602,XLOOKUP(K602,split(F602,""+""),split(F602,""+"")),0))"),FALSE)</f>
        <v>0</v>
      </c>
      <c r="H602" s="54" t="str">
        <f t="shared" si="3"/>
        <v>Xiaomi Pad 5 WiFi 6+128G</v>
      </c>
      <c r="I602" s="3" t="str">
        <f t="shared" si="4"/>
        <v>grey cn+ota</v>
      </c>
      <c r="J602" s="3" t="str">
        <f t="shared" si="5"/>
        <v xml:space="preserve">grey </v>
      </c>
      <c r="K602" s="54" t="str">
        <f t="shared" si="6"/>
        <v>grey</v>
      </c>
    </row>
    <row r="603" spans="1:11" ht="15.75" customHeight="1">
      <c r="A603" s="60" t="str">
        <f>Зведена!A603</f>
        <v>Xiaomi Pad 5 WiFi 6+128Gb Green CN+OTA</v>
      </c>
      <c r="B603" s="61" t="str">
        <f t="shared" si="0"/>
        <v>undefined</v>
      </c>
      <c r="C603" s="61" t="str">
        <f t="shared" ca="1" si="1"/>
        <v>undefined</v>
      </c>
      <c r="D603" s="2" t="str">
        <f t="shared" ca="1" si="2"/>
        <v>undefined</v>
      </c>
      <c r="E603" s="2" t="str">
        <f t="array" ref="E603">IFERROR(INDEX(hidden_1!$A$2:$F$79,MATCH("*"&amp;LEFT(A603, SEARCH("GB",A603))&amp;"*",hidden_1!G:G,0)-1,2), "undefined")</f>
        <v>undefined</v>
      </c>
      <c r="F603" s="62" t="str">
        <f t="array" ref="F603">LOWER( SUBSTITUTE( SUBSTITUTE(IFERROR(INDEX(hidden_1!$A$2:$F$79,MATCH("*"&amp;LEFT(A603, SEARCH("GB",A603))&amp;"*",hidden_1!G:G,0)-1,3), "not fоund"), " ", ""), "Gray","Grey"))</f>
        <v>notfоund</v>
      </c>
      <c r="G603" s="54" t="b">
        <f ca="1">IFERROR(__xludf.DUMMYFUNCTION("ISNUMBER( MATCH(K603,XLOOKUP(K603,split(F603,""+""),split(F603,""+"")),0))"),FALSE)</f>
        <v>0</v>
      </c>
      <c r="H603" s="54" t="str">
        <f t="shared" si="3"/>
        <v>Xiaomi Pad 5 WiFi 6+128G</v>
      </c>
      <c r="I603" s="3" t="str">
        <f t="shared" si="4"/>
        <v>green cn+ota</v>
      </c>
      <c r="J603" s="3" t="str">
        <f t="shared" si="5"/>
        <v xml:space="preserve">green </v>
      </c>
      <c r="K603" s="54" t="str">
        <f t="shared" si="6"/>
        <v>green</v>
      </c>
    </row>
    <row r="604" spans="1:11" ht="15.75" customHeight="1">
      <c r="A604" s="60" t="str">
        <f>Зведена!A604</f>
        <v>Xiaomi Pad 5 Pro WiFi 6+128Gb Black CN+OTA</v>
      </c>
      <c r="B604" s="61" t="str">
        <f t="shared" si="0"/>
        <v>undefined</v>
      </c>
      <c r="C604" s="61" t="str">
        <f t="shared" ca="1" si="1"/>
        <v>undefined</v>
      </c>
      <c r="D604" s="2" t="str">
        <f t="shared" ca="1" si="2"/>
        <v>undefined</v>
      </c>
      <c r="E604" s="2" t="str">
        <f t="array" ref="E604">IFERROR(INDEX(hidden_1!$A$2:$F$79,MATCH("*"&amp;LEFT(A604, SEARCH("GB",A604))&amp;"*",hidden_1!G:G,0)-1,2), "undefined")</f>
        <v>undefined</v>
      </c>
      <c r="F604" s="62" t="str">
        <f t="array" ref="F604">LOWER( SUBSTITUTE( SUBSTITUTE(IFERROR(INDEX(hidden_1!$A$2:$F$79,MATCH("*"&amp;LEFT(A604, SEARCH("GB",A604))&amp;"*",hidden_1!G:G,0)-1,3), "not fоund"), " ", ""), "Gray","Grey"))</f>
        <v>notfоund</v>
      </c>
      <c r="G604" s="54" t="b">
        <f ca="1">IFERROR(__xludf.DUMMYFUNCTION("ISNUMBER( MATCH(K604,XLOOKUP(K604,split(F604,""+""),split(F604,""+"")),0))"),FALSE)</f>
        <v>0</v>
      </c>
      <c r="H604" s="54" t="str">
        <f t="shared" si="3"/>
        <v>Xiaomi Pad 5 Pro WiFi 6+128G</v>
      </c>
      <c r="I604" s="3" t="str">
        <f t="shared" si="4"/>
        <v>black cn+ota</v>
      </c>
      <c r="J604" s="3" t="str">
        <f t="shared" si="5"/>
        <v xml:space="preserve">black </v>
      </c>
      <c r="K604" s="54" t="str">
        <f t="shared" si="6"/>
        <v>black</v>
      </c>
    </row>
    <row r="605" spans="1:11" ht="15.75" customHeight="1">
      <c r="A605" s="60" t="str">
        <f>Зведена!A605</f>
        <v>Xiaomi Pad 5 Pro WiFi 6+128Gb White CN+OTA</v>
      </c>
      <c r="B605" s="61" t="str">
        <f t="shared" si="0"/>
        <v>undefined</v>
      </c>
      <c r="C605" s="61" t="str">
        <f t="shared" ca="1" si="1"/>
        <v>undefined</v>
      </c>
      <c r="D605" s="2" t="str">
        <f t="shared" ca="1" si="2"/>
        <v>undefined</v>
      </c>
      <c r="E605" s="2" t="str">
        <f t="array" ref="E605">IFERROR(INDEX(hidden_1!$A$2:$F$79,MATCH("*"&amp;LEFT(A605, SEARCH("GB",A605))&amp;"*",hidden_1!G:G,0)-1,2), "undefined")</f>
        <v>undefined</v>
      </c>
      <c r="F605" s="62" t="str">
        <f t="array" ref="F605">LOWER( SUBSTITUTE( SUBSTITUTE(IFERROR(INDEX(hidden_1!$A$2:$F$79,MATCH("*"&amp;LEFT(A605, SEARCH("GB",A605))&amp;"*",hidden_1!G:G,0)-1,3), "not fоund"), " ", ""), "Gray","Grey"))</f>
        <v>notfоund</v>
      </c>
      <c r="G605" s="54" t="b">
        <f ca="1">IFERROR(__xludf.DUMMYFUNCTION("ISNUMBER( MATCH(K605,XLOOKUP(K605,split(F605,""+""),split(F605,""+"")),0))"),FALSE)</f>
        <v>0</v>
      </c>
      <c r="H605" s="54" t="str">
        <f t="shared" si="3"/>
        <v>Xiaomi Pad 5 Pro WiFi 6+128G</v>
      </c>
      <c r="I605" s="3" t="str">
        <f t="shared" si="4"/>
        <v>white cn+ota</v>
      </c>
      <c r="J605" s="3" t="str">
        <f t="shared" si="5"/>
        <v xml:space="preserve">white </v>
      </c>
      <c r="K605" s="54" t="str">
        <f t="shared" si="6"/>
        <v>white</v>
      </c>
    </row>
    <row r="606" spans="1:11" ht="15.75" customHeight="1">
      <c r="A606" s="60" t="str">
        <f>Зведена!A606</f>
        <v>Xiaomi Pad 5 WiFi 6+256Gb Grey CN+OTA</v>
      </c>
      <c r="B606" s="61" t="str">
        <f t="shared" si="0"/>
        <v>undefined</v>
      </c>
      <c r="C606" s="61" t="str">
        <f t="shared" ca="1" si="1"/>
        <v>undefined</v>
      </c>
      <c r="D606" s="2" t="str">
        <f t="shared" ca="1" si="2"/>
        <v>undefined</v>
      </c>
      <c r="E606" s="2" t="str">
        <f t="array" ref="E606">IFERROR(INDEX(hidden_1!$A$2:$F$79,MATCH("*"&amp;LEFT(A606, SEARCH("GB",A606))&amp;"*",hidden_1!G:G,0)-1,2), "undefined")</f>
        <v>undefined</v>
      </c>
      <c r="F606" s="62" t="str">
        <f t="array" ref="F606">LOWER( SUBSTITUTE( SUBSTITUTE(IFERROR(INDEX(hidden_1!$A$2:$F$79,MATCH("*"&amp;LEFT(A606, SEARCH("GB",A606))&amp;"*",hidden_1!G:G,0)-1,3), "not fоund"), " ", ""), "Gray","Grey"))</f>
        <v>notfоund</v>
      </c>
      <c r="G606" s="54" t="b">
        <f ca="1">IFERROR(__xludf.DUMMYFUNCTION("ISNUMBER( MATCH(K606,XLOOKUP(K606,split(F606,""+""),split(F606,""+"")),0))"),FALSE)</f>
        <v>0</v>
      </c>
      <c r="H606" s="54" t="str">
        <f t="shared" si="3"/>
        <v>Xiaomi Pad 5 WiFi 6+256G</v>
      </c>
      <c r="I606" s="3" t="str">
        <f t="shared" si="4"/>
        <v>grey cn+ota</v>
      </c>
      <c r="J606" s="3" t="str">
        <f t="shared" si="5"/>
        <v xml:space="preserve">grey </v>
      </c>
      <c r="K606" s="54" t="str">
        <f t="shared" si="6"/>
        <v>grey</v>
      </c>
    </row>
    <row r="607" spans="1:11" ht="15.75" customHeight="1">
      <c r="A607" s="60" t="str">
        <f>Зведена!A607</f>
        <v>Xiaomi Pad 5 WiFi 6+256Gb Green CN+OTA</v>
      </c>
      <c r="B607" s="61" t="str">
        <f t="shared" si="0"/>
        <v>undefined</v>
      </c>
      <c r="C607" s="61" t="str">
        <f t="shared" ca="1" si="1"/>
        <v>undefined</v>
      </c>
      <c r="D607" s="2" t="str">
        <f t="shared" ca="1" si="2"/>
        <v>undefined</v>
      </c>
      <c r="E607" s="2" t="str">
        <f t="array" ref="E607">IFERROR(INDEX(hidden_1!$A$2:$F$79,MATCH("*"&amp;LEFT(A607, SEARCH("GB",A607))&amp;"*",hidden_1!G:G,0)-1,2), "undefined")</f>
        <v>undefined</v>
      </c>
      <c r="F607" s="62" t="str">
        <f t="array" ref="F607">LOWER( SUBSTITUTE( SUBSTITUTE(IFERROR(INDEX(hidden_1!$A$2:$F$79,MATCH("*"&amp;LEFT(A607, SEARCH("GB",A607))&amp;"*",hidden_1!G:G,0)-1,3), "not fоund"), " ", ""), "Gray","Grey"))</f>
        <v>notfоund</v>
      </c>
      <c r="G607" s="54" t="b">
        <f ca="1">IFERROR(__xludf.DUMMYFUNCTION("ISNUMBER( MATCH(K607,XLOOKUP(K607,split(F607,""+""),split(F607,""+"")),0))"),FALSE)</f>
        <v>0</v>
      </c>
      <c r="H607" s="54" t="str">
        <f t="shared" si="3"/>
        <v>Xiaomi Pad 5 WiFi 6+256G</v>
      </c>
      <c r="I607" s="3" t="str">
        <f t="shared" si="4"/>
        <v>green cn+ota</v>
      </c>
      <c r="J607" s="3" t="str">
        <f t="shared" si="5"/>
        <v xml:space="preserve">green </v>
      </c>
      <c r="K607" s="54" t="str">
        <f t="shared" si="6"/>
        <v>green</v>
      </c>
    </row>
    <row r="608" spans="1:11" ht="15.75" customHeight="1">
      <c r="A608" s="60" t="str">
        <f>Зведена!A608</f>
        <v>Xiaomi Pad 5 WiFi 6+256Gb White CN+OTA</v>
      </c>
      <c r="B608" s="61" t="str">
        <f t="shared" si="0"/>
        <v>undefined</v>
      </c>
      <c r="C608" s="61" t="str">
        <f t="shared" ca="1" si="1"/>
        <v>undefined</v>
      </c>
      <c r="D608" s="2" t="str">
        <f t="shared" ca="1" si="2"/>
        <v>undefined</v>
      </c>
      <c r="E608" s="2" t="str">
        <f t="array" ref="E608">IFERROR(INDEX(hidden_1!$A$2:$F$79,MATCH("*"&amp;LEFT(A608, SEARCH("GB",A608))&amp;"*",hidden_1!G:G,0)-1,2), "undefined")</f>
        <v>undefined</v>
      </c>
      <c r="F608" s="62" t="str">
        <f t="array" ref="F608">LOWER( SUBSTITUTE( SUBSTITUTE(IFERROR(INDEX(hidden_1!$A$2:$F$79,MATCH("*"&amp;LEFT(A608, SEARCH("GB",A608))&amp;"*",hidden_1!G:G,0)-1,3), "not fоund"), " ", ""), "Gray","Grey"))</f>
        <v>notfоund</v>
      </c>
      <c r="G608" s="54" t="b">
        <f ca="1">IFERROR(__xludf.DUMMYFUNCTION("ISNUMBER( MATCH(K608,XLOOKUP(K608,split(F608,""+""),split(F608,""+"")),0))"),FALSE)</f>
        <v>0</v>
      </c>
      <c r="H608" s="54" t="str">
        <f t="shared" si="3"/>
        <v>Xiaomi Pad 5 WiFi 6+256G</v>
      </c>
      <c r="I608" s="3" t="str">
        <f t="shared" si="4"/>
        <v>white cn+ota</v>
      </c>
      <c r="J608" s="3" t="str">
        <f t="shared" si="5"/>
        <v xml:space="preserve">white </v>
      </c>
      <c r="K608" s="54" t="str">
        <f t="shared" si="6"/>
        <v>white</v>
      </c>
    </row>
    <row r="609" spans="1:11" ht="15.75" customHeight="1">
      <c r="A609" s="60" t="str">
        <f>Зведена!A609</f>
        <v>Xiaomi Pad 5 WiFi 6+256Gb Grey Int</v>
      </c>
      <c r="B609" s="61" t="str">
        <f t="shared" ca="1" si="0"/>
        <v>undefined</v>
      </c>
      <c r="C609" s="61" t="str">
        <f t="shared" ca="1" si="1"/>
        <v>undefined</v>
      </c>
      <c r="D609" s="2" t="str">
        <f t="shared" ca="1" si="2"/>
        <v>undefined</v>
      </c>
      <c r="E609" s="2" t="str">
        <f t="array" ref="E609">IFERROR(INDEX(hidden_1!$A$2:$F$79,MATCH("*"&amp;LEFT(A609, SEARCH("GB",A609))&amp;"*",hidden_1!G:G,0)-1,2), "undefined")</f>
        <v>undefined</v>
      </c>
      <c r="F609" s="62" t="str">
        <f t="array" ref="F609">LOWER( SUBSTITUTE( SUBSTITUTE(IFERROR(INDEX(hidden_1!$A$2:$F$79,MATCH("*"&amp;LEFT(A609, SEARCH("GB",A609))&amp;"*",hidden_1!G:G,0)-1,3), "not fоund"), " ", ""), "Gray","Grey"))</f>
        <v>notfоund</v>
      </c>
      <c r="G609" s="54" t="b">
        <f ca="1">IFERROR(__xludf.DUMMYFUNCTION("ISNUMBER( MATCH(K609,XLOOKUP(K609,split(F609,""+""),split(F609,""+"")),0))"),FALSE)</f>
        <v>0</v>
      </c>
      <c r="H609" s="54" t="str">
        <f t="shared" si="3"/>
        <v>Xiaomi Pad 5 WiFi 6+256G</v>
      </c>
      <c r="I609" s="3" t="str">
        <f t="shared" si="4"/>
        <v>grey int</v>
      </c>
      <c r="J609" s="3" t="str">
        <f t="shared" si="5"/>
        <v xml:space="preserve">grey </v>
      </c>
      <c r="K609" s="54" t="str">
        <f t="shared" si="6"/>
        <v>grey</v>
      </c>
    </row>
    <row r="610" spans="1:11" ht="15.75" customHeight="1">
      <c r="A610" s="60" t="str">
        <f>Зведена!A610</f>
        <v>Xiaomi Pad 5 WiFi 6+256Gb White Int</v>
      </c>
      <c r="B610" s="61" t="str">
        <f t="shared" ca="1" si="0"/>
        <v>undefined</v>
      </c>
      <c r="C610" s="61" t="str">
        <f t="shared" ca="1" si="1"/>
        <v>undefined</v>
      </c>
      <c r="D610" s="2" t="str">
        <f t="shared" ca="1" si="2"/>
        <v>undefined</v>
      </c>
      <c r="E610" s="2" t="str">
        <f t="array" ref="E610">IFERROR(INDEX(hidden_1!$A$2:$F$79,MATCH("*"&amp;LEFT(A610, SEARCH("GB",A610))&amp;"*",hidden_1!G:G,0)-1,2), "undefined")</f>
        <v>undefined</v>
      </c>
      <c r="F610" s="62" t="str">
        <f t="array" ref="F610">LOWER( SUBSTITUTE( SUBSTITUTE(IFERROR(INDEX(hidden_1!$A$2:$F$79,MATCH("*"&amp;LEFT(A610, SEARCH("GB",A610))&amp;"*",hidden_1!G:G,0)-1,3), "not fоund"), " ", ""), "Gray","Grey"))</f>
        <v>notfоund</v>
      </c>
      <c r="G610" s="54" t="b">
        <f ca="1">IFERROR(__xludf.DUMMYFUNCTION("ISNUMBER( MATCH(K610,XLOOKUP(K610,split(F610,""+""),split(F610,""+"")),0))"),FALSE)</f>
        <v>0</v>
      </c>
      <c r="H610" s="54" t="str">
        <f t="shared" si="3"/>
        <v>Xiaomi Pad 5 WiFi 6+256G</v>
      </c>
      <c r="I610" s="3" t="str">
        <f t="shared" si="4"/>
        <v>white int</v>
      </c>
      <c r="J610" s="3" t="str">
        <f t="shared" si="5"/>
        <v xml:space="preserve">white </v>
      </c>
      <c r="K610" s="54" t="str">
        <f t="shared" si="6"/>
        <v>white</v>
      </c>
    </row>
    <row r="611" spans="1:11" ht="15.75" customHeight="1">
      <c r="A611" s="60" t="str">
        <f>Зведена!A611</f>
        <v>Xiaomi Pad 5 WiFi 6+128Gb Grey Int</v>
      </c>
      <c r="B611" s="61" t="str">
        <f t="shared" ca="1" si="0"/>
        <v>undefined</v>
      </c>
      <c r="C611" s="61" t="str">
        <f t="shared" ca="1" si="1"/>
        <v>undefined</v>
      </c>
      <c r="D611" s="2" t="str">
        <f t="shared" ca="1" si="2"/>
        <v>undefined</v>
      </c>
      <c r="E611" s="2" t="str">
        <f t="array" ref="E611">IFERROR(INDEX(hidden_1!$A$2:$F$79,MATCH("*"&amp;LEFT(A611, SEARCH("GB",A611))&amp;"*",hidden_1!G:G,0)-1,2), "undefined")</f>
        <v>undefined</v>
      </c>
      <c r="F611" s="62" t="str">
        <f t="array" ref="F611">LOWER( SUBSTITUTE( SUBSTITUTE(IFERROR(INDEX(hidden_1!$A$2:$F$79,MATCH("*"&amp;LEFT(A611, SEARCH("GB",A611))&amp;"*",hidden_1!G:G,0)-1,3), "not fоund"), " ", ""), "Gray","Grey"))</f>
        <v>notfоund</v>
      </c>
      <c r="G611" s="54" t="b">
        <f ca="1">IFERROR(__xludf.DUMMYFUNCTION("ISNUMBER( MATCH(K611,XLOOKUP(K611,split(F611,""+""),split(F611,""+"")),0))"),FALSE)</f>
        <v>0</v>
      </c>
      <c r="H611" s="54" t="str">
        <f t="shared" si="3"/>
        <v>Xiaomi Pad 5 WiFi 6+128G</v>
      </c>
      <c r="I611" s="3" t="str">
        <f t="shared" si="4"/>
        <v>grey int</v>
      </c>
      <c r="J611" s="3" t="str">
        <f t="shared" si="5"/>
        <v xml:space="preserve">grey </v>
      </c>
      <c r="K611" s="54" t="str">
        <f t="shared" si="6"/>
        <v>grey</v>
      </c>
    </row>
    <row r="612" spans="1:11" ht="15.75" customHeight="1">
      <c r="A612" s="60" t="str">
        <f>Зведена!A612</f>
        <v>Xiaomi Pad 5 WiFi 6+128Gb White Int</v>
      </c>
      <c r="B612" s="61" t="str">
        <f t="shared" ca="1" si="0"/>
        <v>undefined</v>
      </c>
      <c r="C612" s="61" t="str">
        <f t="shared" ca="1" si="1"/>
        <v>undefined</v>
      </c>
      <c r="D612" s="2" t="str">
        <f t="shared" ca="1" si="2"/>
        <v>undefined</v>
      </c>
      <c r="E612" s="2" t="str">
        <f t="array" ref="E612">IFERROR(INDEX(hidden_1!$A$2:$F$79,MATCH("*"&amp;LEFT(A612, SEARCH("GB",A612))&amp;"*",hidden_1!G:G,0)-1,2), "undefined")</f>
        <v>undefined</v>
      </c>
      <c r="F612" s="62" t="str">
        <f t="array" ref="F612">LOWER( SUBSTITUTE( SUBSTITUTE(IFERROR(INDEX(hidden_1!$A$2:$F$79,MATCH("*"&amp;LEFT(A612, SEARCH("GB",A612))&amp;"*",hidden_1!G:G,0)-1,3), "not fоund"), " ", ""), "Gray","Grey"))</f>
        <v>notfоund</v>
      </c>
      <c r="G612" s="54" t="b">
        <f ca="1">IFERROR(__xludf.DUMMYFUNCTION("ISNUMBER( MATCH(K612,XLOOKUP(K612,split(F612,""+""),split(F612,""+"")),0))"),FALSE)</f>
        <v>0</v>
      </c>
      <c r="H612" s="54" t="str">
        <f t="shared" si="3"/>
        <v>Xiaomi Pad 5 WiFi 6+128G</v>
      </c>
      <c r="I612" s="3" t="str">
        <f t="shared" si="4"/>
        <v>white int</v>
      </c>
      <c r="J612" s="3" t="str">
        <f t="shared" si="5"/>
        <v xml:space="preserve">white </v>
      </c>
      <c r="K612" s="54" t="str">
        <f t="shared" si="6"/>
        <v>white</v>
      </c>
    </row>
    <row r="613" spans="1:11" ht="15.75" customHeight="1">
      <c r="A613" s="60">
        <f>Зведена!A613</f>
        <v>0</v>
      </c>
      <c r="B613" s="61" t="str">
        <f t="shared" si="0"/>
        <v>undefined</v>
      </c>
      <c r="C613" s="61" t="str">
        <f t="shared" ca="1" si="1"/>
        <v>undefined</v>
      </c>
      <c r="D613" s="2" t="str">
        <f t="shared" ca="1" si="2"/>
        <v>undefined</v>
      </c>
      <c r="E613" s="2" t="str">
        <f t="array" ref="E613">IFERROR(INDEX(hidden_1!$A$2:$F$79,MATCH("*"&amp;LEFT(A613, SEARCH("GB",A613))&amp;"*",hidden_1!G:G,0)-1,2), "undefined")</f>
        <v>undefined</v>
      </c>
      <c r="F613" s="62" t="str">
        <f t="array" ref="F613">LOWER( SUBSTITUTE( SUBSTITUTE(IFERROR(INDEX(hidden_1!$A$2:$F$79,MATCH("*"&amp;LEFT(A613, SEARCH("GB",A613))&amp;"*",hidden_1!G:G,0)-1,3), "not fоund"), " ", ""), "Gray","Grey"))</f>
        <v>notfоund</v>
      </c>
      <c r="G613" s="54" t="b">
        <f ca="1">IFERROR(__xludf.DUMMYFUNCTION("ISNUMBER( MATCH(K613,XLOOKUP(K613,split(F613,""+""),split(F613,""+"")),0))"),FALSE)</f>
        <v>0</v>
      </c>
      <c r="H613" s="54" t="e">
        <f t="shared" si="3"/>
        <v>#VALUE!</v>
      </c>
      <c r="I613" s="3" t="e">
        <f t="shared" si="4"/>
        <v>#VALUE!</v>
      </c>
      <c r="J613" s="3" t="e">
        <f t="shared" si="5"/>
        <v>#VALUE!</v>
      </c>
      <c r="K613" s="54" t="e">
        <f t="shared" si="6"/>
        <v>#VALUE!</v>
      </c>
    </row>
    <row r="614" spans="1:11" ht="15.75" customHeight="1">
      <c r="A614" s="60">
        <f>Зведена!A614</f>
        <v>0</v>
      </c>
      <c r="B614" s="61" t="str">
        <f t="shared" si="0"/>
        <v>undefined</v>
      </c>
      <c r="C614" s="61" t="str">
        <f t="shared" ca="1" si="1"/>
        <v>undefined</v>
      </c>
      <c r="D614" s="2" t="str">
        <f t="shared" ca="1" si="2"/>
        <v>undefined</v>
      </c>
      <c r="E614" s="2" t="str">
        <f t="array" ref="E614">IFERROR(INDEX(hidden_1!$A$2:$F$79,MATCH("*"&amp;LEFT(A614, SEARCH("GB",A614))&amp;"*",hidden_1!G:G,0)-1,2), "undefined")</f>
        <v>undefined</v>
      </c>
      <c r="F614" s="62" t="str">
        <f t="array" ref="F614">LOWER( SUBSTITUTE( SUBSTITUTE(IFERROR(INDEX(hidden_1!$A$2:$F$79,MATCH("*"&amp;LEFT(A614, SEARCH("GB",A614))&amp;"*",hidden_1!G:G,0)-1,3), "not fоund"), " ", ""), "Gray","Grey"))</f>
        <v>notfоund</v>
      </c>
      <c r="G614" s="54" t="b">
        <f ca="1">IFERROR(__xludf.DUMMYFUNCTION("ISNUMBER( MATCH(K614,XLOOKUP(K614,split(F614,""+""),split(F614,""+"")),0))"),FALSE)</f>
        <v>0</v>
      </c>
      <c r="H614" s="54" t="e">
        <f t="shared" si="3"/>
        <v>#VALUE!</v>
      </c>
      <c r="I614" s="3" t="e">
        <f t="shared" si="4"/>
        <v>#VALUE!</v>
      </c>
      <c r="J614" s="3" t="e">
        <f t="shared" si="5"/>
        <v>#VALUE!</v>
      </c>
      <c r="K614" s="54" t="e">
        <f t="shared" si="6"/>
        <v>#VALUE!</v>
      </c>
    </row>
    <row r="615" spans="1:11" ht="15.75" customHeight="1">
      <c r="A615" s="60">
        <f>Зведена!A615</f>
        <v>0</v>
      </c>
      <c r="B615" s="61" t="str">
        <f t="shared" si="0"/>
        <v>undefined</v>
      </c>
      <c r="C615" s="61" t="str">
        <f t="shared" ca="1" si="1"/>
        <v>undefined</v>
      </c>
      <c r="D615" s="2" t="str">
        <f t="shared" ca="1" si="2"/>
        <v>undefined</v>
      </c>
      <c r="E615" s="2" t="str">
        <f t="array" ref="E615">IFERROR(INDEX(hidden_1!$A$2:$F$79,MATCH("*"&amp;LEFT(A615, SEARCH("GB",A615))&amp;"*",hidden_1!G:G,0)-1,2), "undefined")</f>
        <v>undefined</v>
      </c>
      <c r="F615" s="62" t="str">
        <f t="array" ref="F615">LOWER( SUBSTITUTE( SUBSTITUTE(IFERROR(INDEX(hidden_1!$A$2:$F$79,MATCH("*"&amp;LEFT(A615, SEARCH("GB",A615))&amp;"*",hidden_1!G:G,0)-1,3), "not fоund"), " ", ""), "Gray","Grey"))</f>
        <v>notfоund</v>
      </c>
      <c r="G615" s="54" t="b">
        <f ca="1">IFERROR(__xludf.DUMMYFUNCTION("ISNUMBER( MATCH(K615,XLOOKUP(K615,split(F615,""+""),split(F615,""+"")),0))"),FALSE)</f>
        <v>0</v>
      </c>
      <c r="H615" s="54" t="e">
        <f t="shared" si="3"/>
        <v>#VALUE!</v>
      </c>
      <c r="I615" s="3" t="e">
        <f t="shared" si="4"/>
        <v>#VALUE!</v>
      </c>
      <c r="J615" s="3" t="e">
        <f t="shared" si="5"/>
        <v>#VALUE!</v>
      </c>
      <c r="K615" s="54" t="e">
        <f t="shared" si="6"/>
        <v>#VALUE!</v>
      </c>
    </row>
    <row r="616" spans="1:11" ht="15.75" customHeight="1">
      <c r="A616" s="60">
        <f>Зведена!A616</f>
        <v>0</v>
      </c>
      <c r="B616" s="61" t="str">
        <f t="shared" si="0"/>
        <v>undefined</v>
      </c>
      <c r="C616" s="61" t="str">
        <f t="shared" ca="1" si="1"/>
        <v>undefined</v>
      </c>
      <c r="D616" s="2" t="str">
        <f t="shared" ca="1" si="2"/>
        <v>undefined</v>
      </c>
      <c r="E616" s="2" t="str">
        <f t="array" ref="E616">IFERROR(INDEX(hidden_1!$A$2:$F$79,MATCH("*"&amp;LEFT(A616, SEARCH("GB",A616))&amp;"*",hidden_1!G:G,0)-1,2), "undefined")</f>
        <v>undefined</v>
      </c>
      <c r="F616" s="62" t="str">
        <f t="array" ref="F616">LOWER( SUBSTITUTE( SUBSTITUTE(IFERROR(INDEX(hidden_1!$A$2:$F$79,MATCH("*"&amp;LEFT(A616, SEARCH("GB",A616))&amp;"*",hidden_1!G:G,0)-1,3), "not fоund"), " ", ""), "Gray","Grey"))</f>
        <v>notfоund</v>
      </c>
      <c r="G616" s="54" t="b">
        <f ca="1">IFERROR(__xludf.DUMMYFUNCTION("ISNUMBER( MATCH(K616,XLOOKUP(K616,split(F616,""+""),split(F616,""+"")),0))"),FALSE)</f>
        <v>0</v>
      </c>
      <c r="H616" s="54" t="e">
        <f t="shared" si="3"/>
        <v>#VALUE!</v>
      </c>
      <c r="I616" s="3" t="e">
        <f t="shared" si="4"/>
        <v>#VALUE!</v>
      </c>
      <c r="J616" s="3" t="e">
        <f t="shared" si="5"/>
        <v>#VALUE!</v>
      </c>
      <c r="K616" s="54" t="e">
        <f t="shared" si="6"/>
        <v>#VALUE!</v>
      </c>
    </row>
    <row r="617" spans="1:11" ht="15.75" customHeight="1">
      <c r="A617" s="60">
        <f>Зведена!A617</f>
        <v>0</v>
      </c>
      <c r="B617" s="61" t="str">
        <f t="shared" si="0"/>
        <v>undefined</v>
      </c>
      <c r="C617" s="61" t="str">
        <f t="shared" ca="1" si="1"/>
        <v>undefined</v>
      </c>
      <c r="D617" s="2" t="str">
        <f t="shared" ca="1" si="2"/>
        <v>undefined</v>
      </c>
      <c r="E617" s="2" t="str">
        <f t="array" ref="E617">IFERROR(INDEX(hidden_1!$A$2:$F$79,MATCH("*"&amp;LEFT(A617, SEARCH("GB",A617))&amp;"*",hidden_1!G:G,0)-1,2), "undefined")</f>
        <v>undefined</v>
      </c>
      <c r="F617" s="62" t="str">
        <f t="array" ref="F617">LOWER( SUBSTITUTE( SUBSTITUTE(IFERROR(INDEX(hidden_1!$A$2:$F$79,MATCH("*"&amp;LEFT(A617, SEARCH("GB",A617))&amp;"*",hidden_1!G:G,0)-1,3), "not fоund"), " ", ""), "Gray","Grey"))</f>
        <v>notfоund</v>
      </c>
      <c r="G617" s="54" t="b">
        <f ca="1">IFERROR(__xludf.DUMMYFUNCTION("ISNUMBER( MATCH(K617,XLOOKUP(K617,split(F617,""+""),split(F617,""+"")),0))"),FALSE)</f>
        <v>0</v>
      </c>
      <c r="H617" s="54" t="e">
        <f t="shared" si="3"/>
        <v>#VALUE!</v>
      </c>
      <c r="I617" s="3" t="e">
        <f t="shared" si="4"/>
        <v>#VALUE!</v>
      </c>
      <c r="J617" s="3" t="e">
        <f t="shared" si="5"/>
        <v>#VALUE!</v>
      </c>
      <c r="K617" s="54" t="e">
        <f t="shared" si="6"/>
        <v>#VALUE!</v>
      </c>
    </row>
    <row r="618" spans="1:11" ht="15.75" customHeight="1">
      <c r="A618" s="60">
        <f>Зведена!A618</f>
        <v>0</v>
      </c>
      <c r="B618" s="61" t="str">
        <f t="shared" si="0"/>
        <v>undefined</v>
      </c>
      <c r="C618" s="61" t="str">
        <f t="shared" ca="1" si="1"/>
        <v>undefined</v>
      </c>
      <c r="D618" s="2" t="str">
        <f t="shared" ca="1" si="2"/>
        <v>undefined</v>
      </c>
      <c r="E618" s="2" t="str">
        <f t="array" ref="E618">IFERROR(INDEX(hidden_1!$A$2:$F$79,MATCH("*"&amp;LEFT(A618, SEARCH("GB",A618))&amp;"*",hidden_1!G:G,0)-1,2), "undefined")</f>
        <v>undefined</v>
      </c>
      <c r="F618" s="62" t="str">
        <f t="array" ref="F618">LOWER( SUBSTITUTE( SUBSTITUTE(IFERROR(INDEX(hidden_1!$A$2:$F$79,MATCH("*"&amp;LEFT(A618, SEARCH("GB",A618))&amp;"*",hidden_1!G:G,0)-1,3), "not fоund"), " ", ""), "Gray","Grey"))</f>
        <v>notfоund</v>
      </c>
      <c r="G618" s="54" t="b">
        <f ca="1">IFERROR(__xludf.DUMMYFUNCTION("ISNUMBER( MATCH(K618,XLOOKUP(K618,split(F618,""+""),split(F618,""+"")),0))"),FALSE)</f>
        <v>0</v>
      </c>
      <c r="H618" s="54" t="e">
        <f t="shared" si="3"/>
        <v>#VALUE!</v>
      </c>
      <c r="I618" s="3" t="e">
        <f t="shared" si="4"/>
        <v>#VALUE!</v>
      </c>
      <c r="J618" s="3" t="e">
        <f t="shared" si="5"/>
        <v>#VALUE!</v>
      </c>
      <c r="K618" s="54" t="e">
        <f t="shared" si="6"/>
        <v>#VALUE!</v>
      </c>
    </row>
    <row r="619" spans="1:11" ht="15.75" customHeight="1">
      <c r="A619" s="60">
        <f>Зведена!A619</f>
        <v>0</v>
      </c>
      <c r="B619" s="61" t="str">
        <f t="shared" si="0"/>
        <v>undefined</v>
      </c>
      <c r="C619" s="61" t="str">
        <f t="shared" ca="1" si="1"/>
        <v>undefined</v>
      </c>
      <c r="D619" s="2" t="str">
        <f t="shared" ca="1" si="2"/>
        <v>undefined</v>
      </c>
      <c r="E619" s="2" t="str">
        <f t="array" ref="E619">IFERROR(INDEX(hidden_1!$A$2:$F$79,MATCH("*"&amp;LEFT(A619, SEARCH("GB",A619))&amp;"*",hidden_1!G:G,0)-1,2), "undefined")</f>
        <v>undefined</v>
      </c>
      <c r="F619" s="62" t="str">
        <f t="array" ref="F619">LOWER( SUBSTITUTE( SUBSTITUTE(IFERROR(INDEX(hidden_1!$A$2:$F$79,MATCH("*"&amp;LEFT(A619, SEARCH("GB",A619))&amp;"*",hidden_1!G:G,0)-1,3), "not fоund"), " ", ""), "Gray","Grey"))</f>
        <v>notfоund</v>
      </c>
      <c r="G619" s="54" t="b">
        <f ca="1">IFERROR(__xludf.DUMMYFUNCTION("ISNUMBER( MATCH(K619,XLOOKUP(K619,split(F619,""+""),split(F619,""+"")),0))"),FALSE)</f>
        <v>0</v>
      </c>
      <c r="H619" s="54" t="e">
        <f t="shared" si="3"/>
        <v>#VALUE!</v>
      </c>
      <c r="I619" s="3" t="e">
        <f t="shared" si="4"/>
        <v>#VALUE!</v>
      </c>
      <c r="J619" s="3" t="e">
        <f t="shared" si="5"/>
        <v>#VALUE!</v>
      </c>
      <c r="K619" s="54" t="e">
        <f t="shared" si="6"/>
        <v>#VALUE!</v>
      </c>
    </row>
    <row r="620" spans="1:11" ht="15.75" customHeight="1">
      <c r="A620" s="60">
        <f>Зведена!A620</f>
        <v>0</v>
      </c>
      <c r="B620" s="61" t="str">
        <f t="shared" si="0"/>
        <v>undefined</v>
      </c>
      <c r="C620" s="61" t="str">
        <f t="shared" ca="1" si="1"/>
        <v>undefined</v>
      </c>
      <c r="D620" s="2" t="str">
        <f t="shared" ca="1" si="2"/>
        <v>undefined</v>
      </c>
      <c r="E620" s="2" t="str">
        <f t="array" ref="E620">IFERROR(INDEX(hidden_1!$A$2:$F$79,MATCH("*"&amp;LEFT(A620, SEARCH("GB",A620))&amp;"*",hidden_1!G:G,0)-1,2), "undefined")</f>
        <v>undefined</v>
      </c>
      <c r="F620" s="62" t="str">
        <f t="array" ref="F620">LOWER( SUBSTITUTE( SUBSTITUTE(IFERROR(INDEX(hidden_1!$A$2:$F$79,MATCH("*"&amp;LEFT(A620, SEARCH("GB",A620))&amp;"*",hidden_1!G:G,0)-1,3), "not fоund"), " ", ""), "Gray","Grey"))</f>
        <v>notfоund</v>
      </c>
      <c r="G620" s="54" t="b">
        <f ca="1">IFERROR(__xludf.DUMMYFUNCTION("ISNUMBER( MATCH(K620,XLOOKUP(K620,split(F620,""+""),split(F620,""+"")),0))"),FALSE)</f>
        <v>0</v>
      </c>
      <c r="H620" s="54" t="e">
        <f t="shared" si="3"/>
        <v>#VALUE!</v>
      </c>
      <c r="I620" s="3" t="e">
        <f t="shared" si="4"/>
        <v>#VALUE!</v>
      </c>
      <c r="J620" s="3" t="e">
        <f t="shared" si="5"/>
        <v>#VALUE!</v>
      </c>
      <c r="K620" s="54" t="e">
        <f t="shared" si="6"/>
        <v>#VALUE!</v>
      </c>
    </row>
    <row r="621" spans="1:11" ht="15.75" customHeight="1">
      <c r="A621" s="60">
        <f>Зведена!A621</f>
        <v>0</v>
      </c>
      <c r="B621" s="61" t="str">
        <f t="shared" si="0"/>
        <v>undefined</v>
      </c>
      <c r="C621" s="61" t="str">
        <f t="shared" ca="1" si="1"/>
        <v>undefined</v>
      </c>
      <c r="D621" s="2" t="str">
        <f t="shared" ca="1" si="2"/>
        <v>undefined</v>
      </c>
      <c r="E621" s="2" t="str">
        <f t="array" ref="E621">IFERROR(INDEX(hidden_1!$A$2:$F$79,MATCH("*"&amp;LEFT(A621, SEARCH("GB",A621))&amp;"*",hidden_1!G:G,0)-1,2), "undefined")</f>
        <v>undefined</v>
      </c>
      <c r="F621" s="62" t="str">
        <f t="array" ref="F621">LOWER( SUBSTITUTE( SUBSTITUTE(IFERROR(INDEX(hidden_1!$A$2:$F$79,MATCH("*"&amp;LEFT(A621, SEARCH("GB",A621))&amp;"*",hidden_1!G:G,0)-1,3), "not fоund"), " ", ""), "Gray","Grey"))</f>
        <v>notfоund</v>
      </c>
      <c r="G621" s="54" t="b">
        <f ca="1">IFERROR(__xludf.DUMMYFUNCTION("ISNUMBER( MATCH(K621,XLOOKUP(K621,split(F621,""+""),split(F621,""+"")),0))"),FALSE)</f>
        <v>0</v>
      </c>
      <c r="H621" s="54" t="e">
        <f t="shared" si="3"/>
        <v>#VALUE!</v>
      </c>
      <c r="I621" s="3" t="e">
        <f t="shared" si="4"/>
        <v>#VALUE!</v>
      </c>
      <c r="J621" s="3" t="e">
        <f t="shared" si="5"/>
        <v>#VALUE!</v>
      </c>
      <c r="K621" s="54" t="e">
        <f t="shared" si="6"/>
        <v>#VALUE!</v>
      </c>
    </row>
    <row r="622" spans="1:11" ht="15.75" customHeight="1">
      <c r="A622" s="60">
        <f>Зведена!A622</f>
        <v>0</v>
      </c>
      <c r="B622" s="61" t="str">
        <f t="shared" si="0"/>
        <v>undefined</v>
      </c>
      <c r="C622" s="61" t="str">
        <f t="shared" ca="1" si="1"/>
        <v>undefined</v>
      </c>
      <c r="D622" s="2" t="str">
        <f t="shared" ca="1" si="2"/>
        <v>undefined</v>
      </c>
      <c r="E622" s="2" t="str">
        <f t="array" ref="E622">IFERROR(INDEX(hidden_1!$A$2:$F$79,MATCH("*"&amp;LEFT(A622, SEARCH("GB",A622))&amp;"*",hidden_1!G:G,0)-1,2), "undefined")</f>
        <v>undefined</v>
      </c>
      <c r="F622" s="62" t="str">
        <f t="array" ref="F622">LOWER( SUBSTITUTE( SUBSTITUTE(IFERROR(INDEX(hidden_1!$A$2:$F$79,MATCH("*"&amp;LEFT(A622, SEARCH("GB",A622))&amp;"*",hidden_1!G:G,0)-1,3), "not fоund"), " ", ""), "Gray","Grey"))</f>
        <v>notfоund</v>
      </c>
      <c r="G622" s="54" t="b">
        <f ca="1">IFERROR(__xludf.DUMMYFUNCTION("ISNUMBER( MATCH(K622,XLOOKUP(K622,split(F622,""+""),split(F622,""+"")),0))"),FALSE)</f>
        <v>0</v>
      </c>
      <c r="H622" s="54" t="e">
        <f t="shared" si="3"/>
        <v>#VALUE!</v>
      </c>
      <c r="I622" s="3" t="e">
        <f t="shared" si="4"/>
        <v>#VALUE!</v>
      </c>
      <c r="J622" s="3" t="e">
        <f t="shared" si="5"/>
        <v>#VALUE!</v>
      </c>
      <c r="K622" s="54" t="e">
        <f t="shared" si="6"/>
        <v>#VALUE!</v>
      </c>
    </row>
    <row r="623" spans="1:11" ht="15.75" customHeight="1">
      <c r="A623" s="60">
        <f>Зведена!A623</f>
        <v>0</v>
      </c>
      <c r="B623" s="61" t="str">
        <f t="shared" si="0"/>
        <v>undefined</v>
      </c>
      <c r="C623" s="61" t="str">
        <f t="shared" ca="1" si="1"/>
        <v>undefined</v>
      </c>
      <c r="D623" s="2" t="str">
        <f t="shared" ca="1" si="2"/>
        <v>undefined</v>
      </c>
      <c r="E623" s="2" t="str">
        <f t="array" ref="E623">IFERROR(INDEX(hidden_1!$A$2:$F$79,MATCH("*"&amp;LEFT(A623, SEARCH("GB",A623))&amp;"*",hidden_1!G:G,0)-1,2), "undefined")</f>
        <v>undefined</v>
      </c>
      <c r="F623" s="62" t="str">
        <f t="array" ref="F623">LOWER( SUBSTITUTE( SUBSTITUTE(IFERROR(INDEX(hidden_1!$A$2:$F$79,MATCH("*"&amp;LEFT(A623, SEARCH("GB",A623))&amp;"*",hidden_1!G:G,0)-1,3), "not fоund"), " ", ""), "Gray","Grey"))</f>
        <v>notfоund</v>
      </c>
      <c r="G623" s="54" t="b">
        <f ca="1">IFERROR(__xludf.DUMMYFUNCTION("ISNUMBER( MATCH(K623,XLOOKUP(K623,split(F623,""+""),split(F623,""+"")),0))"),FALSE)</f>
        <v>0</v>
      </c>
      <c r="H623" s="54" t="e">
        <f t="shared" si="3"/>
        <v>#VALUE!</v>
      </c>
      <c r="I623" s="3" t="e">
        <f t="shared" si="4"/>
        <v>#VALUE!</v>
      </c>
      <c r="J623" s="3" t="e">
        <f t="shared" si="5"/>
        <v>#VALUE!</v>
      </c>
      <c r="K623" s="54" t="e">
        <f t="shared" si="6"/>
        <v>#VALUE!</v>
      </c>
    </row>
    <row r="624" spans="1:11" ht="15.75" customHeight="1">
      <c r="A624" s="60">
        <f>Зведена!A624</f>
        <v>0</v>
      </c>
      <c r="B624" s="61" t="str">
        <f t="shared" si="0"/>
        <v>undefined</v>
      </c>
      <c r="C624" s="61" t="str">
        <f t="shared" ca="1" si="1"/>
        <v>undefined</v>
      </c>
      <c r="D624" s="2" t="str">
        <f t="shared" ca="1" si="2"/>
        <v>undefined</v>
      </c>
      <c r="E624" s="2" t="str">
        <f t="array" ref="E624">IFERROR(INDEX(hidden_1!$A$2:$F$79,MATCH("*"&amp;LEFT(A624, SEARCH("GB",A624))&amp;"*",hidden_1!G:G,0)-1,2), "undefined")</f>
        <v>undefined</v>
      </c>
      <c r="F624" s="62" t="str">
        <f t="array" ref="F624">LOWER( SUBSTITUTE( SUBSTITUTE(IFERROR(INDEX(hidden_1!$A$2:$F$79,MATCH("*"&amp;LEFT(A624, SEARCH("GB",A624))&amp;"*",hidden_1!G:G,0)-1,3), "not fоund"), " ", ""), "Gray","Grey"))</f>
        <v>notfоund</v>
      </c>
      <c r="G624" s="54" t="b">
        <f ca="1">IFERROR(__xludf.DUMMYFUNCTION("ISNUMBER( MATCH(K624,XLOOKUP(K624,split(F624,""+""),split(F624,""+"")),0))"),FALSE)</f>
        <v>0</v>
      </c>
      <c r="H624" s="54" t="e">
        <f t="shared" si="3"/>
        <v>#VALUE!</v>
      </c>
      <c r="I624" s="3" t="e">
        <f t="shared" si="4"/>
        <v>#VALUE!</v>
      </c>
      <c r="J624" s="3" t="e">
        <f t="shared" si="5"/>
        <v>#VALUE!</v>
      </c>
      <c r="K624" s="54" t="e">
        <f t="shared" si="6"/>
        <v>#VALUE!</v>
      </c>
    </row>
    <row r="625" spans="1:11" ht="15.75" customHeight="1">
      <c r="A625" s="60">
        <f>Зведена!A625</f>
        <v>0</v>
      </c>
      <c r="B625" s="61" t="str">
        <f t="shared" si="0"/>
        <v>undefined</v>
      </c>
      <c r="C625" s="61" t="str">
        <f t="shared" ca="1" si="1"/>
        <v>undefined</v>
      </c>
      <c r="D625" s="2" t="str">
        <f t="shared" ca="1" si="2"/>
        <v>undefined</v>
      </c>
      <c r="E625" s="2" t="str">
        <f t="array" ref="E625">IFERROR(INDEX(hidden_1!$A$2:$F$79,MATCH("*"&amp;LEFT(A625, SEARCH("GB",A625))&amp;"*",hidden_1!G:G,0)-1,2), "undefined")</f>
        <v>undefined</v>
      </c>
      <c r="F625" s="62" t="str">
        <f t="array" ref="F625">LOWER( SUBSTITUTE( SUBSTITUTE(IFERROR(INDEX(hidden_1!$A$2:$F$79,MATCH("*"&amp;LEFT(A625, SEARCH("GB",A625))&amp;"*",hidden_1!G:G,0)-1,3), "not fоund"), " ", ""), "Gray","Grey"))</f>
        <v>notfоund</v>
      </c>
      <c r="G625" s="54" t="b">
        <f ca="1">IFERROR(__xludf.DUMMYFUNCTION("ISNUMBER( MATCH(K625,XLOOKUP(K625,split(F625,""+""),split(F625,""+"")),0))"),FALSE)</f>
        <v>0</v>
      </c>
      <c r="H625" s="54" t="e">
        <f t="shared" si="3"/>
        <v>#VALUE!</v>
      </c>
      <c r="I625" s="3" t="e">
        <f t="shared" si="4"/>
        <v>#VALUE!</v>
      </c>
      <c r="J625" s="3" t="e">
        <f t="shared" si="5"/>
        <v>#VALUE!</v>
      </c>
      <c r="K625" s="54" t="e">
        <f t="shared" si="6"/>
        <v>#VALUE!</v>
      </c>
    </row>
    <row r="626" spans="1:11" ht="15.75" customHeight="1">
      <c r="A626" s="60">
        <f>Зведена!A626</f>
        <v>0</v>
      </c>
      <c r="B626" s="61" t="str">
        <f t="shared" si="0"/>
        <v>undefined</v>
      </c>
      <c r="C626" s="61" t="str">
        <f t="shared" ca="1" si="1"/>
        <v>undefined</v>
      </c>
      <c r="D626" s="2" t="str">
        <f t="shared" ca="1" si="2"/>
        <v>undefined</v>
      </c>
      <c r="E626" s="2" t="str">
        <f t="array" ref="E626">IFERROR(INDEX(hidden_1!$A$2:$F$79,MATCH("*"&amp;LEFT(A626, SEARCH("GB",A626))&amp;"*",hidden_1!G:G,0)-1,2), "undefined")</f>
        <v>undefined</v>
      </c>
      <c r="F626" s="62" t="str">
        <f t="array" ref="F626">LOWER( SUBSTITUTE( SUBSTITUTE(IFERROR(INDEX(hidden_1!$A$2:$F$79,MATCH("*"&amp;LEFT(A626, SEARCH("GB",A626))&amp;"*",hidden_1!G:G,0)-1,3), "not fоund"), " ", ""), "Gray","Grey"))</f>
        <v>notfоund</v>
      </c>
      <c r="G626" s="54" t="b">
        <f ca="1">IFERROR(__xludf.DUMMYFUNCTION("ISNUMBER( MATCH(K626,XLOOKUP(K626,split(F626,""+""),split(F626,""+"")),0))"),FALSE)</f>
        <v>0</v>
      </c>
      <c r="H626" s="54" t="e">
        <f t="shared" si="3"/>
        <v>#VALUE!</v>
      </c>
      <c r="I626" s="3" t="e">
        <f t="shared" si="4"/>
        <v>#VALUE!</v>
      </c>
      <c r="J626" s="3" t="e">
        <f t="shared" si="5"/>
        <v>#VALUE!</v>
      </c>
      <c r="K626" s="54" t="e">
        <f t="shared" si="6"/>
        <v>#VALUE!</v>
      </c>
    </row>
    <row r="627" spans="1:11" ht="15.75" customHeight="1">
      <c r="A627" s="60">
        <f>Зведена!A627</f>
        <v>0</v>
      </c>
      <c r="B627" s="61" t="str">
        <f t="shared" si="0"/>
        <v>undefined</v>
      </c>
      <c r="C627" s="61" t="str">
        <f t="shared" ca="1" si="1"/>
        <v>undefined</v>
      </c>
      <c r="D627" s="2" t="str">
        <f t="shared" ca="1" si="2"/>
        <v>undefined</v>
      </c>
      <c r="E627" s="2" t="str">
        <f t="array" ref="E627">IFERROR(INDEX(hidden_1!$A$2:$F$79,MATCH("*"&amp;LEFT(A627, SEARCH("GB",A627))&amp;"*",hidden_1!G:G,0)-1,2), "undefined")</f>
        <v>undefined</v>
      </c>
      <c r="F627" s="62" t="str">
        <f t="array" ref="F627">LOWER( SUBSTITUTE( SUBSTITUTE(IFERROR(INDEX(hidden_1!$A$2:$F$79,MATCH("*"&amp;LEFT(A627, SEARCH("GB",A627))&amp;"*",hidden_1!G:G,0)-1,3), "not fоund"), " ", ""), "Gray","Grey"))</f>
        <v>notfоund</v>
      </c>
      <c r="G627" s="54" t="b">
        <f ca="1">IFERROR(__xludf.DUMMYFUNCTION("ISNUMBER( MATCH(K627,XLOOKUP(K627,split(F627,""+""),split(F627,""+"")),0))"),FALSE)</f>
        <v>0</v>
      </c>
      <c r="H627" s="54" t="e">
        <f t="shared" si="3"/>
        <v>#VALUE!</v>
      </c>
      <c r="I627" s="3" t="e">
        <f t="shared" si="4"/>
        <v>#VALUE!</v>
      </c>
      <c r="J627" s="3" t="e">
        <f t="shared" si="5"/>
        <v>#VALUE!</v>
      </c>
      <c r="K627" s="54" t="e">
        <f t="shared" si="6"/>
        <v>#VALUE!</v>
      </c>
    </row>
    <row r="628" spans="1:11" ht="15.75" customHeight="1">
      <c r="A628" s="60">
        <f>Зведена!A628</f>
        <v>0</v>
      </c>
      <c r="B628" s="61" t="str">
        <f t="shared" si="0"/>
        <v>undefined</v>
      </c>
      <c r="C628" s="61" t="str">
        <f t="shared" ca="1" si="1"/>
        <v>undefined</v>
      </c>
      <c r="D628" s="2" t="str">
        <f t="shared" ca="1" si="2"/>
        <v>undefined</v>
      </c>
      <c r="E628" s="2" t="str">
        <f t="array" ref="E628">IFERROR(INDEX(hidden_1!$A$2:$F$79,MATCH("*"&amp;LEFT(A628, SEARCH("GB",A628))&amp;"*",hidden_1!G:G,0)-1,2), "undefined")</f>
        <v>undefined</v>
      </c>
      <c r="F628" s="62" t="str">
        <f t="array" ref="F628">LOWER( SUBSTITUTE( SUBSTITUTE(IFERROR(INDEX(hidden_1!$A$2:$F$79,MATCH("*"&amp;LEFT(A628, SEARCH("GB",A628))&amp;"*",hidden_1!G:G,0)-1,3), "not fоund"), " ", ""), "Gray","Grey"))</f>
        <v>notfоund</v>
      </c>
      <c r="G628" s="54" t="b">
        <f ca="1">IFERROR(__xludf.DUMMYFUNCTION("ISNUMBER( MATCH(K628,XLOOKUP(K628,split(F628,""+""),split(F628,""+"")),0))"),FALSE)</f>
        <v>0</v>
      </c>
      <c r="H628" s="54" t="e">
        <f t="shared" si="3"/>
        <v>#VALUE!</v>
      </c>
      <c r="I628" s="3" t="e">
        <f t="shared" si="4"/>
        <v>#VALUE!</v>
      </c>
      <c r="J628" s="3" t="e">
        <f t="shared" si="5"/>
        <v>#VALUE!</v>
      </c>
      <c r="K628" s="54" t="e">
        <f t="shared" si="6"/>
        <v>#VALUE!</v>
      </c>
    </row>
    <row r="629" spans="1:11" ht="15.75" customHeight="1">
      <c r="A629" s="60">
        <f>Зведена!A629</f>
        <v>0</v>
      </c>
      <c r="B629" s="61" t="str">
        <f t="shared" si="0"/>
        <v>undefined</v>
      </c>
      <c r="C629" s="61" t="str">
        <f t="shared" ca="1" si="1"/>
        <v>undefined</v>
      </c>
      <c r="D629" s="2" t="str">
        <f t="shared" ca="1" si="2"/>
        <v>undefined</v>
      </c>
      <c r="E629" s="2" t="str">
        <f t="array" ref="E629">IFERROR(INDEX(hidden_1!$A$2:$F$79,MATCH("*"&amp;LEFT(A629, SEARCH("GB",A629))&amp;"*",hidden_1!G:G,0)-1,2), "undefined")</f>
        <v>undefined</v>
      </c>
      <c r="F629" s="62" t="str">
        <f t="array" ref="F629">LOWER( SUBSTITUTE( SUBSTITUTE(IFERROR(INDEX(hidden_1!$A$2:$F$79,MATCH("*"&amp;LEFT(A629, SEARCH("GB",A629))&amp;"*",hidden_1!G:G,0)-1,3), "not fоund"), " ", ""), "Gray","Grey"))</f>
        <v>notfоund</v>
      </c>
      <c r="G629" s="54" t="b">
        <f ca="1">IFERROR(__xludf.DUMMYFUNCTION("ISNUMBER( MATCH(K629,XLOOKUP(K629,split(F629,""+""),split(F629,""+"")),0))"),FALSE)</f>
        <v>0</v>
      </c>
      <c r="H629" s="54" t="e">
        <f t="shared" si="3"/>
        <v>#VALUE!</v>
      </c>
      <c r="I629" s="3" t="e">
        <f t="shared" si="4"/>
        <v>#VALUE!</v>
      </c>
      <c r="J629" s="3" t="e">
        <f t="shared" si="5"/>
        <v>#VALUE!</v>
      </c>
      <c r="K629" s="54" t="e">
        <f t="shared" si="6"/>
        <v>#VALUE!</v>
      </c>
    </row>
    <row r="630" spans="1:11" ht="15.75" customHeight="1">
      <c r="A630" s="60">
        <f>Зведена!A630</f>
        <v>0</v>
      </c>
      <c r="B630" s="61" t="str">
        <f t="shared" si="0"/>
        <v>undefined</v>
      </c>
      <c r="C630" s="61" t="str">
        <f t="shared" ca="1" si="1"/>
        <v>undefined</v>
      </c>
      <c r="D630" s="2" t="str">
        <f t="shared" ca="1" si="2"/>
        <v>undefined</v>
      </c>
      <c r="E630" s="2" t="str">
        <f t="array" ref="E630">IFERROR(INDEX(hidden_1!$A$2:$F$79,MATCH("*"&amp;LEFT(A630, SEARCH("GB",A630))&amp;"*",hidden_1!G:G,0)-1,2), "undefined")</f>
        <v>undefined</v>
      </c>
      <c r="F630" s="62" t="str">
        <f t="array" ref="F630">LOWER( SUBSTITUTE( SUBSTITUTE(IFERROR(INDEX(hidden_1!$A$2:$F$79,MATCH("*"&amp;LEFT(A630, SEARCH("GB",A630))&amp;"*",hidden_1!G:G,0)-1,3), "not fоund"), " ", ""), "Gray","Grey"))</f>
        <v>notfоund</v>
      </c>
      <c r="G630" s="54" t="b">
        <f ca="1">IFERROR(__xludf.DUMMYFUNCTION("ISNUMBER( MATCH(K630,XLOOKUP(K630,split(F630,""+""),split(F630,""+"")),0))"),FALSE)</f>
        <v>0</v>
      </c>
      <c r="H630" s="54" t="e">
        <f t="shared" si="3"/>
        <v>#VALUE!</v>
      </c>
      <c r="I630" s="3" t="e">
        <f t="shared" si="4"/>
        <v>#VALUE!</v>
      </c>
      <c r="J630" s="3" t="e">
        <f t="shared" si="5"/>
        <v>#VALUE!</v>
      </c>
      <c r="K630" s="54" t="e">
        <f t="shared" si="6"/>
        <v>#VALUE!</v>
      </c>
    </row>
    <row r="631" spans="1:11" ht="15.75" customHeight="1">
      <c r="A631" s="60">
        <f>Зведена!A631</f>
        <v>0</v>
      </c>
      <c r="B631" s="61" t="str">
        <f t="shared" si="0"/>
        <v>undefined</v>
      </c>
      <c r="C631" s="61" t="str">
        <f t="shared" ca="1" si="1"/>
        <v>undefined</v>
      </c>
      <c r="D631" s="2" t="str">
        <f t="shared" ca="1" si="2"/>
        <v>undefined</v>
      </c>
      <c r="E631" s="2" t="str">
        <f t="array" ref="E631">IFERROR(INDEX(hidden_1!$A$2:$F$79,MATCH("*"&amp;LEFT(A631, SEARCH("GB",A631))&amp;"*",hidden_1!G:G,0)-1,2), "undefined")</f>
        <v>undefined</v>
      </c>
      <c r="F631" s="62" t="str">
        <f t="array" ref="F631">LOWER( SUBSTITUTE( SUBSTITUTE(IFERROR(INDEX(hidden_1!$A$2:$F$79,MATCH("*"&amp;LEFT(A631, SEARCH("GB",A631))&amp;"*",hidden_1!G:G,0)-1,3), "not fоund"), " ", ""), "Gray","Grey"))</f>
        <v>notfоund</v>
      </c>
      <c r="G631" s="54" t="b">
        <f ca="1">IFERROR(__xludf.DUMMYFUNCTION("ISNUMBER( MATCH(K631,XLOOKUP(K631,split(F631,""+""),split(F631,""+"")),0))"),FALSE)</f>
        <v>0</v>
      </c>
      <c r="H631" s="54" t="e">
        <f t="shared" si="3"/>
        <v>#VALUE!</v>
      </c>
      <c r="I631" s="3" t="e">
        <f t="shared" si="4"/>
        <v>#VALUE!</v>
      </c>
      <c r="J631" s="3" t="e">
        <f t="shared" si="5"/>
        <v>#VALUE!</v>
      </c>
      <c r="K631" s="54" t="e">
        <f t="shared" si="6"/>
        <v>#VALUE!</v>
      </c>
    </row>
    <row r="632" spans="1:11" ht="15.75" customHeight="1">
      <c r="A632" s="60">
        <f>Зведена!A632</f>
        <v>0</v>
      </c>
      <c r="B632" s="61" t="str">
        <f t="shared" si="0"/>
        <v>undefined</v>
      </c>
      <c r="C632" s="61" t="str">
        <f t="shared" ca="1" si="1"/>
        <v>undefined</v>
      </c>
      <c r="D632" s="2" t="str">
        <f t="shared" ca="1" si="2"/>
        <v>undefined</v>
      </c>
      <c r="E632" s="2" t="str">
        <f t="array" ref="E632">IFERROR(INDEX(hidden_1!$A$2:$F$79,MATCH("*"&amp;LEFT(A632, SEARCH("GB",A632))&amp;"*",hidden_1!G:G,0)-1,2), "undefined")</f>
        <v>undefined</v>
      </c>
      <c r="F632" s="62" t="str">
        <f t="array" ref="F632">LOWER( SUBSTITUTE( SUBSTITUTE(IFERROR(INDEX(hidden_1!$A$2:$F$79,MATCH("*"&amp;LEFT(A632, SEARCH("GB",A632))&amp;"*",hidden_1!G:G,0)-1,3), "not fоund"), " ", ""), "Gray","Grey"))</f>
        <v>notfоund</v>
      </c>
      <c r="G632" s="54" t="b">
        <f ca="1">IFERROR(__xludf.DUMMYFUNCTION("ISNUMBER( MATCH(K632,XLOOKUP(K632,split(F632,""+""),split(F632,""+"")),0))"),FALSE)</f>
        <v>0</v>
      </c>
      <c r="H632" s="54" t="e">
        <f t="shared" si="3"/>
        <v>#VALUE!</v>
      </c>
      <c r="I632" s="3" t="e">
        <f t="shared" si="4"/>
        <v>#VALUE!</v>
      </c>
      <c r="J632" s="3" t="e">
        <f t="shared" si="5"/>
        <v>#VALUE!</v>
      </c>
      <c r="K632" s="54" t="e">
        <f t="shared" si="6"/>
        <v>#VALUE!</v>
      </c>
    </row>
    <row r="633" spans="1:11" ht="15.75" customHeight="1">
      <c r="A633" s="60">
        <f>Зведена!A633</f>
        <v>0</v>
      </c>
      <c r="B633" s="61" t="str">
        <f t="shared" si="0"/>
        <v>undefined</v>
      </c>
      <c r="C633" s="61" t="str">
        <f t="shared" ca="1" si="1"/>
        <v>undefined</v>
      </c>
      <c r="D633" s="2" t="str">
        <f t="shared" ca="1" si="2"/>
        <v>undefined</v>
      </c>
      <c r="E633" s="2" t="str">
        <f t="array" ref="E633">IFERROR(INDEX(hidden_1!$A$2:$F$79,MATCH("*"&amp;LEFT(A633, SEARCH("GB",A633))&amp;"*",hidden_1!G:G,0)-1,2), "undefined")</f>
        <v>undefined</v>
      </c>
      <c r="F633" s="62" t="str">
        <f t="array" ref="F633">LOWER( SUBSTITUTE( SUBSTITUTE(IFERROR(INDEX(hidden_1!$A$2:$F$79,MATCH("*"&amp;LEFT(A633, SEARCH("GB",A633))&amp;"*",hidden_1!G:G,0)-1,3), "not fоund"), " ", ""), "Gray","Grey"))</f>
        <v>notfоund</v>
      </c>
      <c r="G633" s="54" t="b">
        <f ca="1">IFERROR(__xludf.DUMMYFUNCTION("ISNUMBER( MATCH(K633,XLOOKUP(K633,split(F633,""+""),split(F633,""+"")),0))"),FALSE)</f>
        <v>0</v>
      </c>
      <c r="H633" s="54" t="e">
        <f t="shared" si="3"/>
        <v>#VALUE!</v>
      </c>
      <c r="I633" s="3" t="e">
        <f t="shared" si="4"/>
        <v>#VALUE!</v>
      </c>
      <c r="J633" s="3" t="e">
        <f t="shared" si="5"/>
        <v>#VALUE!</v>
      </c>
      <c r="K633" s="54" t="e">
        <f t="shared" si="6"/>
        <v>#VALUE!</v>
      </c>
    </row>
    <row r="634" spans="1:11" ht="15.75" customHeight="1">
      <c r="A634" s="60">
        <f>Зведена!A634</f>
        <v>0</v>
      </c>
      <c r="B634" s="61" t="str">
        <f t="shared" si="0"/>
        <v>undefined</v>
      </c>
      <c r="C634" s="61" t="str">
        <f t="shared" ca="1" si="1"/>
        <v>undefined</v>
      </c>
      <c r="D634" s="2" t="str">
        <f t="shared" ca="1" si="2"/>
        <v>undefined</v>
      </c>
      <c r="E634" s="2" t="str">
        <f t="array" ref="E634">IFERROR(INDEX(hidden_1!$A$2:$F$79,MATCH("*"&amp;LEFT(A634, SEARCH("GB",A634))&amp;"*",hidden_1!G:G,0)-1,2), "undefined")</f>
        <v>undefined</v>
      </c>
      <c r="F634" s="62" t="str">
        <f t="array" ref="F634">LOWER( SUBSTITUTE( SUBSTITUTE(IFERROR(INDEX(hidden_1!$A$2:$F$79,MATCH("*"&amp;LEFT(A634, SEARCH("GB",A634))&amp;"*",hidden_1!G:G,0)-1,3), "not fоund"), " ", ""), "Gray","Grey"))</f>
        <v>notfоund</v>
      </c>
      <c r="G634" s="54" t="b">
        <f ca="1">IFERROR(__xludf.DUMMYFUNCTION("ISNUMBER( MATCH(K634,XLOOKUP(K634,split(F634,""+""),split(F634,""+"")),0))"),FALSE)</f>
        <v>0</v>
      </c>
      <c r="H634" s="54" t="e">
        <f t="shared" si="3"/>
        <v>#VALUE!</v>
      </c>
      <c r="I634" s="3" t="e">
        <f t="shared" si="4"/>
        <v>#VALUE!</v>
      </c>
      <c r="J634" s="3" t="e">
        <f t="shared" si="5"/>
        <v>#VALUE!</v>
      </c>
      <c r="K634" s="54" t="e">
        <f t="shared" si="6"/>
        <v>#VALUE!</v>
      </c>
    </row>
    <row r="635" spans="1:11" ht="15.75" customHeight="1">
      <c r="A635" s="60">
        <f>Зведена!A635</f>
        <v>0</v>
      </c>
      <c r="B635" s="61" t="str">
        <f t="shared" si="0"/>
        <v>undefined</v>
      </c>
      <c r="C635" s="61" t="str">
        <f t="shared" ca="1" si="1"/>
        <v>undefined</v>
      </c>
      <c r="D635" s="2" t="str">
        <f t="shared" ca="1" si="2"/>
        <v>undefined</v>
      </c>
      <c r="E635" s="2" t="str">
        <f t="array" ref="E635">IFERROR(INDEX(hidden_1!$A$2:$F$79,MATCH("*"&amp;LEFT(A635, SEARCH("GB",A635))&amp;"*",hidden_1!G:G,0)-1,2), "undefined")</f>
        <v>undefined</v>
      </c>
      <c r="F635" s="62" t="str">
        <f t="array" ref="F635">LOWER( SUBSTITUTE( SUBSTITUTE(IFERROR(INDEX(hidden_1!$A$2:$F$79,MATCH("*"&amp;LEFT(A635, SEARCH("GB",A635))&amp;"*",hidden_1!G:G,0)-1,3), "not fоund"), " ", ""), "Gray","Grey"))</f>
        <v>notfоund</v>
      </c>
      <c r="G635" s="54" t="b">
        <f ca="1">IFERROR(__xludf.DUMMYFUNCTION("ISNUMBER( MATCH(K635,XLOOKUP(K635,split(F635,""+""),split(F635,""+"")),0))"),FALSE)</f>
        <v>0</v>
      </c>
      <c r="H635" s="54" t="e">
        <f t="shared" si="3"/>
        <v>#VALUE!</v>
      </c>
      <c r="I635" s="3" t="e">
        <f t="shared" si="4"/>
        <v>#VALUE!</v>
      </c>
      <c r="J635" s="3" t="e">
        <f t="shared" si="5"/>
        <v>#VALUE!</v>
      </c>
      <c r="K635" s="54" t="e">
        <f t="shared" si="6"/>
        <v>#VALUE!</v>
      </c>
    </row>
    <row r="636" spans="1:11" ht="15.75" customHeight="1">
      <c r="A636" s="60">
        <f>Зведена!A636</f>
        <v>0</v>
      </c>
      <c r="B636" s="61" t="str">
        <f t="shared" si="0"/>
        <v>undefined</v>
      </c>
      <c r="C636" s="61" t="str">
        <f t="shared" ca="1" si="1"/>
        <v>undefined</v>
      </c>
      <c r="D636" s="2" t="str">
        <f t="shared" ca="1" si="2"/>
        <v>undefined</v>
      </c>
      <c r="E636" s="2" t="str">
        <f t="array" ref="E636">IFERROR(INDEX(hidden_1!$A$2:$F$79,MATCH("*"&amp;LEFT(A636, SEARCH("GB",A636))&amp;"*",hidden_1!G:G,0)-1,2), "undefined")</f>
        <v>undefined</v>
      </c>
      <c r="F636" s="62" t="str">
        <f t="array" ref="F636">LOWER( SUBSTITUTE( SUBSTITUTE(IFERROR(INDEX(hidden_1!$A$2:$F$79,MATCH("*"&amp;LEFT(A636, SEARCH("GB",A636))&amp;"*",hidden_1!G:G,0)-1,3), "not fоund"), " ", ""), "Gray","Grey"))</f>
        <v>notfоund</v>
      </c>
      <c r="G636" s="54" t="b">
        <f ca="1">IFERROR(__xludf.DUMMYFUNCTION("ISNUMBER( MATCH(K636,XLOOKUP(K636,split(F636,""+""),split(F636,""+"")),0))"),FALSE)</f>
        <v>0</v>
      </c>
      <c r="H636" s="54" t="e">
        <f t="shared" si="3"/>
        <v>#VALUE!</v>
      </c>
      <c r="I636" s="3" t="e">
        <f t="shared" si="4"/>
        <v>#VALUE!</v>
      </c>
      <c r="J636" s="3" t="e">
        <f t="shared" si="5"/>
        <v>#VALUE!</v>
      </c>
      <c r="K636" s="54" t="e">
        <f t="shared" si="6"/>
        <v>#VALUE!</v>
      </c>
    </row>
    <row r="637" spans="1:11" ht="15.75" customHeight="1">
      <c r="A637" s="60">
        <f>Зведена!A637</f>
        <v>0</v>
      </c>
      <c r="B637" s="61" t="str">
        <f t="shared" si="0"/>
        <v>undefined</v>
      </c>
      <c r="C637" s="61" t="str">
        <f t="shared" ca="1" si="1"/>
        <v>undefined</v>
      </c>
      <c r="D637" s="2" t="str">
        <f t="shared" ca="1" si="2"/>
        <v>undefined</v>
      </c>
      <c r="E637" s="2" t="str">
        <f t="array" ref="E637">IFERROR(INDEX(hidden_1!$A$2:$F$79,MATCH("*"&amp;LEFT(A637, SEARCH("GB",A637))&amp;"*",hidden_1!G:G,0)-1,2), "undefined")</f>
        <v>undefined</v>
      </c>
      <c r="F637" s="62" t="str">
        <f t="array" ref="F637">LOWER( SUBSTITUTE( SUBSTITUTE(IFERROR(INDEX(hidden_1!$A$2:$F$79,MATCH("*"&amp;LEFT(A637, SEARCH("GB",A637))&amp;"*",hidden_1!G:G,0)-1,3), "not fоund"), " ", ""), "Gray","Grey"))</f>
        <v>notfоund</v>
      </c>
      <c r="G637" s="54" t="b">
        <f ca="1">IFERROR(__xludf.DUMMYFUNCTION("ISNUMBER( MATCH(K637,XLOOKUP(K637,split(F637,""+""),split(F637,""+"")),0))"),FALSE)</f>
        <v>0</v>
      </c>
      <c r="H637" s="54" t="e">
        <f t="shared" si="3"/>
        <v>#VALUE!</v>
      </c>
      <c r="I637" s="3" t="e">
        <f t="shared" si="4"/>
        <v>#VALUE!</v>
      </c>
      <c r="J637" s="3" t="e">
        <f t="shared" si="5"/>
        <v>#VALUE!</v>
      </c>
      <c r="K637" s="54" t="e">
        <f t="shared" si="6"/>
        <v>#VALUE!</v>
      </c>
    </row>
    <row r="638" spans="1:11" ht="15.75" customHeight="1">
      <c r="B638" s="2"/>
      <c r="C638" s="2"/>
      <c r="D638" s="2"/>
      <c r="E638" s="2"/>
    </row>
    <row r="639" spans="1:11" ht="15.75" customHeight="1">
      <c r="B639" s="2"/>
      <c r="C639" s="2"/>
      <c r="D639" s="2"/>
      <c r="E639" s="2"/>
    </row>
    <row r="640" spans="1:11" ht="15.75" customHeight="1">
      <c r="B640" s="2"/>
      <c r="C640" s="2"/>
      <c r="D640" s="2"/>
      <c r="E640" s="2"/>
    </row>
    <row r="641" spans="2:5" ht="15.75" customHeight="1">
      <c r="B641" s="2"/>
      <c r="C641" s="2"/>
      <c r="D641" s="2"/>
      <c r="E641" s="2"/>
    </row>
    <row r="642" spans="2:5" ht="15.75" customHeight="1">
      <c r="B642" s="2"/>
      <c r="C642" s="2"/>
      <c r="D642" s="2"/>
      <c r="E642" s="2"/>
    </row>
    <row r="643" spans="2:5" ht="15.75" customHeight="1">
      <c r="B643" s="2"/>
      <c r="C643" s="2"/>
      <c r="D643" s="2"/>
      <c r="E643" s="2"/>
    </row>
    <row r="644" spans="2:5" ht="15.75" customHeight="1">
      <c r="B644" s="2"/>
      <c r="C644" s="2"/>
      <c r="D644" s="2"/>
      <c r="E644" s="2"/>
    </row>
    <row r="645" spans="2:5" ht="15.75" customHeight="1">
      <c r="B645" s="2"/>
      <c r="C645" s="2"/>
      <c r="D645" s="2"/>
      <c r="E645" s="2"/>
    </row>
    <row r="646" spans="2:5" ht="15.75" customHeight="1">
      <c r="B646" s="2"/>
      <c r="C646" s="2"/>
      <c r="D646" s="2"/>
      <c r="E646" s="2"/>
    </row>
    <row r="647" spans="2:5" ht="15.75" customHeight="1">
      <c r="B647" s="2"/>
      <c r="C647" s="2"/>
      <c r="D647" s="2"/>
      <c r="E647" s="2"/>
    </row>
    <row r="648" spans="2:5" ht="15.75" customHeight="1">
      <c r="B648" s="2"/>
      <c r="C648" s="2"/>
      <c r="D648" s="2"/>
      <c r="E648" s="2"/>
    </row>
    <row r="649" spans="2:5" ht="15.75" customHeight="1">
      <c r="B649" s="2"/>
      <c r="C649" s="2"/>
      <c r="D649" s="2"/>
      <c r="E649" s="2"/>
    </row>
    <row r="650" spans="2:5" ht="15.75" customHeight="1">
      <c r="B650" s="2"/>
      <c r="C650" s="2"/>
      <c r="D650" s="2"/>
      <c r="E650" s="2"/>
    </row>
    <row r="651" spans="2:5" ht="15.75" customHeight="1">
      <c r="B651" s="2"/>
      <c r="C651" s="2"/>
      <c r="D651" s="2"/>
      <c r="E651" s="2"/>
    </row>
    <row r="652" spans="2:5" ht="15.75" customHeight="1">
      <c r="B652" s="2"/>
      <c r="C652" s="2"/>
      <c r="D652" s="2"/>
      <c r="E652" s="2"/>
    </row>
    <row r="653" spans="2:5" ht="15.75" customHeight="1">
      <c r="B653" s="2"/>
      <c r="C653" s="2"/>
      <c r="D653" s="2"/>
      <c r="E653" s="2"/>
    </row>
    <row r="654" spans="2:5" ht="15.75" customHeight="1">
      <c r="B654" s="2"/>
      <c r="C654" s="2"/>
      <c r="D654" s="2"/>
      <c r="E654" s="2"/>
    </row>
    <row r="655" spans="2:5" ht="15.75" customHeight="1">
      <c r="B655" s="2"/>
      <c r="C655" s="2"/>
      <c r="D655" s="2"/>
      <c r="E655" s="2"/>
    </row>
    <row r="656" spans="2:5" ht="15.75" customHeight="1">
      <c r="B656" s="2"/>
      <c r="C656" s="2"/>
      <c r="D656" s="2"/>
      <c r="E656" s="2"/>
    </row>
    <row r="657" spans="2:5" ht="15.75" customHeight="1">
      <c r="B657" s="2"/>
      <c r="C657" s="2"/>
      <c r="D657" s="2"/>
      <c r="E657" s="2"/>
    </row>
    <row r="658" spans="2:5" ht="15.75" customHeight="1">
      <c r="B658" s="2"/>
      <c r="C658" s="2"/>
      <c r="D658" s="2"/>
      <c r="E658" s="2"/>
    </row>
    <row r="659" spans="2:5" ht="15.75" customHeight="1">
      <c r="B659" s="2"/>
      <c r="C659" s="2"/>
      <c r="D659" s="2"/>
      <c r="E659" s="2"/>
    </row>
    <row r="660" spans="2:5" ht="15.75" customHeight="1">
      <c r="B660" s="2"/>
      <c r="C660" s="2"/>
      <c r="D660" s="2"/>
      <c r="E660" s="2"/>
    </row>
    <row r="661" spans="2:5" ht="15.75" customHeight="1">
      <c r="B661" s="2"/>
      <c r="C661" s="2"/>
      <c r="D661" s="2"/>
      <c r="E661" s="2"/>
    </row>
    <row r="662" spans="2:5" ht="15.75" customHeight="1">
      <c r="B662" s="2"/>
      <c r="C662" s="2"/>
      <c r="D662" s="2"/>
      <c r="E662" s="2"/>
    </row>
    <row r="663" spans="2:5" ht="15.75" customHeight="1">
      <c r="B663" s="2"/>
      <c r="C663" s="2"/>
      <c r="D663" s="2"/>
      <c r="E663" s="2"/>
    </row>
    <row r="664" spans="2:5" ht="15.75" customHeight="1">
      <c r="B664" s="2"/>
      <c r="C664" s="2"/>
      <c r="D664" s="2"/>
      <c r="E664" s="2"/>
    </row>
    <row r="665" spans="2:5" ht="15.75" customHeight="1">
      <c r="B665" s="2"/>
      <c r="C665" s="2"/>
      <c r="D665" s="2"/>
      <c r="E665" s="2"/>
    </row>
    <row r="666" spans="2:5" ht="15.75" customHeight="1">
      <c r="B666" s="2"/>
      <c r="C666" s="2"/>
      <c r="D666" s="2"/>
      <c r="E666" s="2"/>
    </row>
    <row r="667" spans="2:5" ht="15.75" customHeight="1">
      <c r="B667" s="2"/>
      <c r="C667" s="2"/>
      <c r="D667" s="2"/>
      <c r="E667" s="2"/>
    </row>
    <row r="668" spans="2:5" ht="15.75" customHeight="1">
      <c r="B668" s="2"/>
      <c r="C668" s="2"/>
      <c r="D668" s="2"/>
      <c r="E668" s="2"/>
    </row>
    <row r="669" spans="2:5" ht="15.75" customHeight="1">
      <c r="B669" s="2"/>
      <c r="C669" s="2"/>
      <c r="D669" s="2"/>
      <c r="E669" s="2"/>
    </row>
    <row r="670" spans="2:5" ht="15.75" customHeight="1">
      <c r="B670" s="2"/>
      <c r="C670" s="2"/>
      <c r="D670" s="2"/>
      <c r="E670" s="2"/>
    </row>
    <row r="671" spans="2:5" ht="15.75" customHeight="1">
      <c r="B671" s="2"/>
      <c r="C671" s="2"/>
      <c r="D671" s="2"/>
      <c r="E671" s="2"/>
    </row>
    <row r="672" spans="2:5" ht="15.75" customHeight="1">
      <c r="B672" s="2"/>
      <c r="C672" s="2"/>
      <c r="D672" s="2"/>
      <c r="E672" s="2"/>
    </row>
    <row r="673" spans="2:5" ht="15.75" customHeight="1">
      <c r="B673" s="2"/>
      <c r="C673" s="2"/>
      <c r="D673" s="2"/>
      <c r="E673" s="2"/>
    </row>
    <row r="674" spans="2:5" ht="15.75" customHeight="1">
      <c r="B674" s="2"/>
      <c r="C674" s="2"/>
      <c r="D674" s="2"/>
      <c r="E674" s="2"/>
    </row>
    <row r="675" spans="2:5" ht="15.75" customHeight="1">
      <c r="B675" s="2"/>
      <c r="C675" s="2"/>
      <c r="D675" s="2"/>
      <c r="E675" s="2"/>
    </row>
    <row r="676" spans="2:5" ht="15.75" customHeight="1">
      <c r="B676" s="2"/>
      <c r="C676" s="2"/>
      <c r="D676" s="2"/>
      <c r="E676" s="2"/>
    </row>
    <row r="677" spans="2:5" ht="15.75" customHeight="1">
      <c r="B677" s="2"/>
      <c r="C677" s="2"/>
      <c r="D677" s="2"/>
      <c r="E677" s="2"/>
    </row>
    <row r="678" spans="2:5" ht="15.75" customHeight="1">
      <c r="B678" s="2"/>
      <c r="C678" s="2"/>
      <c r="D678" s="2"/>
      <c r="E678" s="2"/>
    </row>
    <row r="679" spans="2:5" ht="15.75" customHeight="1">
      <c r="B679" s="2"/>
      <c r="C679" s="2"/>
      <c r="D679" s="2"/>
      <c r="E679" s="2"/>
    </row>
    <row r="680" spans="2:5" ht="15.75" customHeight="1">
      <c r="B680" s="2"/>
      <c r="C680" s="2"/>
      <c r="D680" s="2"/>
      <c r="E680" s="2"/>
    </row>
    <row r="681" spans="2:5" ht="15.75" customHeight="1">
      <c r="B681" s="2"/>
      <c r="C681" s="2"/>
      <c r="D681" s="2"/>
      <c r="E681" s="2"/>
    </row>
    <row r="682" spans="2:5" ht="15.75" customHeight="1">
      <c r="B682" s="2"/>
      <c r="C682" s="2"/>
      <c r="D682" s="2"/>
      <c r="E682" s="2"/>
    </row>
    <row r="683" spans="2:5" ht="15.75" customHeight="1">
      <c r="B683" s="2"/>
      <c r="C683" s="2"/>
      <c r="D683" s="2"/>
      <c r="E683" s="2"/>
    </row>
    <row r="684" spans="2:5" ht="15.75" customHeight="1">
      <c r="B684" s="2"/>
      <c r="C684" s="2"/>
      <c r="D684" s="2"/>
      <c r="E684" s="2"/>
    </row>
    <row r="685" spans="2:5" ht="15.75" customHeight="1">
      <c r="B685" s="2"/>
      <c r="C685" s="2"/>
      <c r="D685" s="2"/>
      <c r="E685" s="2"/>
    </row>
    <row r="686" spans="2:5" ht="15.75" customHeight="1">
      <c r="B686" s="2"/>
      <c r="C686" s="2"/>
      <c r="D686" s="2"/>
      <c r="E686" s="2"/>
    </row>
    <row r="687" spans="2:5" ht="15.75" customHeight="1">
      <c r="B687" s="2"/>
      <c r="C687" s="2"/>
      <c r="D687" s="2"/>
      <c r="E687" s="2"/>
    </row>
    <row r="688" spans="2:5" ht="15.75" customHeight="1">
      <c r="B688" s="2"/>
      <c r="C688" s="2"/>
      <c r="D688" s="2"/>
      <c r="E688" s="2"/>
    </row>
    <row r="689" spans="2:5" ht="15.75" customHeight="1">
      <c r="B689" s="2"/>
      <c r="C689" s="2"/>
      <c r="D689" s="2"/>
      <c r="E689" s="2"/>
    </row>
    <row r="690" spans="2:5" ht="15.75" customHeight="1">
      <c r="B690" s="2"/>
      <c r="C690" s="2"/>
      <c r="D690" s="2"/>
      <c r="E690" s="2"/>
    </row>
    <row r="691" spans="2:5" ht="15.75" customHeight="1">
      <c r="B691" s="2"/>
      <c r="C691" s="2"/>
      <c r="D691" s="2"/>
      <c r="E691" s="2"/>
    </row>
    <row r="692" spans="2:5" ht="15.75" customHeight="1">
      <c r="B692" s="2"/>
      <c r="C692" s="2"/>
      <c r="D692" s="2"/>
      <c r="E692" s="2"/>
    </row>
    <row r="693" spans="2:5" ht="15.75" customHeight="1">
      <c r="B693" s="2"/>
      <c r="C693" s="2"/>
      <c r="D693" s="2"/>
      <c r="E693" s="2"/>
    </row>
    <row r="694" spans="2:5" ht="15.75" customHeight="1">
      <c r="B694" s="2"/>
      <c r="C694" s="2"/>
      <c r="D694" s="2"/>
      <c r="E694" s="2"/>
    </row>
    <row r="695" spans="2:5" ht="15.75" customHeight="1">
      <c r="B695" s="2"/>
      <c r="C695" s="2"/>
      <c r="D695" s="2"/>
      <c r="E695" s="2"/>
    </row>
    <row r="696" spans="2:5" ht="15.75" customHeight="1">
      <c r="B696" s="2"/>
      <c r="C696" s="2"/>
      <c r="D696" s="2"/>
      <c r="E696" s="2"/>
    </row>
    <row r="697" spans="2:5" ht="15.75" customHeight="1">
      <c r="B697" s="2"/>
      <c r="C697" s="2"/>
      <c r="D697" s="2"/>
      <c r="E697" s="2"/>
    </row>
    <row r="698" spans="2:5" ht="15.75" customHeight="1">
      <c r="B698" s="2"/>
      <c r="C698" s="2"/>
      <c r="D698" s="2"/>
      <c r="E698" s="2"/>
    </row>
    <row r="699" spans="2:5" ht="15.75" customHeight="1">
      <c r="B699" s="2"/>
      <c r="C699" s="2"/>
      <c r="D699" s="2"/>
      <c r="E699" s="2"/>
    </row>
    <row r="700" spans="2:5" ht="15.75" customHeight="1">
      <c r="B700" s="2"/>
      <c r="C700" s="2"/>
      <c r="D700" s="2"/>
      <c r="E700" s="2"/>
    </row>
    <row r="701" spans="2:5" ht="15.75" customHeight="1">
      <c r="B701" s="2"/>
      <c r="C701" s="2"/>
      <c r="D701" s="2"/>
      <c r="E701" s="2"/>
    </row>
    <row r="702" spans="2:5" ht="15.75" customHeight="1">
      <c r="B702" s="2"/>
      <c r="C702" s="2"/>
      <c r="D702" s="2"/>
      <c r="E702" s="2"/>
    </row>
    <row r="703" spans="2:5" ht="15.75" customHeight="1">
      <c r="B703" s="2"/>
      <c r="C703" s="2"/>
      <c r="D703" s="2"/>
      <c r="E703" s="2"/>
    </row>
    <row r="704" spans="2:5" ht="15.75" customHeight="1">
      <c r="B704" s="2"/>
      <c r="C704" s="2"/>
      <c r="D704" s="2"/>
      <c r="E704" s="2"/>
    </row>
    <row r="705" spans="2:5" ht="15.75" customHeight="1">
      <c r="B705" s="2"/>
      <c r="C705" s="2"/>
      <c r="D705" s="2"/>
      <c r="E705" s="2"/>
    </row>
    <row r="706" spans="2:5" ht="15.75" customHeight="1">
      <c r="B706" s="2"/>
      <c r="C706" s="2"/>
      <c r="D706" s="2"/>
      <c r="E706" s="2"/>
    </row>
    <row r="707" spans="2:5" ht="15.75" customHeight="1">
      <c r="B707" s="2"/>
      <c r="C707" s="2"/>
      <c r="D707" s="2"/>
      <c r="E707" s="2"/>
    </row>
    <row r="708" spans="2:5" ht="15.75" customHeight="1">
      <c r="B708" s="2"/>
      <c r="C708" s="2"/>
      <c r="D708" s="2"/>
      <c r="E708" s="2"/>
    </row>
    <row r="709" spans="2:5" ht="15.75" customHeight="1">
      <c r="B709" s="2"/>
      <c r="C709" s="2"/>
      <c r="D709" s="2"/>
      <c r="E709" s="2"/>
    </row>
    <row r="710" spans="2:5" ht="15.75" customHeight="1">
      <c r="B710" s="2"/>
      <c r="C710" s="2"/>
      <c r="D710" s="2"/>
      <c r="E710" s="2"/>
    </row>
    <row r="711" spans="2:5" ht="15.75" customHeight="1">
      <c r="B711" s="2"/>
      <c r="C711" s="2"/>
      <c r="D711" s="2"/>
      <c r="E711" s="2"/>
    </row>
    <row r="712" spans="2:5" ht="15.75" customHeight="1">
      <c r="B712" s="2"/>
      <c r="C712" s="2"/>
      <c r="D712" s="2"/>
      <c r="E712" s="2"/>
    </row>
    <row r="713" spans="2:5" ht="15.75" customHeight="1">
      <c r="B713" s="2"/>
      <c r="C713" s="2"/>
      <c r="D713" s="2"/>
      <c r="E713" s="2"/>
    </row>
    <row r="714" spans="2:5" ht="15.75" customHeight="1">
      <c r="B714" s="2"/>
      <c r="C714" s="2"/>
      <c r="D714" s="2"/>
      <c r="E714" s="2"/>
    </row>
    <row r="715" spans="2:5" ht="15.75" customHeight="1">
      <c r="B715" s="2"/>
      <c r="C715" s="2"/>
      <c r="D715" s="2"/>
      <c r="E715" s="2"/>
    </row>
    <row r="716" spans="2:5" ht="15.75" customHeight="1">
      <c r="B716" s="2"/>
      <c r="C716" s="2"/>
      <c r="D716" s="2"/>
      <c r="E716" s="2"/>
    </row>
    <row r="717" spans="2:5" ht="15.75" customHeight="1">
      <c r="B717" s="2"/>
      <c r="C717" s="2"/>
      <c r="D717" s="2"/>
      <c r="E717" s="2"/>
    </row>
    <row r="718" spans="2:5" ht="15.75" customHeight="1">
      <c r="B718" s="2"/>
      <c r="C718" s="2"/>
      <c r="D718" s="2"/>
      <c r="E718" s="2"/>
    </row>
    <row r="719" spans="2:5" ht="15.75" customHeight="1">
      <c r="B719" s="2"/>
      <c r="C719" s="2"/>
      <c r="D719" s="2"/>
      <c r="E719" s="2"/>
    </row>
    <row r="720" spans="2:5" ht="15.75" customHeight="1">
      <c r="B720" s="2"/>
      <c r="C720" s="2"/>
      <c r="D720" s="2"/>
      <c r="E720" s="2"/>
    </row>
    <row r="721" spans="2:5" ht="15.75" customHeight="1">
      <c r="B721" s="2"/>
      <c r="C721" s="2"/>
      <c r="D721" s="2"/>
      <c r="E721" s="2"/>
    </row>
    <row r="722" spans="2:5" ht="15.75" customHeight="1">
      <c r="B722" s="2"/>
      <c r="C722" s="2"/>
      <c r="D722" s="2"/>
      <c r="E722" s="2"/>
    </row>
    <row r="723" spans="2:5" ht="15.75" customHeight="1">
      <c r="B723" s="2"/>
      <c r="C723" s="2"/>
      <c r="D723" s="2"/>
      <c r="E723" s="2"/>
    </row>
    <row r="724" spans="2:5" ht="15.75" customHeight="1">
      <c r="B724" s="2"/>
      <c r="C724" s="2"/>
      <c r="D724" s="2"/>
      <c r="E724" s="2"/>
    </row>
    <row r="725" spans="2:5" ht="15.75" customHeight="1">
      <c r="B725" s="2"/>
      <c r="C725" s="2"/>
      <c r="D725" s="2"/>
      <c r="E725" s="2"/>
    </row>
    <row r="726" spans="2:5" ht="15.75" customHeight="1">
      <c r="B726" s="2"/>
      <c r="C726" s="2"/>
      <c r="D726" s="2"/>
      <c r="E726" s="2"/>
    </row>
    <row r="727" spans="2:5" ht="15.75" customHeight="1">
      <c r="B727" s="2"/>
      <c r="C727" s="2"/>
      <c r="D727" s="2"/>
      <c r="E727" s="2"/>
    </row>
    <row r="728" spans="2:5" ht="15.75" customHeight="1">
      <c r="B728" s="2"/>
      <c r="C728" s="2"/>
      <c r="D728" s="2"/>
      <c r="E728" s="2"/>
    </row>
    <row r="729" spans="2:5" ht="15.75" customHeight="1">
      <c r="B729" s="2"/>
      <c r="C729" s="2"/>
      <c r="D729" s="2"/>
      <c r="E729" s="2"/>
    </row>
    <row r="730" spans="2:5" ht="15.75" customHeight="1">
      <c r="B730" s="2"/>
      <c r="C730" s="2"/>
      <c r="D730" s="2"/>
      <c r="E730" s="2"/>
    </row>
    <row r="731" spans="2:5" ht="15.75" customHeight="1">
      <c r="B731" s="2"/>
      <c r="C731" s="2"/>
      <c r="D731" s="2"/>
      <c r="E731" s="2"/>
    </row>
    <row r="732" spans="2:5" ht="15.75" customHeight="1">
      <c r="B732" s="2"/>
      <c r="C732" s="2"/>
      <c r="D732" s="2"/>
      <c r="E732" s="2"/>
    </row>
    <row r="733" spans="2:5" ht="15.75" customHeight="1">
      <c r="B733" s="2"/>
      <c r="C733" s="2"/>
      <c r="D733" s="2"/>
      <c r="E733" s="2"/>
    </row>
    <row r="734" spans="2:5" ht="15.75" customHeight="1">
      <c r="B734" s="2"/>
      <c r="C734" s="2"/>
      <c r="D734" s="2"/>
      <c r="E734" s="2"/>
    </row>
    <row r="735" spans="2:5" ht="15.75" customHeight="1">
      <c r="B735" s="2"/>
      <c r="C735" s="2"/>
      <c r="D735" s="2"/>
      <c r="E735" s="2"/>
    </row>
    <row r="736" spans="2:5" ht="15.75" customHeight="1">
      <c r="B736" s="2"/>
      <c r="C736" s="2"/>
      <c r="D736" s="2"/>
      <c r="E736" s="2"/>
    </row>
    <row r="737" spans="2:5" ht="15.75" customHeight="1">
      <c r="B737" s="2"/>
      <c r="C737" s="2"/>
      <c r="D737" s="2"/>
      <c r="E737" s="2"/>
    </row>
    <row r="738" spans="2:5" ht="15.75" customHeight="1">
      <c r="B738" s="2"/>
      <c r="C738" s="2"/>
      <c r="D738" s="2"/>
      <c r="E738" s="2"/>
    </row>
    <row r="739" spans="2:5" ht="15.75" customHeight="1">
      <c r="B739" s="2"/>
      <c r="C739" s="2"/>
      <c r="D739" s="2"/>
      <c r="E739" s="2"/>
    </row>
    <row r="740" spans="2:5" ht="15.75" customHeight="1">
      <c r="B740" s="2"/>
      <c r="C740" s="2"/>
      <c r="D740" s="2"/>
      <c r="E740" s="2"/>
    </row>
    <row r="741" spans="2:5" ht="15.75" customHeight="1">
      <c r="B741" s="2"/>
      <c r="C741" s="2"/>
      <c r="D741" s="2"/>
      <c r="E741" s="2"/>
    </row>
    <row r="742" spans="2:5" ht="15.75" customHeight="1">
      <c r="B742" s="2"/>
      <c r="C742" s="2"/>
      <c r="D742" s="2"/>
      <c r="E742" s="2"/>
    </row>
    <row r="743" spans="2:5" ht="15.75" customHeight="1">
      <c r="B743" s="2"/>
      <c r="C743" s="2"/>
      <c r="D743" s="2"/>
      <c r="E743" s="2"/>
    </row>
    <row r="744" spans="2:5" ht="15.75" customHeight="1">
      <c r="B744" s="2"/>
      <c r="C744" s="2"/>
      <c r="D744" s="2"/>
      <c r="E744" s="2"/>
    </row>
    <row r="745" spans="2:5" ht="15.75" customHeight="1">
      <c r="B745" s="2"/>
      <c r="C745" s="2"/>
      <c r="D745" s="2"/>
      <c r="E745" s="2"/>
    </row>
    <row r="746" spans="2:5" ht="15.75" customHeight="1">
      <c r="B746" s="2"/>
      <c r="C746" s="2"/>
      <c r="D746" s="2"/>
      <c r="E746" s="2"/>
    </row>
    <row r="747" spans="2:5" ht="15.75" customHeight="1">
      <c r="B747" s="2"/>
      <c r="C747" s="2"/>
      <c r="D747" s="2"/>
      <c r="E747" s="2"/>
    </row>
    <row r="748" spans="2:5" ht="15.75" customHeight="1">
      <c r="B748" s="2"/>
      <c r="C748" s="2"/>
      <c r="D748" s="2"/>
      <c r="E748" s="2"/>
    </row>
    <row r="749" spans="2:5" ht="15.75" customHeight="1">
      <c r="B749" s="2"/>
      <c r="C749" s="2"/>
      <c r="D749" s="2"/>
      <c r="E749" s="2"/>
    </row>
    <row r="750" spans="2:5" ht="15.75" customHeight="1">
      <c r="B750" s="2"/>
      <c r="C750" s="2"/>
      <c r="D750" s="2"/>
      <c r="E750" s="2"/>
    </row>
    <row r="751" spans="2:5" ht="15.75" customHeight="1">
      <c r="B751" s="2"/>
      <c r="C751" s="2"/>
      <c r="D751" s="2"/>
      <c r="E751" s="2"/>
    </row>
    <row r="752" spans="2:5" ht="15.75" customHeight="1">
      <c r="B752" s="2"/>
      <c r="C752" s="2"/>
      <c r="D752" s="2"/>
      <c r="E752" s="2"/>
    </row>
    <row r="753" spans="2:5" ht="15.75" customHeight="1">
      <c r="B753" s="2"/>
      <c r="C753" s="2"/>
      <c r="D753" s="2"/>
      <c r="E753" s="2"/>
    </row>
    <row r="754" spans="2:5" ht="15.75" customHeight="1">
      <c r="B754" s="2"/>
      <c r="C754" s="2"/>
      <c r="D754" s="2"/>
      <c r="E754" s="2"/>
    </row>
    <row r="755" spans="2:5" ht="15.75" customHeight="1">
      <c r="B755" s="2"/>
      <c r="C755" s="2"/>
      <c r="D755" s="2"/>
      <c r="E755" s="2"/>
    </row>
    <row r="756" spans="2:5" ht="15.75" customHeight="1">
      <c r="B756" s="2"/>
      <c r="C756" s="2"/>
      <c r="D756" s="2"/>
      <c r="E756" s="2"/>
    </row>
    <row r="757" spans="2:5" ht="15.75" customHeight="1">
      <c r="B757" s="2"/>
      <c r="C757" s="2"/>
      <c r="D757" s="2"/>
      <c r="E757" s="2"/>
    </row>
    <row r="758" spans="2:5" ht="15.75" customHeight="1">
      <c r="B758" s="2"/>
      <c r="C758" s="2"/>
      <c r="D758" s="2"/>
      <c r="E758" s="2"/>
    </row>
    <row r="759" spans="2:5" ht="15.75" customHeight="1">
      <c r="B759" s="2"/>
      <c r="C759" s="2"/>
      <c r="D759" s="2"/>
      <c r="E759" s="2"/>
    </row>
    <row r="760" spans="2:5" ht="15.75" customHeight="1">
      <c r="B760" s="2"/>
      <c r="C760" s="2"/>
      <c r="D760" s="2"/>
      <c r="E760" s="2"/>
    </row>
    <row r="761" spans="2:5" ht="15.75" customHeight="1">
      <c r="B761" s="2"/>
      <c r="C761" s="2"/>
      <c r="D761" s="2"/>
      <c r="E761" s="2"/>
    </row>
    <row r="762" spans="2:5" ht="15.75" customHeight="1">
      <c r="B762" s="2"/>
      <c r="C762" s="2"/>
      <c r="D762" s="2"/>
      <c r="E762" s="2"/>
    </row>
    <row r="763" spans="2:5" ht="15.75" customHeight="1">
      <c r="B763" s="2"/>
      <c r="C763" s="2"/>
      <c r="D763" s="2"/>
      <c r="E763" s="2"/>
    </row>
    <row r="764" spans="2:5" ht="15.75" customHeight="1">
      <c r="B764" s="2"/>
      <c r="C764" s="2"/>
      <c r="D764" s="2"/>
      <c r="E764" s="2"/>
    </row>
    <row r="765" spans="2:5" ht="15.75" customHeight="1">
      <c r="B765" s="2"/>
      <c r="C765" s="2"/>
      <c r="D765" s="2"/>
      <c r="E765" s="2"/>
    </row>
    <row r="766" spans="2:5" ht="15.75" customHeight="1">
      <c r="B766" s="2"/>
      <c r="C766" s="2"/>
      <c r="D766" s="2"/>
      <c r="E766" s="2"/>
    </row>
    <row r="767" spans="2:5" ht="15.75" customHeight="1">
      <c r="B767" s="2"/>
      <c r="C767" s="2"/>
      <c r="D767" s="2"/>
      <c r="E767" s="2"/>
    </row>
    <row r="768" spans="2:5" ht="15.75" customHeight="1">
      <c r="B768" s="2"/>
      <c r="C768" s="2"/>
      <c r="D768" s="2"/>
      <c r="E768" s="2"/>
    </row>
    <row r="769" spans="2:5" ht="15.75" customHeight="1">
      <c r="B769" s="2"/>
      <c r="C769" s="2"/>
      <c r="D769" s="2"/>
      <c r="E769" s="2"/>
    </row>
    <row r="770" spans="2:5" ht="15.75" customHeight="1">
      <c r="B770" s="2"/>
      <c r="C770" s="2"/>
      <c r="D770" s="2"/>
      <c r="E770" s="2"/>
    </row>
    <row r="771" spans="2:5" ht="15.75" customHeight="1">
      <c r="B771" s="2"/>
      <c r="C771" s="2"/>
      <c r="D771" s="2"/>
      <c r="E771" s="2"/>
    </row>
    <row r="772" spans="2:5" ht="15.75" customHeight="1">
      <c r="B772" s="2"/>
      <c r="C772" s="2"/>
      <c r="D772" s="2"/>
      <c r="E772" s="2"/>
    </row>
    <row r="773" spans="2:5" ht="15.75" customHeight="1">
      <c r="B773" s="2"/>
      <c r="C773" s="2"/>
      <c r="D773" s="2"/>
      <c r="E773" s="2"/>
    </row>
    <row r="774" spans="2:5" ht="15.75" customHeight="1">
      <c r="B774" s="2"/>
      <c r="C774" s="2"/>
      <c r="D774" s="2"/>
      <c r="E774" s="2"/>
    </row>
    <row r="775" spans="2:5" ht="15.75" customHeight="1">
      <c r="B775" s="2"/>
      <c r="C775" s="2"/>
      <c r="D775" s="2"/>
      <c r="E775" s="2"/>
    </row>
    <row r="776" spans="2:5" ht="15.75" customHeight="1">
      <c r="B776" s="2"/>
      <c r="C776" s="2"/>
      <c r="D776" s="2"/>
      <c r="E776" s="2"/>
    </row>
    <row r="777" spans="2:5" ht="15.75" customHeight="1">
      <c r="B777" s="2"/>
      <c r="C777" s="2"/>
      <c r="D777" s="2"/>
      <c r="E777" s="2"/>
    </row>
    <row r="778" spans="2:5" ht="15.75" customHeight="1">
      <c r="B778" s="2"/>
      <c r="C778" s="2"/>
      <c r="D778" s="2"/>
      <c r="E778" s="2"/>
    </row>
    <row r="779" spans="2:5" ht="15.75" customHeight="1">
      <c r="B779" s="2"/>
      <c r="C779" s="2"/>
      <c r="D779" s="2"/>
      <c r="E779" s="2"/>
    </row>
    <row r="780" spans="2:5" ht="15.75" customHeight="1">
      <c r="B780" s="2"/>
      <c r="C780" s="2"/>
      <c r="D780" s="2"/>
      <c r="E780" s="2"/>
    </row>
    <row r="781" spans="2:5" ht="15.75" customHeight="1">
      <c r="B781" s="2"/>
      <c r="C781" s="2"/>
      <c r="D781" s="2"/>
      <c r="E781" s="2"/>
    </row>
    <row r="782" spans="2:5" ht="15.75" customHeight="1">
      <c r="B782" s="2"/>
      <c r="C782" s="2"/>
      <c r="D782" s="2"/>
      <c r="E782" s="2"/>
    </row>
    <row r="783" spans="2:5" ht="15.75" customHeight="1">
      <c r="B783" s="2"/>
      <c r="C783" s="2"/>
      <c r="D783" s="2"/>
      <c r="E783" s="2"/>
    </row>
    <row r="784" spans="2:5" ht="15.75" customHeight="1">
      <c r="B784" s="2"/>
      <c r="C784" s="2"/>
      <c r="D784" s="2"/>
      <c r="E784" s="2"/>
    </row>
    <row r="785" spans="2:5" ht="15.75" customHeight="1">
      <c r="B785" s="2"/>
      <c r="C785" s="2"/>
      <c r="D785" s="2"/>
      <c r="E785" s="2"/>
    </row>
    <row r="786" spans="2:5" ht="15.75" customHeight="1">
      <c r="B786" s="2"/>
      <c r="C786" s="2"/>
      <c r="D786" s="2"/>
      <c r="E786" s="2"/>
    </row>
    <row r="787" spans="2:5" ht="15.75" customHeight="1">
      <c r="B787" s="2"/>
      <c r="C787" s="2"/>
      <c r="D787" s="2"/>
      <c r="E787" s="2"/>
    </row>
    <row r="788" spans="2:5" ht="15.75" customHeight="1">
      <c r="B788" s="2"/>
      <c r="C788" s="2"/>
      <c r="D788" s="2"/>
      <c r="E788" s="2"/>
    </row>
    <row r="789" spans="2:5" ht="15.75" customHeight="1">
      <c r="B789" s="2"/>
      <c r="C789" s="2"/>
      <c r="D789" s="2"/>
      <c r="E789" s="2"/>
    </row>
    <row r="790" spans="2:5" ht="15.75" customHeight="1">
      <c r="B790" s="2"/>
      <c r="C790" s="2"/>
      <c r="D790" s="2"/>
      <c r="E790" s="2"/>
    </row>
    <row r="791" spans="2:5" ht="15.75" customHeight="1">
      <c r="B791" s="2"/>
      <c r="C791" s="2"/>
      <c r="D791" s="2"/>
      <c r="E791" s="2"/>
    </row>
    <row r="792" spans="2:5" ht="15.75" customHeight="1">
      <c r="B792" s="2"/>
      <c r="C792" s="2"/>
      <c r="D792" s="2"/>
      <c r="E792" s="2"/>
    </row>
    <row r="793" spans="2:5" ht="15.75" customHeight="1">
      <c r="B793" s="2"/>
      <c r="C793" s="2"/>
      <c r="D793" s="2"/>
      <c r="E793" s="2"/>
    </row>
    <row r="794" spans="2:5" ht="15.75" customHeight="1">
      <c r="B794" s="2"/>
      <c r="C794" s="2"/>
      <c r="D794" s="2"/>
      <c r="E794" s="2"/>
    </row>
    <row r="795" spans="2:5" ht="15.75" customHeight="1">
      <c r="B795" s="2"/>
      <c r="C795" s="2"/>
      <c r="D795" s="2"/>
      <c r="E795" s="2"/>
    </row>
    <row r="796" spans="2:5" ht="15.75" customHeight="1">
      <c r="B796" s="2"/>
      <c r="C796" s="2"/>
      <c r="D796" s="2"/>
      <c r="E796" s="2"/>
    </row>
    <row r="797" spans="2:5" ht="15.75" customHeight="1">
      <c r="B797" s="2"/>
      <c r="C797" s="2"/>
      <c r="D797" s="2"/>
      <c r="E797" s="2"/>
    </row>
    <row r="798" spans="2:5" ht="15.75" customHeight="1">
      <c r="B798" s="2"/>
      <c r="C798" s="2"/>
      <c r="D798" s="2"/>
      <c r="E798" s="2"/>
    </row>
    <row r="799" spans="2:5" ht="15.75" customHeight="1">
      <c r="B799" s="2"/>
      <c r="C799" s="2"/>
      <c r="D799" s="2"/>
      <c r="E799" s="2"/>
    </row>
    <row r="800" spans="2:5" ht="15.75" customHeight="1">
      <c r="B800" s="2"/>
      <c r="C800" s="2"/>
      <c r="D800" s="2"/>
      <c r="E800" s="2"/>
    </row>
    <row r="801" spans="2:5" ht="15.75" customHeight="1">
      <c r="B801" s="2"/>
      <c r="C801" s="2"/>
      <c r="D801" s="2"/>
      <c r="E801" s="2"/>
    </row>
    <row r="802" spans="2:5" ht="15.75" customHeight="1">
      <c r="B802" s="2"/>
      <c r="C802" s="2"/>
      <c r="D802" s="2"/>
      <c r="E802" s="2"/>
    </row>
    <row r="803" spans="2:5" ht="15.75" customHeight="1">
      <c r="B803" s="2"/>
      <c r="C803" s="2"/>
      <c r="D803" s="2"/>
      <c r="E803" s="2"/>
    </row>
    <row r="804" spans="2:5" ht="15.75" customHeight="1">
      <c r="B804" s="2"/>
      <c r="C804" s="2"/>
      <c r="D804" s="2"/>
      <c r="E804" s="2"/>
    </row>
    <row r="805" spans="2:5" ht="15.75" customHeight="1">
      <c r="B805" s="2"/>
      <c r="C805" s="2"/>
      <c r="D805" s="2"/>
      <c r="E805" s="2"/>
    </row>
    <row r="806" spans="2:5" ht="15.75" customHeight="1">
      <c r="B806" s="2"/>
      <c r="C806" s="2"/>
      <c r="D806" s="2"/>
      <c r="E806" s="2"/>
    </row>
    <row r="807" spans="2:5" ht="15.75" customHeight="1">
      <c r="B807" s="2"/>
      <c r="C807" s="2"/>
      <c r="D807" s="2"/>
      <c r="E807" s="2"/>
    </row>
    <row r="808" spans="2:5" ht="15.75" customHeight="1">
      <c r="B808" s="2"/>
      <c r="C808" s="2"/>
      <c r="D808" s="2"/>
      <c r="E808" s="2"/>
    </row>
    <row r="809" spans="2:5" ht="15.75" customHeight="1">
      <c r="B809" s="2"/>
      <c r="C809" s="2"/>
      <c r="D809" s="2"/>
      <c r="E809" s="2"/>
    </row>
    <row r="810" spans="2:5" ht="15.75" customHeight="1">
      <c r="B810" s="2"/>
      <c r="C810" s="2"/>
      <c r="D810" s="2"/>
      <c r="E810" s="2"/>
    </row>
    <row r="811" spans="2:5" ht="15.75" customHeight="1">
      <c r="B811" s="2"/>
      <c r="C811" s="2"/>
      <c r="D811" s="2"/>
      <c r="E811" s="2"/>
    </row>
    <row r="812" spans="2:5" ht="15.75" customHeight="1">
      <c r="B812" s="2"/>
      <c r="C812" s="2"/>
      <c r="D812" s="2"/>
      <c r="E812" s="2"/>
    </row>
    <row r="813" spans="2:5" ht="15.75" customHeight="1"/>
    <row r="814" spans="2:5" ht="15.75" customHeight="1"/>
    <row r="815" spans="2:5" ht="15.75" customHeight="1"/>
    <row r="816" spans="2:5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C612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Зведена</vt:lpstr>
      <vt:lpstr>price</vt:lpstr>
      <vt:lpstr>hidden_1</vt:lpstr>
      <vt:lpstr>hidden_2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 fed4ik</cp:lastModifiedBy>
  <dcterms:modified xsi:type="dcterms:W3CDTF">2024-03-15T19:15:38Z</dcterms:modified>
</cp:coreProperties>
</file>