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 split" sheetId="1" r:id="rId4"/>
    <sheet state="visible" name="sum1" sheetId="2" r:id="rId5"/>
    <sheet state="visible" name="sum2" sheetId="3" r:id="rId6"/>
    <sheet state="visible" name="sequence" sheetId="4" r:id="rId7"/>
    <sheet state="visible" name="translate" sheetId="5" r:id="rId8"/>
    <sheet state="visible" name="minus" sheetId="6" r:id="rId9"/>
    <sheet state="visible" name="lower upper" sheetId="7" r:id="rId10"/>
    <sheet state="visible" name="divide and product" sheetId="8" r:id="rId11"/>
    <sheet state="visible" name="mean median" sheetId="9" r:id="rId12"/>
    <sheet state="visible" name="now" sheetId="10" r:id="rId13"/>
    <sheet state="visible" name="unique" sheetId="11" r:id="rId14"/>
    <sheet state="visible" name="count" sheetId="12" r:id="rId15"/>
  </sheets>
  <definedNames/>
  <calcPr/>
</workbook>
</file>

<file path=xl/sharedStrings.xml><?xml version="1.0" encoding="utf-8"?>
<sst xmlns="http://schemas.openxmlformats.org/spreadsheetml/2006/main" count="205" uniqueCount="99">
  <si>
    <t>MERGE/JOIN</t>
  </si>
  <si>
    <t>SPLIT</t>
  </si>
  <si>
    <t xml:space="preserve">Ahmet </t>
  </si>
  <si>
    <t>Şahin</t>
  </si>
  <si>
    <t>Ahmet  Şahin 45</t>
  </si>
  <si>
    <t>Tomato, Pear, Apple, Plum</t>
  </si>
  <si>
    <t>Yavuz</t>
  </si>
  <si>
    <t>Nur</t>
  </si>
  <si>
    <t>Yavuz Nur  45</t>
  </si>
  <si>
    <t>Elma, Portakal, Kayısı</t>
  </si>
  <si>
    <t>Sema</t>
  </si>
  <si>
    <t>Kaya</t>
  </si>
  <si>
    <t>Sema Kaya 60</t>
  </si>
  <si>
    <t>Tuba</t>
  </si>
  <si>
    <t>Kara</t>
  </si>
  <si>
    <t>Tuba Kara  34</t>
  </si>
  <si>
    <t>Eda</t>
  </si>
  <si>
    <t>Perçin</t>
  </si>
  <si>
    <t>Eda Perçin  45</t>
  </si>
  <si>
    <t>Tomato</t>
  </si>
  <si>
    <t xml:space="preserve"> Pear</t>
  </si>
  <si>
    <t xml:space="preserve"> Apple</t>
  </si>
  <si>
    <t xml:space="preserve"> Plum</t>
  </si>
  <si>
    <t>Aydın</t>
  </si>
  <si>
    <t>Ahmet  Aydın  55</t>
  </si>
  <si>
    <t>Elif</t>
  </si>
  <si>
    <t>Doğu</t>
  </si>
  <si>
    <t>Elif Doğu 21</t>
  </si>
  <si>
    <t>Emel</t>
  </si>
  <si>
    <t>Esen</t>
  </si>
  <si>
    <t>Emel Esen 27</t>
  </si>
  <si>
    <t>Yusuf</t>
  </si>
  <si>
    <t>Özkan</t>
  </si>
  <si>
    <t>Yusuf Özkan 38</t>
  </si>
  <si>
    <t>Sezgin</t>
  </si>
  <si>
    <t>Kıyılı</t>
  </si>
  <si>
    <t>Sezgin Kıyılı  50</t>
  </si>
  <si>
    <t>Name</t>
  </si>
  <si>
    <t>Jan</t>
  </si>
  <si>
    <t>Feb</t>
  </si>
  <si>
    <t>Mar</t>
  </si>
  <si>
    <t>Nazlı</t>
  </si>
  <si>
    <t>Nilüfer</t>
  </si>
  <si>
    <t>Cafer</t>
  </si>
  <si>
    <t>Ziya</t>
  </si>
  <si>
    <t>Total:</t>
  </si>
  <si>
    <t>George</t>
  </si>
  <si>
    <t>David</t>
  </si>
  <si>
    <t>Michail</t>
  </si>
  <si>
    <t>sum</t>
  </si>
  <si>
    <t>Google Sheet öğrenmek istermisiniz?</t>
  </si>
  <si>
    <t>Her şey çok güzel olacak</t>
  </si>
  <si>
    <t>2020 yılına az bir zaman kaldı</t>
  </si>
  <si>
    <t>elma yedin mi</t>
  </si>
  <si>
    <t>çocuklar uyuyormu?</t>
  </si>
  <si>
    <t>ders çalışıyormusun</t>
  </si>
  <si>
    <t>MINUS</t>
  </si>
  <si>
    <t>SUM</t>
  </si>
  <si>
    <t xml:space="preserve">TECHPRO EDUCATION </t>
  </si>
  <si>
    <t>LOWER</t>
  </si>
  <si>
    <t xml:space="preserve">Techpro Education </t>
  </si>
  <si>
    <t>UPPER</t>
  </si>
  <si>
    <t xml:space="preserve">techpro education </t>
  </si>
  <si>
    <t>PROPER</t>
  </si>
  <si>
    <t>ARTIFICIAL INTELLINGENCE</t>
  </si>
  <si>
    <t>LEN</t>
  </si>
  <si>
    <t xml:space="preserve">      Deep Learning    </t>
  </si>
  <si>
    <t>TRIM</t>
  </si>
  <si>
    <t>ROUND</t>
  </si>
  <si>
    <t>INT</t>
  </si>
  <si>
    <t>EVEN</t>
  </si>
  <si>
    <t>ODD</t>
  </si>
  <si>
    <t>PRODUCT</t>
  </si>
  <si>
    <t>DIVIDE</t>
  </si>
  <si>
    <t>QUOTIENT</t>
  </si>
  <si>
    <t>MEAN</t>
  </si>
  <si>
    <t>MEDIAN</t>
  </si>
  <si>
    <t>MODE</t>
  </si>
  <si>
    <t>TODAY</t>
  </si>
  <si>
    <t>NOW</t>
  </si>
  <si>
    <t>Project</t>
  </si>
  <si>
    <t>Deadline</t>
  </si>
  <si>
    <t>Days to deadline</t>
  </si>
  <si>
    <t>Thesis</t>
  </si>
  <si>
    <t>Wedding Anniversary</t>
  </si>
  <si>
    <t>UNIQUE</t>
  </si>
  <si>
    <t>UNIQUE (multiple columns)</t>
  </si>
  <si>
    <t>Ahmet  Şahin</t>
  </si>
  <si>
    <t>Yavuz Nur</t>
  </si>
  <si>
    <t>Sema Kaya</t>
  </si>
  <si>
    <t>Tuba Kara</t>
  </si>
  <si>
    <t>Eda Perçin</t>
  </si>
  <si>
    <t>Ahmet  Aydın</t>
  </si>
  <si>
    <t>Elif Doğu</t>
  </si>
  <si>
    <t>Emel Esen</t>
  </si>
  <si>
    <t>Yusuf Özkan</t>
  </si>
  <si>
    <t>Sezgin Kıyılı</t>
  </si>
  <si>
    <t>COUNT</t>
  </si>
  <si>
    <t>COUNTA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</si>
</sst>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;(#,##0.00)"/>
    <numFmt numFmtId="165" formatCode="m/d/yyyy h:mm:ss"/>
    <numFmt numFmtId="166" formatCode="mm/dd/yyyy"/>
    <numFmt numFmtId="167" formatCode="m/d/yyyy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sz val="14.0"/>
      <color theme="1"/>
      <name val="Calibri"/>
    </font>
    <font>
      <sz val="14.0"/>
      <color theme="1"/>
      <name val="Arial"/>
    </font>
    <font>
      <b/>
      <sz val="15.0"/>
      <color theme="1"/>
      <name val="Arial"/>
    </font>
    <font>
      <color theme="1"/>
      <name val="Arial"/>
      <scheme val="minor"/>
    </font>
    <font>
      <b/>
      <sz val="18.0"/>
      <color theme="1"/>
      <name val="Arial"/>
    </font>
    <font>
      <sz val="11.0"/>
      <color theme="1"/>
      <name val="Arial"/>
      <scheme val="minor"/>
    </font>
    <font>
      <b/>
      <sz val="11.0"/>
      <color theme="1"/>
      <name val="Arial"/>
    </font>
    <font>
      <sz val="18.0"/>
      <color theme="1"/>
      <name val="Arial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2" fontId="1" numFmtId="0" xfId="0" applyFont="1"/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Border="1" applyFont="1"/>
    <xf borderId="1" fillId="3" fontId="2" numFmtId="0" xfId="0" applyBorder="1" applyFont="1"/>
    <xf borderId="1" fillId="3" fontId="2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left" vertical="bottom"/>
    </xf>
    <xf borderId="1" fillId="0" fontId="1" numFmtId="164" xfId="0" applyAlignment="1" applyBorder="1" applyFont="1" applyNumberFormat="1">
      <alignment horizontal="center" vertical="bottom"/>
    </xf>
    <xf borderId="1" fillId="0" fontId="3" numFmtId="164" xfId="0" applyAlignment="1" applyBorder="1" applyFont="1" applyNumberFormat="1">
      <alignment horizontal="center" vertical="bottom"/>
    </xf>
    <xf borderId="0" fillId="0" fontId="4" numFmtId="0" xfId="0" applyAlignment="1" applyFont="1">
      <alignment horizontal="left"/>
    </xf>
    <xf borderId="1" fillId="0" fontId="4" numFmtId="164" xfId="0" applyAlignment="1" applyBorder="1" applyFont="1" applyNumberFormat="1">
      <alignment vertical="bottom"/>
    </xf>
    <xf borderId="1" fillId="0" fontId="4" numFmtId="164" xfId="0" applyAlignment="1" applyBorder="1" applyFont="1" applyNumberFormat="1">
      <alignment horizontal="right" vertical="bottom"/>
    </xf>
    <xf borderId="0" fillId="0" fontId="4" numFmtId="0" xfId="0" applyFont="1"/>
    <xf borderId="0" fillId="0" fontId="4" numFmtId="164" xfId="0" applyAlignment="1" applyFont="1" applyNumberFormat="1">
      <alignment vertical="bottom"/>
    </xf>
    <xf borderId="2" fillId="3" fontId="5" numFmtId="164" xfId="0" applyAlignment="1" applyBorder="1" applyFont="1" applyNumberFormat="1">
      <alignment horizontal="center" vertical="bottom"/>
    </xf>
    <xf borderId="3" fillId="3" fontId="5" numFmtId="164" xfId="0" applyAlignment="1" applyBorder="1" applyFont="1" applyNumberFormat="1">
      <alignment horizontal="center" vertical="bottom"/>
    </xf>
    <xf borderId="4" fillId="3" fontId="5" numFmtId="164" xfId="0" applyAlignment="1" applyBorder="1" applyFont="1" applyNumberFormat="1">
      <alignment horizontal="center" vertical="bottom"/>
    </xf>
    <xf borderId="5" fillId="0" fontId="4" numFmtId="0" xfId="0" applyBorder="1" applyFont="1"/>
    <xf borderId="0" fillId="0" fontId="2" numFmtId="0" xfId="0" applyAlignment="1" applyFont="1">
      <alignment horizontal="right" readingOrder="0" vertical="bottom"/>
    </xf>
    <xf borderId="0" fillId="0" fontId="6" numFmtId="0" xfId="0" applyFont="1"/>
    <xf borderId="0" fillId="3" fontId="2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horizontal="center"/>
    </xf>
    <xf borderId="0" fillId="0" fontId="8" numFmtId="0" xfId="0" applyAlignment="1" applyFont="1">
      <alignment vertical="center"/>
    </xf>
    <xf borderId="5" fillId="0" fontId="9" numFmtId="0" xfId="0" applyAlignment="1" applyBorder="1" applyFont="1">
      <alignment horizontal="center" vertical="center"/>
    </xf>
    <xf borderId="0" fillId="4" fontId="9" numFmtId="0" xfId="0" applyAlignment="1" applyFill="1" applyFont="1">
      <alignment horizontal="center" vertical="center"/>
    </xf>
    <xf borderId="0" fillId="2" fontId="9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1" fillId="0" fontId="10" numFmtId="0" xfId="0" applyAlignment="1" applyBorder="1" applyFont="1">
      <alignment horizontal="left" vertical="center"/>
    </xf>
    <xf borderId="1" fillId="3" fontId="10" numFmtId="0" xfId="0" applyAlignment="1" applyBorder="1" applyFont="1">
      <alignment horizontal="left" vertical="center"/>
    </xf>
    <xf borderId="1" fillId="0" fontId="10" numFmtId="0" xfId="0" applyAlignment="1" applyBorder="1" applyFont="1">
      <alignment horizontal="right" vertical="center"/>
    </xf>
    <xf borderId="0" fillId="0" fontId="10" numFmtId="0" xfId="0" applyAlignment="1" applyFont="1">
      <alignment horizontal="left" vertical="center"/>
    </xf>
    <xf borderId="5" fillId="0" fontId="7" numFmtId="0" xfId="0" applyAlignment="1" applyBorder="1" applyFont="1">
      <alignment horizontal="center"/>
    </xf>
    <xf borderId="0" fillId="5" fontId="7" numFmtId="0" xfId="0" applyAlignment="1" applyFill="1" applyFont="1">
      <alignment horizontal="center"/>
    </xf>
    <xf borderId="0" fillId="2" fontId="7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3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right" vertical="center"/>
    </xf>
    <xf borderId="1" fillId="0" fontId="7" numFmtId="14" xfId="0" applyAlignment="1" applyBorder="1" applyFont="1" applyNumberFormat="1">
      <alignment vertical="center"/>
    </xf>
    <xf borderId="1" fillId="3" fontId="7" numFmtId="0" xfId="0" applyAlignment="1" applyBorder="1" applyFont="1">
      <alignment horizontal="right" vertical="center"/>
    </xf>
    <xf borderId="1" fillId="0" fontId="7" numFmtId="165" xfId="0" applyAlignment="1" applyBorder="1" applyFont="1" applyNumberFormat="1">
      <alignment vertical="center"/>
    </xf>
    <xf borderId="1" fillId="2" fontId="7" numFmtId="0" xfId="0" applyAlignment="1" applyBorder="1" applyFont="1">
      <alignment vertical="center"/>
    </xf>
    <xf borderId="1" fillId="2" fontId="7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left" vertical="center"/>
    </xf>
    <xf borderId="1" fillId="0" fontId="7" numFmtId="166" xfId="0" applyAlignment="1" applyBorder="1" applyFont="1" applyNumberFormat="1">
      <alignment horizontal="left" readingOrder="0" vertical="center"/>
    </xf>
    <xf borderId="0" fillId="0" fontId="7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2" fontId="7" numFmtId="0" xfId="0" applyAlignment="1" applyFont="1">
      <alignment horizontal="center" vertical="center"/>
    </xf>
    <xf borderId="5" fillId="0" fontId="2" numFmtId="0" xfId="0" applyAlignment="1" applyBorder="1" applyFont="1">
      <alignment vertical="center"/>
    </xf>
    <xf borderId="0" fillId="0" fontId="11" numFmtId="0" xfId="0" applyFont="1"/>
    <xf borderId="5" fillId="0" fontId="11" numFmtId="0" xfId="0" applyBorder="1" applyFont="1"/>
    <xf borderId="5" fillId="0" fontId="11" numFmtId="167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0.5"/>
    <col customWidth="1" min="4" max="4" width="4.88"/>
    <col customWidth="1" min="5" max="5" width="22.0"/>
    <col customWidth="1" min="6" max="7" width="12.25"/>
    <col customWidth="1" min="9" max="9" width="5.13"/>
    <col customWidth="1" min="10" max="10" width="22.88"/>
    <col customWidth="1" min="14" max="14" width="27.0"/>
  </cols>
  <sheetData>
    <row r="1" ht="15.75" customHeight="1"/>
    <row r="2" ht="15.75" customHeight="1">
      <c r="C2" s="1" t="s">
        <v>0</v>
      </c>
      <c r="D2" s="2"/>
      <c r="E2" s="2"/>
      <c r="H2" s="3" t="s">
        <v>1</v>
      </c>
    </row>
    <row r="3" ht="15.75" customHeight="1"/>
    <row r="4" ht="25.5" customHeight="1">
      <c r="A4" s="4" t="s">
        <v>2</v>
      </c>
      <c r="B4" s="4" t="s">
        <v>3</v>
      </c>
      <c r="C4" s="5" t="str">
        <f t="shared" ref="C4:C13" si="1">JOIN(" ",A4,B4)</f>
        <v>Ahmet  Şahin</v>
      </c>
      <c r="D4" s="6"/>
      <c r="E4" s="4" t="s">
        <v>4</v>
      </c>
      <c r="F4" s="5" t="str">
        <f>IFERROR(__xludf.DUMMYFUNCTION("SPLIT(E4,"" "")"),"Ahmet")</f>
        <v>Ahmet</v>
      </c>
      <c r="G4" s="5" t="str">
        <f>IFERROR(__xludf.DUMMYFUNCTION("""COMPUTED_VALUE"""),"Şahin")</f>
        <v>Şahin</v>
      </c>
      <c r="H4" s="5">
        <f>IFERROR(__xludf.DUMMYFUNCTION("""COMPUTED_VALUE"""),45.0)</f>
        <v>45</v>
      </c>
      <c r="I4" s="6"/>
      <c r="J4" s="7" t="s">
        <v>5</v>
      </c>
      <c r="K4" s="5" t="str">
        <f>IFERROR(__xludf.DUMMYFUNCTION("SPLIT(J4,"","")"),"Tomato")</f>
        <v>Tomato</v>
      </c>
      <c r="L4" s="5" t="str">
        <f>IFERROR(__xludf.DUMMYFUNCTION("""COMPUTED_VALUE""")," Pear")</f>
        <v> Pear</v>
      </c>
      <c r="M4" s="5" t="str">
        <f>IFERROR(__xludf.DUMMYFUNCTION("""COMPUTED_VALUE""")," Apple")</f>
        <v> Apple</v>
      </c>
      <c r="N4" s="5" t="str">
        <f>IFERROR(__xludf.DUMMYFUNCTION("""COMPUTED_VALUE""")," Plum")</f>
        <v> Plum</v>
      </c>
      <c r="O4" s="6"/>
      <c r="P4" s="6"/>
      <c r="Q4" s="6"/>
      <c r="R4" s="6"/>
      <c r="S4" s="6"/>
    </row>
    <row r="5" ht="25.5" customHeight="1">
      <c r="A5" s="8" t="s">
        <v>6</v>
      </c>
      <c r="B5" s="8" t="s">
        <v>7</v>
      </c>
      <c r="C5" s="5" t="str">
        <f t="shared" si="1"/>
        <v>Yavuz Nur</v>
      </c>
      <c r="E5" s="8" t="s">
        <v>8</v>
      </c>
      <c r="F5" s="5" t="str">
        <f>IFERROR(__xludf.DUMMYFUNCTION("SPLIT(E5,"" "")"),"Yavuz")</f>
        <v>Yavuz</v>
      </c>
      <c r="G5" s="9" t="str">
        <f>IFERROR(__xludf.DUMMYFUNCTION("""COMPUTED_VALUE"""),"Nur")</f>
        <v>Nur</v>
      </c>
      <c r="H5" s="9">
        <f>IFERROR(__xludf.DUMMYFUNCTION("""COMPUTED_VALUE"""),45.0)</f>
        <v>45</v>
      </c>
      <c r="J5" s="8" t="s">
        <v>9</v>
      </c>
      <c r="K5" s="5" t="str">
        <f>IFERROR(__xludf.DUMMYFUNCTION("SPLIT(J5,"","")"),"Elma")</f>
        <v>Elma</v>
      </c>
      <c r="L5" s="9" t="str">
        <f>IFERROR(__xludf.DUMMYFUNCTION("""COMPUTED_VALUE""")," Portakal")</f>
        <v> Portakal</v>
      </c>
      <c r="M5" s="9" t="str">
        <f>IFERROR(__xludf.DUMMYFUNCTION("""COMPUTED_VALUE""")," Kayısı")</f>
        <v> Kayısı</v>
      </c>
      <c r="N5" s="9"/>
    </row>
    <row r="6" ht="25.5" customHeight="1">
      <c r="A6" s="8" t="s">
        <v>10</v>
      </c>
      <c r="B6" s="8" t="s">
        <v>11</v>
      </c>
      <c r="C6" s="5" t="str">
        <f t="shared" si="1"/>
        <v>Sema Kaya</v>
      </c>
      <c r="E6" s="8" t="s">
        <v>12</v>
      </c>
      <c r="F6" s="5" t="str">
        <f>IFERROR(__xludf.DUMMYFUNCTION("SPLIT(E6,"" "")"),"Sema")</f>
        <v>Sema</v>
      </c>
      <c r="G6" s="9" t="str">
        <f>IFERROR(__xludf.DUMMYFUNCTION("""COMPUTED_VALUE"""),"Kaya")</f>
        <v>Kaya</v>
      </c>
      <c r="H6" s="9">
        <f>IFERROR(__xludf.DUMMYFUNCTION("""COMPUTED_VALUE"""),60.0)</f>
        <v>60</v>
      </c>
    </row>
    <row r="7" ht="25.5" customHeight="1">
      <c r="A7" s="8" t="s">
        <v>13</v>
      </c>
      <c r="B7" s="8" t="s">
        <v>14</v>
      </c>
      <c r="C7" s="5" t="str">
        <f t="shared" si="1"/>
        <v>Tuba Kara</v>
      </c>
      <c r="E7" s="8" t="s">
        <v>15</v>
      </c>
      <c r="F7" s="5" t="str">
        <f>IFERROR(__xludf.DUMMYFUNCTION("SPLIT(E7,"" "")"),"Tuba")</f>
        <v>Tuba</v>
      </c>
      <c r="G7" s="9" t="str">
        <f>IFERROR(__xludf.DUMMYFUNCTION("""COMPUTED_VALUE"""),"Kara")</f>
        <v>Kara</v>
      </c>
      <c r="H7" s="9">
        <f>IFERROR(__xludf.DUMMYFUNCTION("""COMPUTED_VALUE"""),34.0)</f>
        <v>34</v>
      </c>
    </row>
    <row r="8" ht="25.5" customHeight="1">
      <c r="A8" s="8" t="s">
        <v>16</v>
      </c>
      <c r="B8" s="8" t="s">
        <v>17</v>
      </c>
      <c r="C8" s="5" t="str">
        <f t="shared" si="1"/>
        <v>Eda Perçin</v>
      </c>
      <c r="E8" s="8" t="s">
        <v>18</v>
      </c>
      <c r="F8" s="5" t="str">
        <f>IFERROR(__xludf.DUMMYFUNCTION("SPLIT(E8,"" "")"),"Eda")</f>
        <v>Eda</v>
      </c>
      <c r="G8" s="9" t="str">
        <f>IFERROR(__xludf.DUMMYFUNCTION("""COMPUTED_VALUE"""),"Perçin")</f>
        <v>Perçin</v>
      </c>
      <c r="H8" s="9">
        <f>IFERROR(__xludf.DUMMYFUNCTION("""COMPUTED_VALUE"""),45.0)</f>
        <v>45</v>
      </c>
      <c r="J8" s="8" t="s">
        <v>19</v>
      </c>
      <c r="K8" s="8" t="s">
        <v>20</v>
      </c>
      <c r="L8" s="8" t="s">
        <v>21</v>
      </c>
      <c r="M8" s="8" t="s">
        <v>22</v>
      </c>
      <c r="N8" s="10" t="str">
        <f>join(" ",J8:M8)</f>
        <v>Tomato  Pear  Apple  Plum</v>
      </c>
    </row>
    <row r="9" ht="25.5" customHeight="1">
      <c r="A9" s="8" t="s">
        <v>2</v>
      </c>
      <c r="B9" s="8" t="s">
        <v>23</v>
      </c>
      <c r="C9" s="5" t="str">
        <f t="shared" si="1"/>
        <v>Ahmet  Aydın</v>
      </c>
      <c r="E9" s="8" t="s">
        <v>24</v>
      </c>
      <c r="F9" s="5" t="str">
        <f>IFERROR(__xludf.DUMMYFUNCTION("SPLIT(E9,"" "")"),"Ahmet")</f>
        <v>Ahmet</v>
      </c>
      <c r="G9" s="9" t="str">
        <f>IFERROR(__xludf.DUMMYFUNCTION("""COMPUTED_VALUE"""),"Aydın")</f>
        <v>Aydın</v>
      </c>
      <c r="H9" s="9">
        <f>IFERROR(__xludf.DUMMYFUNCTION("""COMPUTED_VALUE"""),55.0)</f>
        <v>55</v>
      </c>
    </row>
    <row r="10" ht="25.5" customHeight="1">
      <c r="A10" s="8" t="s">
        <v>25</v>
      </c>
      <c r="B10" s="8" t="s">
        <v>26</v>
      </c>
      <c r="C10" s="5" t="str">
        <f t="shared" si="1"/>
        <v>Elif Doğu</v>
      </c>
      <c r="E10" s="8" t="s">
        <v>27</v>
      </c>
      <c r="F10" s="5" t="str">
        <f>IFERROR(__xludf.DUMMYFUNCTION("SPLIT(E10,"" "")"),"Elif")</f>
        <v>Elif</v>
      </c>
      <c r="G10" s="9" t="str">
        <f>IFERROR(__xludf.DUMMYFUNCTION("""COMPUTED_VALUE"""),"Doğu")</f>
        <v>Doğu</v>
      </c>
      <c r="H10" s="9">
        <f>IFERROR(__xludf.DUMMYFUNCTION("""COMPUTED_VALUE"""),21.0)</f>
        <v>21</v>
      </c>
    </row>
    <row r="11" ht="25.5" customHeight="1">
      <c r="A11" s="8" t="s">
        <v>28</v>
      </c>
      <c r="B11" s="8" t="s">
        <v>29</v>
      </c>
      <c r="C11" s="5" t="str">
        <f t="shared" si="1"/>
        <v>Emel Esen</v>
      </c>
      <c r="E11" s="8" t="s">
        <v>30</v>
      </c>
      <c r="F11" s="5" t="str">
        <f>IFERROR(__xludf.DUMMYFUNCTION("SPLIT(E11,"" "")"),"Emel")</f>
        <v>Emel</v>
      </c>
      <c r="G11" s="9" t="str">
        <f>IFERROR(__xludf.DUMMYFUNCTION("""COMPUTED_VALUE"""),"Esen")</f>
        <v>Esen</v>
      </c>
      <c r="H11" s="9">
        <f>IFERROR(__xludf.DUMMYFUNCTION("""COMPUTED_VALUE"""),27.0)</f>
        <v>27</v>
      </c>
    </row>
    <row r="12" ht="25.5" customHeight="1">
      <c r="A12" s="8" t="s">
        <v>31</v>
      </c>
      <c r="B12" s="8" t="s">
        <v>32</v>
      </c>
      <c r="C12" s="5" t="str">
        <f t="shared" si="1"/>
        <v>Yusuf Özkan</v>
      </c>
      <c r="E12" s="8" t="s">
        <v>33</v>
      </c>
      <c r="F12" s="5" t="str">
        <f>IFERROR(__xludf.DUMMYFUNCTION("SPLIT(E12,"" "")"),"Yusuf")</f>
        <v>Yusuf</v>
      </c>
      <c r="G12" s="9" t="str">
        <f>IFERROR(__xludf.DUMMYFUNCTION("""COMPUTED_VALUE"""),"Özkan")</f>
        <v>Özkan</v>
      </c>
      <c r="H12" s="9">
        <f>IFERROR(__xludf.DUMMYFUNCTION("""COMPUTED_VALUE"""),38.0)</f>
        <v>38</v>
      </c>
    </row>
    <row r="13" ht="25.5" customHeight="1">
      <c r="A13" s="8" t="s">
        <v>34</v>
      </c>
      <c r="B13" s="8" t="s">
        <v>35</v>
      </c>
      <c r="C13" s="5" t="str">
        <f t="shared" si="1"/>
        <v>Sezgin Kıyılı</v>
      </c>
      <c r="E13" s="8" t="s">
        <v>36</v>
      </c>
      <c r="F13" s="5" t="str">
        <f>IFERROR(__xludf.DUMMYFUNCTION("SPLIT(E13,"" "")"),"Sezgin")</f>
        <v>Sezgin</v>
      </c>
      <c r="G13" s="9" t="str">
        <f>IFERROR(__xludf.DUMMYFUNCTION("""COMPUTED_VALUE"""),"Kıyılı")</f>
        <v>Kıyılı</v>
      </c>
      <c r="H13" s="9">
        <f>IFERROR(__xludf.DUMMYFUNCTION("""COMPUTED_VALUE"""),50.0)</f>
        <v>50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28.88"/>
    <col customWidth="1" min="5" max="6" width="12.63"/>
  </cols>
  <sheetData>
    <row r="1" ht="15.75" customHeight="1"/>
    <row r="2" ht="24.75" customHeight="1">
      <c r="A2" s="11" t="s">
        <v>37</v>
      </c>
      <c r="B2" s="12" t="s">
        <v>38</v>
      </c>
      <c r="C2" s="12" t="s">
        <v>39</v>
      </c>
      <c r="D2" s="13" t="s">
        <v>40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24.75" customHeight="1">
      <c r="A3" s="15" t="s">
        <v>41</v>
      </c>
      <c r="B3" s="16">
        <v>500.0</v>
      </c>
      <c r="C3" s="16">
        <v>400.0</v>
      </c>
      <c r="D3" s="16">
        <v>100.0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ht="24.75" customHeight="1">
      <c r="A4" s="15" t="s">
        <v>42</v>
      </c>
      <c r="B4" s="16">
        <v>500.0</v>
      </c>
      <c r="C4" s="16">
        <v>500.0</v>
      </c>
      <c r="D4" s="16">
        <v>56.0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ht="24.75" customHeight="1">
      <c r="A5" s="15" t="s">
        <v>43</v>
      </c>
      <c r="B5" s="16">
        <v>500.0</v>
      </c>
      <c r="C5" s="16">
        <v>700.0</v>
      </c>
      <c r="D5" s="16">
        <v>67.0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ht="24.75" customHeight="1">
      <c r="A6" s="15" t="s">
        <v>44</v>
      </c>
      <c r="B6" s="16">
        <v>500.0</v>
      </c>
      <c r="C6" s="16">
        <v>900.0</v>
      </c>
      <c r="D6" s="16">
        <v>83.0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ht="24.75" customHeight="1">
      <c r="A7" s="18"/>
      <c r="B7" s="18"/>
      <c r="C7" s="18"/>
      <c r="D7" s="18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ht="24.75" customHeight="1">
      <c r="A8" s="19" t="s">
        <v>45</v>
      </c>
      <c r="B8" s="20">
        <f t="shared" ref="B8:D8" si="1">SUM(B3:B6)</f>
        <v>2000</v>
      </c>
      <c r="C8" s="20">
        <f t="shared" si="1"/>
        <v>2500</v>
      </c>
      <c r="D8" s="21">
        <f t="shared" si="1"/>
        <v>306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>
      <c r="B3" s="22" t="s">
        <v>46</v>
      </c>
      <c r="E3" s="22" t="s">
        <v>47</v>
      </c>
      <c r="H3" s="22" t="s">
        <v>48</v>
      </c>
    </row>
    <row r="4" ht="15.75" customHeight="1">
      <c r="B4" s="22">
        <v>17000.0</v>
      </c>
      <c r="E4" s="22">
        <v>45000.0</v>
      </c>
      <c r="H4" s="22">
        <v>35678.0</v>
      </c>
    </row>
    <row r="5" ht="15.75" customHeight="1">
      <c r="B5" s="22">
        <v>22.0</v>
      </c>
      <c r="E5" s="22">
        <v>56.0</v>
      </c>
      <c r="H5" s="22">
        <v>56000.0</v>
      </c>
    </row>
    <row r="6" ht="15.75" customHeight="1">
      <c r="B6" s="22">
        <v>33.0</v>
      </c>
      <c r="E6" s="22">
        <v>78.0</v>
      </c>
      <c r="H6" s="22">
        <v>789.0</v>
      </c>
    </row>
    <row r="7" ht="15.75" customHeight="1">
      <c r="B7" s="22">
        <v>77.0</v>
      </c>
      <c r="E7" s="22">
        <v>34.0</v>
      </c>
      <c r="H7" s="22">
        <v>34.0</v>
      </c>
    </row>
    <row r="8" ht="15.75" customHeight="1">
      <c r="B8" s="22">
        <v>67.0</v>
      </c>
      <c r="E8" s="22">
        <v>2.0</v>
      </c>
      <c r="H8" s="22">
        <v>2.0</v>
      </c>
    </row>
    <row r="9" ht="15.75" customHeight="1">
      <c r="B9" s="22">
        <v>87.0</v>
      </c>
      <c r="E9" s="22">
        <v>32.0</v>
      </c>
      <c r="H9" s="22">
        <v>32.0</v>
      </c>
    </row>
    <row r="10" ht="15.75" customHeight="1">
      <c r="B10" s="22">
        <v>56.0</v>
      </c>
      <c r="E10" s="22">
        <v>11.0</v>
      </c>
      <c r="H10" s="22">
        <v>11.0</v>
      </c>
    </row>
    <row r="11" ht="15.75" customHeight="1">
      <c r="B11" s="22">
        <v>44.0</v>
      </c>
      <c r="E11" s="22">
        <v>22.0</v>
      </c>
      <c r="H11" s="22">
        <v>22.0</v>
      </c>
    </row>
    <row r="12" ht="22.5" customHeight="1">
      <c r="A12" s="22" t="s">
        <v>49</v>
      </c>
      <c r="B12" s="22">
        <f>SUM(B4:B11)</f>
        <v>17386</v>
      </c>
      <c r="D12" s="22" t="s">
        <v>49</v>
      </c>
      <c r="E12" s="22">
        <f>SUM(E4:E11)</f>
        <v>45235</v>
      </c>
      <c r="G12" s="22" t="s">
        <v>49</v>
      </c>
      <c r="H12" s="22">
        <f>SUM(H4:H11)</f>
        <v>92568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3">
        <f t="array" ref="A1:A50">SEQUENCE(50)</f>
        <v>1</v>
      </c>
      <c r="B1" s="24">
        <f t="array" ref="B1:B20">SEQUENCE(20)</f>
        <v>1</v>
      </c>
    </row>
    <row r="2">
      <c r="A2" s="24">
        <v>2.0</v>
      </c>
      <c r="B2" s="24">
        <v>2.0</v>
      </c>
    </row>
    <row r="3">
      <c r="A3" s="25">
        <v>3.0</v>
      </c>
      <c r="B3" s="24">
        <v>3.0</v>
      </c>
    </row>
    <row r="4">
      <c r="A4" s="23">
        <v>4.0</v>
      </c>
      <c r="B4" s="24">
        <v>4.0</v>
      </c>
    </row>
    <row r="5">
      <c r="A5" s="25">
        <v>5.0</v>
      </c>
      <c r="B5" s="24">
        <v>5.0</v>
      </c>
    </row>
    <row r="6">
      <c r="A6" s="23">
        <v>6.0</v>
      </c>
      <c r="B6" s="24">
        <v>6.0</v>
      </c>
    </row>
    <row r="7">
      <c r="A7" s="23">
        <v>7.0</v>
      </c>
      <c r="B7" s="24">
        <v>7.0</v>
      </c>
    </row>
    <row r="8">
      <c r="A8" s="25">
        <v>8.0</v>
      </c>
      <c r="B8" s="24">
        <v>8.0</v>
      </c>
    </row>
    <row r="9">
      <c r="A9" s="23">
        <v>9.0</v>
      </c>
      <c r="B9" s="24">
        <v>9.0</v>
      </c>
    </row>
    <row r="10">
      <c r="A10" s="25">
        <v>10.0</v>
      </c>
      <c r="B10" s="24">
        <v>10.0</v>
      </c>
    </row>
    <row r="11">
      <c r="A11" s="23">
        <v>11.0</v>
      </c>
      <c r="B11" s="24">
        <v>11.0</v>
      </c>
    </row>
    <row r="12">
      <c r="A12" s="25">
        <v>12.0</v>
      </c>
      <c r="B12" s="24">
        <v>12.0</v>
      </c>
    </row>
    <row r="13">
      <c r="A13" s="23">
        <v>13.0</v>
      </c>
      <c r="B13" s="24">
        <v>13.0</v>
      </c>
    </row>
    <row r="14">
      <c r="A14" s="25">
        <v>14.0</v>
      </c>
      <c r="B14" s="24">
        <v>14.0</v>
      </c>
    </row>
    <row r="15">
      <c r="A15" s="23">
        <v>15.0</v>
      </c>
      <c r="B15" s="24">
        <v>15.0</v>
      </c>
    </row>
    <row r="16">
      <c r="A16" s="25">
        <v>16.0</v>
      </c>
      <c r="B16" s="24">
        <v>16.0</v>
      </c>
    </row>
    <row r="17">
      <c r="A17" s="23">
        <v>17.0</v>
      </c>
      <c r="B17" s="24">
        <v>17.0</v>
      </c>
    </row>
    <row r="18">
      <c r="A18" s="25">
        <v>18.0</v>
      </c>
      <c r="B18" s="24">
        <v>18.0</v>
      </c>
    </row>
    <row r="19">
      <c r="A19" s="23">
        <v>19.0</v>
      </c>
      <c r="B19" s="24">
        <v>19.0</v>
      </c>
    </row>
    <row r="20">
      <c r="A20" s="24">
        <v>20.0</v>
      </c>
      <c r="B20" s="24">
        <v>20.0</v>
      </c>
    </row>
    <row r="21">
      <c r="A21" s="24">
        <v>21.0</v>
      </c>
    </row>
    <row r="22">
      <c r="A22" s="24">
        <v>22.0</v>
      </c>
    </row>
    <row r="23">
      <c r="A23" s="24">
        <v>23.0</v>
      </c>
    </row>
    <row r="24">
      <c r="A24" s="24">
        <v>24.0</v>
      </c>
    </row>
    <row r="25">
      <c r="A25" s="24">
        <v>25.0</v>
      </c>
    </row>
    <row r="26">
      <c r="A26" s="24">
        <v>26.0</v>
      </c>
    </row>
    <row r="27">
      <c r="A27" s="24">
        <v>27.0</v>
      </c>
    </row>
    <row r="28">
      <c r="A28" s="24">
        <v>28.0</v>
      </c>
    </row>
    <row r="29">
      <c r="A29" s="24">
        <v>29.0</v>
      </c>
    </row>
    <row r="30">
      <c r="A30" s="24">
        <v>30.0</v>
      </c>
    </row>
    <row r="31">
      <c r="A31" s="24">
        <v>31.0</v>
      </c>
    </row>
    <row r="32">
      <c r="A32" s="24">
        <v>32.0</v>
      </c>
    </row>
    <row r="33">
      <c r="A33" s="24">
        <v>33.0</v>
      </c>
    </row>
    <row r="34">
      <c r="A34" s="24">
        <v>34.0</v>
      </c>
    </row>
    <row r="35">
      <c r="A35" s="24">
        <v>35.0</v>
      </c>
    </row>
    <row r="36">
      <c r="A36" s="24">
        <v>36.0</v>
      </c>
    </row>
    <row r="37">
      <c r="A37" s="24">
        <v>37.0</v>
      </c>
    </row>
    <row r="38">
      <c r="A38" s="24">
        <v>38.0</v>
      </c>
    </row>
    <row r="39">
      <c r="A39" s="24">
        <v>39.0</v>
      </c>
    </row>
    <row r="40">
      <c r="A40" s="24">
        <v>40.0</v>
      </c>
    </row>
    <row r="41">
      <c r="A41" s="24">
        <v>41.0</v>
      </c>
    </row>
    <row r="42">
      <c r="A42" s="24">
        <v>42.0</v>
      </c>
    </row>
    <row r="43">
      <c r="A43" s="24">
        <v>43.0</v>
      </c>
    </row>
    <row r="44">
      <c r="A44" s="24">
        <v>44.0</v>
      </c>
    </row>
    <row r="45">
      <c r="A45" s="24">
        <v>45.0</v>
      </c>
    </row>
    <row r="46">
      <c r="A46" s="24">
        <v>46.0</v>
      </c>
    </row>
    <row r="47">
      <c r="A47" s="24">
        <v>47.0</v>
      </c>
    </row>
    <row r="48">
      <c r="A48" s="24">
        <v>48.0</v>
      </c>
    </row>
    <row r="49">
      <c r="A49" s="24">
        <v>49.0</v>
      </c>
    </row>
    <row r="50">
      <c r="A50" s="24">
        <v>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42.75"/>
    <col customWidth="1" min="3" max="3" width="48.25"/>
    <col customWidth="1" min="4" max="5" width="42.75"/>
    <col customWidth="1" min="6" max="6" width="12.63"/>
  </cols>
  <sheetData>
    <row r="1" ht="15.75" customHeight="1"/>
    <row r="2" ht="15.75" customHeight="1"/>
    <row r="3" ht="15.75" customHeight="1">
      <c r="A3" s="26" t="s">
        <v>50</v>
      </c>
      <c r="B3" s="26" t="str">
        <f>IFERROR(__xludf.DUMMYFUNCTION("GOOGLETRANSLATE(A3)"),"Would you like to learn Google Sheet?")</f>
        <v>Would you like to learn Google Sheet?</v>
      </c>
      <c r="C3" s="26" t="str">
        <f>IFERROR(__xludf.DUMMYFUNCTION("GOOGLETRANSLATE(A3,""TR"",""FA"")"),"آیا دوست دارید برگه Google را یاد بگیرید؟")</f>
        <v>آیا دوست دارید برگه Google را یاد بگیرید؟</v>
      </c>
      <c r="D3" s="2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ht="15.75" customHeight="1">
      <c r="A4" s="26" t="s">
        <v>51</v>
      </c>
      <c r="B4" s="26" t="str">
        <f>IFERROR(__xludf.DUMMYFUNCTION("GOOGLETRANSLATE(A4,""TR"",""EN"")"),"Everything will be very nice")</f>
        <v>Everything will be very nice</v>
      </c>
      <c r="C4" s="26"/>
      <c r="D4" s="2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ht="15.75" customHeight="1">
      <c r="A5" s="26" t="s">
        <v>52</v>
      </c>
      <c r="B5" s="26" t="str">
        <f>IFERROR(__xludf.DUMMYFUNCTION("GOOGLETRANSLATE(A5,""TR"",""EN"")"),"Less time left for 2020")</f>
        <v>Less time left for 2020</v>
      </c>
      <c r="C5" s="26"/>
      <c r="D5" s="2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ht="15.75" customHeight="1">
      <c r="A6" s="26" t="s">
        <v>53</v>
      </c>
      <c r="B6" s="26" t="str">
        <f>IFERROR(__xludf.DUMMYFUNCTION("GOOGLETRANSLATE(A6,""TR"",""EN"")"),"Did you eat apples")</f>
        <v>Did you eat apples</v>
      </c>
      <c r="C6" s="26"/>
      <c r="D6" s="2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</row>
    <row r="7" ht="15.75" customHeight="1">
      <c r="A7" s="26" t="s">
        <v>54</v>
      </c>
      <c r="B7" s="26" t="str">
        <f>IFERROR(__xludf.DUMMYFUNCTION("GOOGLETRANSLATE(A7,""TR"",""EN"")"),"Do children sleep?")</f>
        <v>Do children sleep?</v>
      </c>
      <c r="C7" s="26"/>
      <c r="D7" s="2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ht="15.75" customHeight="1">
      <c r="A8" s="26" t="s">
        <v>55</v>
      </c>
      <c r="B8" s="26" t="str">
        <f>IFERROR(__xludf.DUMMYFUNCTION("GOOGLETRANSLATE(A8,""TR"",""EN"")"),"do you study")</f>
        <v>do you study</v>
      </c>
      <c r="C8" s="26"/>
      <c r="D8" s="2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6" width="12.63"/>
    <col customWidth="1" min="9" max="9" width="21.38"/>
  </cols>
  <sheetData>
    <row r="1" ht="15.75" customHeight="1">
      <c r="B1" s="27"/>
    </row>
    <row r="2" ht="18.0" customHeight="1">
      <c r="A2" s="28"/>
      <c r="B2" s="29">
        <v>39.0</v>
      </c>
      <c r="C2" s="28"/>
      <c r="D2" s="28"/>
      <c r="E2" s="28"/>
      <c r="F2" s="29">
        <v>39.0</v>
      </c>
      <c r="G2" s="29">
        <v>45.0</v>
      </c>
      <c r="H2" s="29">
        <v>40.0</v>
      </c>
      <c r="I2" s="29">
        <v>30.0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0" customHeight="1">
      <c r="A3" s="28"/>
      <c r="B3" s="29">
        <v>16.0</v>
      </c>
      <c r="C3" s="28"/>
      <c r="D3" s="28"/>
      <c r="E3" s="28"/>
      <c r="F3" s="29">
        <v>16.0</v>
      </c>
      <c r="G3" s="29">
        <v>30.0</v>
      </c>
      <c r="H3" s="29">
        <v>4.0</v>
      </c>
      <c r="I3" s="29">
        <v>3.0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0" customHeight="1">
      <c r="A4" s="28"/>
      <c r="B4" s="29">
        <v>13.0</v>
      </c>
      <c r="C4" s="28"/>
      <c r="D4" s="28"/>
      <c r="E4" s="28"/>
      <c r="F4" s="29">
        <v>13.0</v>
      </c>
      <c r="G4" s="29">
        <v>2.0</v>
      </c>
      <c r="H4" s="29">
        <v>3.0</v>
      </c>
      <c r="I4" s="29">
        <v>7.0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8.0" customHeight="1">
      <c r="A5" s="28"/>
      <c r="B5" s="29"/>
      <c r="C5" s="28"/>
      <c r="D5" s="28"/>
      <c r="E5" s="28"/>
      <c r="F5" s="29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8.0" customHeight="1">
      <c r="A6" s="28"/>
      <c r="B6" s="29"/>
      <c r="C6" s="28"/>
      <c r="D6" s="28"/>
      <c r="E6" s="28"/>
      <c r="F6" s="29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8.0" customHeight="1">
      <c r="A7" s="30" t="s">
        <v>56</v>
      </c>
      <c r="B7" s="29">
        <f>MINUS(B2,B3)</f>
        <v>23</v>
      </c>
      <c r="C7" s="28"/>
      <c r="D7" s="28"/>
      <c r="E7" s="31" t="s">
        <v>57</v>
      </c>
      <c r="F7" s="29"/>
      <c r="G7" s="29"/>
      <c r="H7" s="29"/>
      <c r="I7" s="29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8.0" customHeight="1">
      <c r="A8" s="30" t="s">
        <v>56</v>
      </c>
      <c r="B8" s="29"/>
      <c r="C8" s="28"/>
      <c r="D8" s="28"/>
      <c r="E8" s="31" t="s">
        <v>57</v>
      </c>
      <c r="F8" s="29"/>
      <c r="G8" s="29"/>
      <c r="H8" s="29"/>
      <c r="I8" s="29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8.0" customHeight="1">
      <c r="A9" s="28"/>
      <c r="B9" s="32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5.75" customHeight="1">
      <c r="B10" s="27"/>
    </row>
    <row r="11" ht="15.75" customHeight="1">
      <c r="B11" s="27"/>
    </row>
    <row r="12" ht="15.75" customHeight="1">
      <c r="B12" s="27"/>
    </row>
    <row r="13" ht="15.75" customHeight="1">
      <c r="B13" s="27"/>
    </row>
    <row r="14" ht="15.75" customHeight="1">
      <c r="B14" s="27"/>
    </row>
    <row r="15" ht="15.75" customHeight="1">
      <c r="B15" s="27"/>
    </row>
    <row r="16" ht="15.75" customHeight="1">
      <c r="B16" s="27"/>
    </row>
    <row r="17" ht="15.75" customHeight="1">
      <c r="B17" s="27"/>
    </row>
    <row r="18" ht="15.75" customHeight="1">
      <c r="B18" s="27"/>
    </row>
    <row r="19" ht="15.75" customHeight="1">
      <c r="B19" s="27"/>
    </row>
    <row r="20" ht="15.75" customHeight="1">
      <c r="B20" s="27"/>
    </row>
    <row r="21" ht="15.75" customHeight="1">
      <c r="B21" s="27"/>
    </row>
    <row r="22" ht="15.75" customHeight="1">
      <c r="B22" s="27"/>
    </row>
    <row r="23" ht="15.75" customHeight="1">
      <c r="B23" s="27"/>
    </row>
    <row r="24" ht="15.75" customHeight="1">
      <c r="B24" s="27"/>
    </row>
    <row r="25" ht="15.75" customHeight="1">
      <c r="B25" s="27"/>
    </row>
    <row r="26" ht="15.75" customHeight="1">
      <c r="B26" s="27"/>
    </row>
    <row r="27" ht="15.75" customHeight="1">
      <c r="B27" s="27"/>
    </row>
    <row r="28" ht="15.75" customHeight="1">
      <c r="B28" s="27"/>
    </row>
    <row r="29" ht="15.75" customHeight="1">
      <c r="B29" s="27"/>
    </row>
    <row r="30" ht="15.75" customHeight="1">
      <c r="B30" s="27"/>
    </row>
    <row r="31" ht="15.75" customHeight="1">
      <c r="B31" s="27"/>
    </row>
    <row r="32" ht="15.75" customHeight="1">
      <c r="B32" s="27"/>
    </row>
    <row r="33" ht="15.75" customHeight="1">
      <c r="B33" s="27"/>
    </row>
    <row r="34" ht="15.75" customHeight="1">
      <c r="B34" s="27"/>
    </row>
    <row r="35" ht="15.75" customHeight="1">
      <c r="B35" s="27"/>
    </row>
    <row r="36" ht="15.75" customHeight="1">
      <c r="B36" s="27"/>
    </row>
    <row r="37" ht="15.75" customHeight="1">
      <c r="B37" s="27"/>
    </row>
    <row r="38" ht="15.75" customHeight="1">
      <c r="B38" s="27"/>
    </row>
    <row r="39" ht="15.75" customHeight="1">
      <c r="B39" s="27"/>
    </row>
    <row r="40" ht="15.75" customHeight="1">
      <c r="B40" s="27"/>
    </row>
    <row r="41" ht="15.75" customHeight="1">
      <c r="B41" s="27"/>
    </row>
    <row r="42" ht="15.75" customHeight="1">
      <c r="B42" s="27"/>
    </row>
    <row r="43" ht="15.75" customHeight="1">
      <c r="B43" s="27"/>
    </row>
    <row r="44" ht="15.75" customHeight="1">
      <c r="B44" s="27"/>
    </row>
    <row r="45" ht="15.75" customHeight="1">
      <c r="B45" s="27"/>
    </row>
    <row r="46" ht="15.75" customHeight="1">
      <c r="B46" s="27"/>
    </row>
    <row r="47" ht="15.75" customHeight="1">
      <c r="B47" s="27"/>
    </row>
    <row r="48" ht="15.75" customHeight="1">
      <c r="B48" s="27"/>
    </row>
    <row r="49" ht="15.75" customHeight="1">
      <c r="B49" s="27"/>
    </row>
    <row r="50" ht="15.75" customHeight="1">
      <c r="B50" s="27"/>
    </row>
    <row r="51" ht="15.75" customHeight="1">
      <c r="B51" s="27"/>
    </row>
    <row r="52" ht="15.75" customHeight="1">
      <c r="B52" s="27"/>
    </row>
    <row r="53" ht="15.75" customHeight="1">
      <c r="B53" s="27"/>
    </row>
    <row r="54" ht="15.75" customHeight="1">
      <c r="B54" s="27"/>
    </row>
    <row r="55" ht="15.75" customHeight="1">
      <c r="B55" s="27"/>
    </row>
    <row r="56" ht="15.75" customHeight="1">
      <c r="B56" s="27"/>
    </row>
    <row r="57" ht="15.75" customHeight="1">
      <c r="B57" s="27"/>
    </row>
    <row r="58" ht="15.75" customHeight="1">
      <c r="B58" s="27"/>
    </row>
    <row r="59" ht="15.75" customHeight="1">
      <c r="B59" s="27"/>
    </row>
    <row r="60" ht="15.75" customHeight="1">
      <c r="B60" s="27"/>
    </row>
    <row r="61" ht="15.75" customHeight="1">
      <c r="B61" s="27"/>
    </row>
    <row r="62" ht="15.75" customHeight="1">
      <c r="B62" s="27"/>
    </row>
    <row r="63" ht="15.75" customHeight="1">
      <c r="B63" s="27"/>
    </row>
    <row r="64" ht="15.75" customHeight="1">
      <c r="B64" s="27"/>
    </row>
    <row r="65" ht="15.75" customHeight="1">
      <c r="B65" s="27"/>
    </row>
    <row r="66" ht="15.75" customHeight="1">
      <c r="B66" s="27"/>
    </row>
    <row r="67" ht="15.75" customHeight="1">
      <c r="B67" s="27"/>
    </row>
    <row r="68" ht="15.75" customHeight="1">
      <c r="B68" s="27"/>
    </row>
    <row r="69" ht="15.75" customHeight="1">
      <c r="B69" s="27"/>
    </row>
    <row r="70" ht="15.75" customHeight="1">
      <c r="B70" s="27"/>
    </row>
    <row r="71" ht="15.75" customHeight="1">
      <c r="B71" s="27"/>
    </row>
    <row r="72" ht="15.75" customHeight="1">
      <c r="B72" s="27"/>
    </row>
    <row r="73" ht="15.75" customHeight="1">
      <c r="B73" s="27"/>
    </row>
    <row r="74" ht="15.75" customHeight="1">
      <c r="B74" s="27"/>
    </row>
    <row r="75" ht="15.75" customHeight="1">
      <c r="B75" s="27"/>
    </row>
    <row r="76" ht="15.75" customHeight="1">
      <c r="B76" s="27"/>
    </row>
    <row r="77" ht="15.75" customHeight="1">
      <c r="B77" s="27"/>
    </row>
    <row r="78" ht="15.75" customHeight="1">
      <c r="B78" s="27"/>
    </row>
    <row r="79" ht="15.75" customHeight="1">
      <c r="B79" s="27"/>
    </row>
    <row r="80" ht="15.75" customHeight="1">
      <c r="B80" s="27"/>
    </row>
    <row r="81" ht="15.75" customHeight="1">
      <c r="B81" s="27"/>
    </row>
    <row r="82" ht="15.75" customHeight="1">
      <c r="B82" s="27"/>
    </row>
    <row r="83" ht="15.75" customHeight="1">
      <c r="B83" s="27"/>
    </row>
    <row r="84" ht="15.75" customHeight="1">
      <c r="B84" s="27"/>
    </row>
    <row r="85" ht="15.75" customHeight="1">
      <c r="B85" s="27"/>
    </row>
    <row r="86" ht="15.75" customHeight="1">
      <c r="B86" s="27"/>
    </row>
    <row r="87" ht="15.75" customHeight="1">
      <c r="B87" s="27"/>
    </row>
    <row r="88" ht="15.75" customHeight="1">
      <c r="B88" s="27"/>
    </row>
    <row r="89" ht="15.75" customHeight="1">
      <c r="B89" s="27"/>
    </row>
    <row r="90" ht="15.75" customHeight="1">
      <c r="B90" s="27"/>
    </row>
    <row r="91" ht="15.75" customHeight="1">
      <c r="B91" s="27"/>
    </row>
    <row r="92" ht="15.75" customHeight="1">
      <c r="B92" s="27"/>
    </row>
    <row r="93" ht="15.75" customHeight="1">
      <c r="B93" s="27"/>
    </row>
    <row r="94" ht="15.75" customHeight="1">
      <c r="B94" s="27"/>
    </row>
    <row r="95" ht="15.75" customHeight="1">
      <c r="B95" s="27"/>
    </row>
    <row r="96" ht="15.75" customHeight="1">
      <c r="B96" s="27"/>
    </row>
    <row r="97" ht="15.75" customHeight="1">
      <c r="B97" s="27"/>
    </row>
    <row r="98" ht="15.75" customHeight="1">
      <c r="B98" s="27"/>
    </row>
    <row r="99" ht="15.75" customHeight="1">
      <c r="B99" s="27"/>
    </row>
    <row r="100" ht="15.75" customHeight="1">
      <c r="B100" s="27"/>
    </row>
    <row r="101" ht="15.75" customHeight="1">
      <c r="B101" s="27"/>
    </row>
    <row r="102" ht="15.75" customHeight="1">
      <c r="B102" s="27"/>
    </row>
    <row r="103" ht="15.75" customHeight="1">
      <c r="B103" s="27"/>
    </row>
    <row r="104" ht="15.75" customHeight="1">
      <c r="B104" s="27"/>
    </row>
    <row r="105" ht="15.75" customHeight="1">
      <c r="B105" s="27"/>
    </row>
    <row r="106" ht="15.75" customHeight="1">
      <c r="B106" s="27"/>
    </row>
    <row r="107" ht="15.75" customHeight="1">
      <c r="B107" s="27"/>
    </row>
    <row r="108" ht="15.75" customHeight="1">
      <c r="B108" s="27"/>
    </row>
    <row r="109" ht="15.75" customHeight="1">
      <c r="B109" s="27"/>
    </row>
    <row r="110" ht="15.75" customHeight="1">
      <c r="B110" s="27"/>
    </row>
    <row r="111" ht="15.75" customHeight="1">
      <c r="B111" s="27"/>
    </row>
    <row r="112" ht="15.75" customHeight="1">
      <c r="B112" s="27"/>
    </row>
    <row r="113" ht="15.75" customHeight="1">
      <c r="B113" s="27"/>
    </row>
    <row r="114" ht="15.75" customHeight="1">
      <c r="B114" s="27"/>
    </row>
    <row r="115" ht="15.75" customHeight="1">
      <c r="B115" s="27"/>
    </row>
    <row r="116" ht="15.75" customHeight="1">
      <c r="B116" s="27"/>
    </row>
    <row r="117" ht="15.75" customHeight="1">
      <c r="B117" s="27"/>
    </row>
    <row r="118" ht="15.75" customHeight="1">
      <c r="B118" s="27"/>
    </row>
    <row r="119" ht="15.75" customHeight="1">
      <c r="B119" s="27"/>
    </row>
    <row r="120" ht="15.75" customHeight="1">
      <c r="B120" s="27"/>
    </row>
    <row r="121" ht="15.75" customHeight="1">
      <c r="B121" s="27"/>
    </row>
    <row r="122" ht="15.75" customHeight="1">
      <c r="B122" s="27"/>
    </row>
    <row r="123" ht="15.75" customHeight="1">
      <c r="B123" s="27"/>
    </row>
    <row r="124" ht="15.75" customHeight="1">
      <c r="B124" s="27"/>
    </row>
    <row r="125" ht="15.75" customHeight="1">
      <c r="B125" s="27"/>
    </row>
    <row r="126" ht="15.75" customHeight="1">
      <c r="B126" s="27"/>
    </row>
    <row r="127" ht="15.75" customHeight="1">
      <c r="B127" s="27"/>
    </row>
    <row r="128" ht="15.75" customHeight="1">
      <c r="B128" s="27"/>
    </row>
    <row r="129" ht="15.75" customHeight="1">
      <c r="B129" s="27"/>
    </row>
    <row r="130" ht="15.75" customHeight="1">
      <c r="B130" s="27"/>
    </row>
    <row r="131" ht="15.75" customHeight="1">
      <c r="B131" s="27"/>
    </row>
    <row r="132" ht="15.75" customHeight="1">
      <c r="B132" s="27"/>
    </row>
    <row r="133" ht="15.75" customHeight="1">
      <c r="B133" s="27"/>
    </row>
    <row r="134" ht="15.75" customHeight="1">
      <c r="B134" s="27"/>
    </row>
    <row r="135" ht="15.75" customHeight="1">
      <c r="B135" s="27"/>
    </row>
    <row r="136" ht="15.75" customHeight="1">
      <c r="B136" s="27"/>
    </row>
    <row r="137" ht="15.75" customHeight="1">
      <c r="B137" s="27"/>
    </row>
    <row r="138" ht="15.75" customHeight="1">
      <c r="B138" s="27"/>
    </row>
    <row r="139" ht="15.75" customHeight="1">
      <c r="B139" s="27"/>
    </row>
    <row r="140" ht="15.75" customHeight="1">
      <c r="B140" s="27"/>
    </row>
    <row r="141" ht="15.75" customHeight="1">
      <c r="B141" s="27"/>
    </row>
    <row r="142" ht="15.75" customHeight="1">
      <c r="B142" s="27"/>
    </row>
    <row r="143" ht="15.75" customHeight="1">
      <c r="B143" s="27"/>
    </row>
    <row r="144" ht="15.75" customHeight="1">
      <c r="B144" s="27"/>
    </row>
    <row r="145" ht="15.75" customHeight="1">
      <c r="B145" s="27"/>
    </row>
    <row r="146" ht="15.75" customHeight="1">
      <c r="B146" s="27"/>
    </row>
    <row r="147" ht="15.75" customHeight="1">
      <c r="B147" s="27"/>
    </row>
    <row r="148" ht="15.75" customHeight="1">
      <c r="B148" s="27"/>
    </row>
    <row r="149" ht="15.75" customHeight="1">
      <c r="B149" s="27"/>
    </row>
    <row r="150" ht="15.75" customHeight="1">
      <c r="B150" s="27"/>
    </row>
    <row r="151" ht="15.75" customHeight="1">
      <c r="B151" s="27"/>
    </row>
    <row r="152" ht="15.75" customHeight="1">
      <c r="B152" s="27"/>
    </row>
    <row r="153" ht="15.75" customHeight="1">
      <c r="B153" s="27"/>
    </row>
    <row r="154" ht="15.75" customHeight="1">
      <c r="B154" s="27"/>
    </row>
    <row r="155" ht="15.75" customHeight="1">
      <c r="B155" s="27"/>
    </row>
    <row r="156" ht="15.75" customHeight="1">
      <c r="B156" s="27"/>
    </row>
    <row r="157" ht="15.75" customHeight="1">
      <c r="B157" s="27"/>
    </row>
    <row r="158" ht="15.75" customHeight="1">
      <c r="B158" s="27"/>
    </row>
    <row r="159" ht="15.75" customHeight="1">
      <c r="B159" s="27"/>
    </row>
    <row r="160" ht="15.75" customHeight="1">
      <c r="B160" s="27"/>
    </row>
    <row r="161" ht="15.75" customHeight="1">
      <c r="B161" s="27"/>
    </row>
    <row r="162" ht="15.75" customHeight="1">
      <c r="B162" s="27"/>
    </row>
    <row r="163" ht="15.75" customHeight="1">
      <c r="B163" s="27"/>
    </row>
    <row r="164" ht="15.75" customHeight="1">
      <c r="B164" s="27"/>
    </row>
    <row r="165" ht="15.75" customHeight="1">
      <c r="B165" s="27"/>
    </row>
    <row r="166" ht="15.75" customHeight="1">
      <c r="B166" s="27"/>
    </row>
    <row r="167" ht="15.75" customHeight="1">
      <c r="B167" s="27"/>
    </row>
    <row r="168" ht="15.75" customHeight="1">
      <c r="B168" s="27"/>
    </row>
    <row r="169" ht="15.75" customHeight="1">
      <c r="B169" s="27"/>
    </row>
    <row r="170" ht="15.75" customHeight="1">
      <c r="B170" s="27"/>
    </row>
    <row r="171" ht="15.75" customHeight="1">
      <c r="B171" s="27"/>
    </row>
    <row r="172" ht="15.75" customHeight="1">
      <c r="B172" s="27"/>
    </row>
    <row r="173" ht="15.75" customHeight="1">
      <c r="B173" s="27"/>
    </row>
    <row r="174" ht="15.75" customHeight="1">
      <c r="B174" s="27"/>
    </row>
    <row r="175" ht="15.75" customHeight="1">
      <c r="B175" s="27"/>
    </row>
    <row r="176" ht="15.75" customHeight="1">
      <c r="B176" s="27"/>
    </row>
    <row r="177" ht="15.75" customHeight="1">
      <c r="B177" s="27"/>
    </row>
    <row r="178" ht="15.75" customHeight="1">
      <c r="B178" s="27"/>
    </row>
    <row r="179" ht="15.75" customHeight="1">
      <c r="B179" s="27"/>
    </row>
    <row r="180" ht="15.75" customHeight="1">
      <c r="B180" s="27"/>
    </row>
    <row r="181" ht="15.75" customHeight="1">
      <c r="B181" s="27"/>
    </row>
    <row r="182" ht="15.75" customHeight="1">
      <c r="B182" s="27"/>
    </row>
    <row r="183" ht="15.75" customHeight="1">
      <c r="B183" s="27"/>
    </row>
    <row r="184" ht="15.75" customHeight="1">
      <c r="B184" s="27"/>
    </row>
    <row r="185" ht="15.75" customHeight="1">
      <c r="B185" s="27"/>
    </row>
    <row r="186" ht="15.75" customHeight="1">
      <c r="B186" s="27"/>
    </row>
    <row r="187" ht="15.75" customHeight="1">
      <c r="B187" s="27"/>
    </row>
    <row r="188" ht="15.75" customHeight="1">
      <c r="B188" s="27"/>
    </row>
    <row r="189" ht="15.75" customHeight="1">
      <c r="B189" s="27"/>
    </row>
    <row r="190" ht="15.75" customHeight="1">
      <c r="B190" s="27"/>
    </row>
    <row r="191" ht="15.75" customHeight="1">
      <c r="B191" s="27"/>
    </row>
    <row r="192" ht="15.75" customHeight="1">
      <c r="B192" s="27"/>
    </row>
    <row r="193" ht="15.75" customHeight="1">
      <c r="B193" s="27"/>
    </row>
    <row r="194" ht="15.75" customHeight="1">
      <c r="B194" s="27"/>
    </row>
    <row r="195" ht="15.75" customHeight="1">
      <c r="B195" s="27"/>
    </row>
    <row r="196" ht="15.75" customHeight="1">
      <c r="B196" s="27"/>
    </row>
    <row r="197" ht="15.75" customHeight="1">
      <c r="B197" s="27"/>
    </row>
    <row r="198" ht="15.75" customHeight="1">
      <c r="B198" s="27"/>
    </row>
    <row r="199" ht="15.75" customHeight="1">
      <c r="B199" s="27"/>
    </row>
    <row r="200" ht="15.75" customHeight="1">
      <c r="B200" s="27"/>
    </row>
    <row r="201" ht="15.75" customHeight="1">
      <c r="B201" s="27"/>
    </row>
    <row r="202" ht="15.75" customHeight="1">
      <c r="B202" s="27"/>
    </row>
    <row r="203" ht="15.75" customHeight="1">
      <c r="B203" s="27"/>
    </row>
    <row r="204" ht="15.75" customHeight="1">
      <c r="B204" s="27"/>
    </row>
    <row r="205" ht="15.75" customHeight="1">
      <c r="B205" s="27"/>
    </row>
    <row r="206" ht="15.75" customHeight="1">
      <c r="B206" s="27"/>
    </row>
    <row r="207" ht="15.75" customHeight="1">
      <c r="B207" s="27"/>
    </row>
    <row r="208" ht="15.75" customHeight="1">
      <c r="B208" s="27"/>
    </row>
    <row r="209" ht="15.75" customHeight="1">
      <c r="B209" s="27"/>
    </row>
    <row r="210" ht="15.75" customHeight="1">
      <c r="B210" s="27"/>
    </row>
    <row r="211" ht="15.75" customHeight="1">
      <c r="B211" s="27"/>
    </row>
    <row r="212" ht="15.75" customHeight="1">
      <c r="B212" s="27"/>
    </row>
    <row r="213" ht="15.75" customHeight="1">
      <c r="B213" s="27"/>
    </row>
    <row r="214" ht="15.75" customHeight="1">
      <c r="B214" s="27"/>
    </row>
    <row r="215" ht="15.75" customHeight="1">
      <c r="B215" s="27"/>
    </row>
    <row r="216" ht="15.75" customHeight="1">
      <c r="B216" s="27"/>
    </row>
    <row r="217" ht="15.75" customHeight="1">
      <c r="B217" s="27"/>
    </row>
    <row r="218" ht="15.75" customHeight="1">
      <c r="B218" s="27"/>
    </row>
    <row r="219" ht="15.75" customHeight="1">
      <c r="B219" s="27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8.88"/>
    <col customWidth="1" min="2" max="2" width="43.38"/>
    <col customWidth="1" min="3" max="3" width="42.38"/>
    <col customWidth="1" min="4" max="6" width="12.63"/>
  </cols>
  <sheetData>
    <row r="1" ht="48.75" customHeight="1">
      <c r="A1" s="33" t="s">
        <v>58</v>
      </c>
      <c r="B1" s="34" t="str">
        <f>LOWER(A1)</f>
        <v>techpro education </v>
      </c>
      <c r="C1" s="35" t="s">
        <v>59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2" ht="48.75" customHeight="1">
      <c r="A2" s="33" t="s">
        <v>60</v>
      </c>
      <c r="B2" s="34" t="str">
        <f>UPPER(A2)</f>
        <v>TECHPRO EDUCATION </v>
      </c>
      <c r="C2" s="35" t="s">
        <v>61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</row>
    <row r="3" ht="48.75" customHeight="1">
      <c r="A3" s="33" t="s">
        <v>62</v>
      </c>
      <c r="B3" s="34" t="str">
        <f>PROPER(A3)</f>
        <v>Techpro Education </v>
      </c>
      <c r="C3" s="35" t="s">
        <v>63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</row>
    <row r="4" ht="48.75" customHeight="1">
      <c r="A4" s="33" t="s">
        <v>64</v>
      </c>
      <c r="B4" s="34">
        <f>LEN(A4)</f>
        <v>24</v>
      </c>
      <c r="C4" s="35" t="s">
        <v>65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</row>
    <row r="5" ht="48.75" customHeight="1">
      <c r="A5" s="33" t="s">
        <v>66</v>
      </c>
      <c r="B5" s="34" t="str">
        <f>TRIM(A5)</f>
        <v>Deep Learning</v>
      </c>
      <c r="C5" s="35" t="s">
        <v>67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</row>
    <row r="6" ht="48.75" customHeight="1">
      <c r="A6" s="33">
        <v>20.34</v>
      </c>
      <c r="B6" s="34">
        <f>ROUND(A6,0)</f>
        <v>20</v>
      </c>
      <c r="C6" s="35" t="s">
        <v>68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</row>
    <row r="7" ht="48.75" customHeight="1">
      <c r="A7" s="33">
        <v>20.5486878768</v>
      </c>
      <c r="B7" s="34">
        <f>INT(A7)</f>
        <v>20</v>
      </c>
      <c r="C7" s="35" t="s">
        <v>69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</row>
    <row r="8" ht="47.25" customHeight="1">
      <c r="A8" s="33">
        <v>20.5486878768</v>
      </c>
      <c r="B8" s="34">
        <f>EVEN(A8)</f>
        <v>22</v>
      </c>
      <c r="C8" s="35" t="s">
        <v>70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</row>
    <row r="9" ht="47.25" customHeight="1">
      <c r="A9" s="33">
        <v>20.5486878768</v>
      </c>
      <c r="B9" s="34">
        <f>ODD(A9)</f>
        <v>21</v>
      </c>
      <c r="C9" s="35" t="s">
        <v>71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</row>
    <row r="10" ht="15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ht="15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</row>
    <row r="12" ht="15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</row>
    <row r="13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</row>
    <row r="14" ht="15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</row>
    <row r="15" ht="15.75" customHeight="1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 ht="15.7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</row>
    <row r="17" ht="15.7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</row>
    <row r="18" ht="15.7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</row>
    <row r="19" ht="15.7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</row>
    <row r="20" ht="15.7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</row>
    <row r="21" ht="15.7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</row>
    <row r="22" ht="15.7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</row>
    <row r="23" ht="15.7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</row>
    <row r="24" ht="15.7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 ht="15.7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 ht="15.7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</row>
    <row r="27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29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</row>
    <row r="30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</row>
    <row r="31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</row>
    <row r="32" ht="15.7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</row>
    <row r="33" ht="15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</row>
    <row r="34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</row>
    <row r="36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</row>
    <row r="37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</row>
    <row r="38" ht="15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</row>
    <row r="39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</row>
    <row r="42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</row>
    <row r="43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</row>
    <row r="44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</row>
    <row r="45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</row>
    <row r="4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</row>
    <row r="47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</row>
    <row r="48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</row>
    <row r="49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</row>
    <row r="50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</row>
    <row r="53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</row>
    <row r="54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</row>
    <row r="5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</row>
    <row r="57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</row>
    <row r="58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</row>
    <row r="59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</row>
    <row r="60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</row>
    <row r="61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</row>
    <row r="62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</row>
    <row r="63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</row>
    <row r="64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</row>
    <row r="65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</row>
    <row r="6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</row>
    <row r="67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</row>
    <row r="68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</row>
    <row r="69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</row>
    <row r="70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</row>
    <row r="71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</row>
    <row r="72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</row>
    <row r="73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</row>
    <row r="74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</row>
    <row r="75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</row>
    <row r="7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</row>
    <row r="77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</row>
    <row r="78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</row>
    <row r="7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</row>
    <row r="80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</row>
    <row r="81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</row>
    <row r="82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</row>
    <row r="83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</row>
    <row r="84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</row>
    <row r="85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</row>
    <row r="8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</row>
    <row r="87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</row>
    <row r="88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</row>
    <row r="8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</row>
    <row r="90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</row>
    <row r="91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</row>
    <row r="92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</row>
    <row r="97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</row>
    <row r="98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</row>
    <row r="9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</row>
    <row r="100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</row>
    <row r="101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</row>
    <row r="102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</row>
    <row r="103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</row>
    <row r="104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</row>
    <row r="105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</row>
    <row r="10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</row>
    <row r="107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</row>
    <row r="108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</row>
    <row r="10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</row>
    <row r="110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</row>
    <row r="111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</row>
    <row r="112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</row>
    <row r="113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</row>
    <row r="114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</row>
    <row r="115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</row>
    <row r="11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</row>
    <row r="117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</row>
    <row r="118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</row>
    <row r="11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</row>
    <row r="120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</row>
    <row r="121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</row>
    <row r="122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</row>
    <row r="123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</row>
    <row r="124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</row>
    <row r="125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</row>
    <row r="1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</row>
    <row r="127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</row>
    <row r="128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</row>
    <row r="12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</row>
    <row r="130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</row>
    <row r="13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</row>
    <row r="132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</row>
    <row r="133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</row>
    <row r="134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</row>
    <row r="135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</row>
    <row r="13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</row>
    <row r="137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</row>
    <row r="138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</row>
    <row r="13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</row>
    <row r="140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</row>
    <row r="141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</row>
    <row r="142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</row>
    <row r="143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</row>
    <row r="144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</row>
    <row r="145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</row>
    <row r="14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</row>
    <row r="147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</row>
    <row r="148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</row>
    <row r="149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</row>
    <row r="150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</row>
    <row r="151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</row>
    <row r="152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</row>
    <row r="153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</row>
    <row r="154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</row>
    <row r="155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</row>
    <row r="15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</row>
    <row r="157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</row>
    <row r="158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</row>
    <row r="159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</row>
    <row r="160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</row>
    <row r="161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</row>
    <row r="162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</row>
    <row r="163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</row>
    <row r="164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</row>
    <row r="165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</row>
    <row r="16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</row>
    <row r="167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</row>
    <row r="168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</row>
    <row r="169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</row>
    <row r="170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</row>
    <row r="171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</row>
    <row r="172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</row>
    <row r="173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</row>
    <row r="174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</row>
    <row r="175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</row>
    <row r="17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</row>
    <row r="177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</row>
    <row r="178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</row>
    <row r="179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</row>
    <row r="180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</row>
    <row r="181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</row>
    <row r="182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</row>
    <row r="183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</row>
    <row r="184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</row>
    <row r="185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</row>
    <row r="18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</row>
    <row r="187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</row>
    <row r="188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</row>
    <row r="189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</row>
    <row r="190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</row>
    <row r="191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</row>
    <row r="192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</row>
    <row r="193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</row>
    <row r="194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</row>
    <row r="195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</row>
    <row r="19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</row>
    <row r="197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</row>
    <row r="198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</row>
    <row r="199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</row>
    <row r="200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</row>
    <row r="201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</row>
    <row r="202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</row>
    <row r="203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</row>
    <row r="204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</row>
    <row r="205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</row>
    <row r="20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</row>
    <row r="207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</row>
    <row r="208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</row>
    <row r="209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</row>
    <row r="210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</row>
    <row r="211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</row>
    <row r="212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</row>
    <row r="213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</row>
    <row r="214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</row>
    <row r="215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</row>
    <row r="21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</row>
    <row r="217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</row>
    <row r="218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</row>
    <row r="21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</row>
    <row r="220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4" width="12.63"/>
    <col customWidth="1" min="5" max="5" width="20.38"/>
    <col customWidth="1" min="6" max="6" width="12.63"/>
    <col customWidth="1" min="9" max="9" width="20.75"/>
  </cols>
  <sheetData>
    <row r="1" ht="15.75" customHeight="1">
      <c r="B1" s="27"/>
    </row>
    <row r="2" ht="39.75" customHeight="1">
      <c r="B2" s="37">
        <v>39.0</v>
      </c>
      <c r="F2" s="37">
        <v>120.0</v>
      </c>
      <c r="J2" s="37">
        <v>13.0</v>
      </c>
    </row>
    <row r="3" ht="39.75" customHeight="1">
      <c r="B3" s="37">
        <v>16.0</v>
      </c>
      <c r="F3" s="37">
        <v>4.0</v>
      </c>
      <c r="J3" s="37">
        <v>4.0</v>
      </c>
    </row>
    <row r="4" ht="39.75" customHeight="1">
      <c r="B4" s="37">
        <v>13.0</v>
      </c>
      <c r="F4" s="37">
        <v>5.0</v>
      </c>
      <c r="J4" s="37">
        <v>5.0</v>
      </c>
    </row>
    <row r="5" ht="39.75" customHeight="1">
      <c r="B5" s="37"/>
      <c r="F5" s="37"/>
      <c r="J5" s="37"/>
    </row>
    <row r="6" ht="39.75" customHeight="1">
      <c r="B6" s="37"/>
      <c r="F6" s="37"/>
      <c r="J6" s="37"/>
    </row>
    <row r="7" ht="39.75" customHeight="1">
      <c r="A7" s="38" t="s">
        <v>72</v>
      </c>
      <c r="B7" s="37">
        <f>PRODUCT(B3:B4)</f>
        <v>208</v>
      </c>
      <c r="E7" s="38" t="s">
        <v>73</v>
      </c>
      <c r="F7" s="37">
        <f>DIVIDE(F2,F3)</f>
        <v>30</v>
      </c>
      <c r="I7" s="39" t="s">
        <v>74</v>
      </c>
      <c r="J7" s="37">
        <f>QUOTIENT(J2,J3)</f>
        <v>3</v>
      </c>
    </row>
    <row r="8" ht="39.75" customHeight="1">
      <c r="A8" s="38" t="s">
        <v>72</v>
      </c>
      <c r="B8" s="37">
        <f>PRODUCT(B2:B4)</f>
        <v>8112</v>
      </c>
      <c r="E8" s="38" t="s">
        <v>73</v>
      </c>
      <c r="F8" s="37">
        <f>DIVIDE(F2,F4)</f>
        <v>24</v>
      </c>
      <c r="I8" s="39" t="s">
        <v>74</v>
      </c>
      <c r="J8" s="37">
        <f>QUOTIENT(J2,J4)</f>
        <v>2</v>
      </c>
    </row>
    <row r="9" ht="15.75" customHeight="1">
      <c r="B9" s="27"/>
    </row>
    <row r="10" ht="15.75" customHeight="1">
      <c r="B10" s="27"/>
    </row>
    <row r="11" ht="15.75" customHeight="1">
      <c r="B11" s="27"/>
    </row>
    <row r="12" ht="15.75" customHeight="1">
      <c r="B12" s="27"/>
    </row>
    <row r="13" ht="15.75" customHeight="1">
      <c r="B13" s="27"/>
    </row>
    <row r="14" ht="15.75" customHeight="1">
      <c r="B14" s="27"/>
    </row>
    <row r="15" ht="15.75" customHeight="1">
      <c r="B15" s="27"/>
    </row>
    <row r="16" ht="15.75" customHeight="1">
      <c r="B16" s="27"/>
    </row>
    <row r="17" ht="15.75" customHeight="1">
      <c r="B17" s="27"/>
    </row>
    <row r="18" ht="15.75" customHeight="1">
      <c r="B18" s="27"/>
    </row>
    <row r="19" ht="15.75" customHeight="1">
      <c r="B19" s="27"/>
    </row>
    <row r="20" ht="15.75" customHeight="1">
      <c r="B20" s="27"/>
    </row>
    <row r="21" ht="15.75" customHeight="1">
      <c r="B21" s="27"/>
    </row>
    <row r="22" ht="15.75" customHeight="1">
      <c r="B22" s="27"/>
    </row>
    <row r="23" ht="15.75" customHeight="1">
      <c r="B23" s="27"/>
    </row>
    <row r="24" ht="15.75" customHeight="1">
      <c r="B24" s="27"/>
    </row>
    <row r="25" ht="15.75" customHeight="1">
      <c r="B25" s="27"/>
    </row>
    <row r="26" ht="15.75" customHeight="1">
      <c r="B26" s="27"/>
    </row>
    <row r="27" ht="15.75" customHeight="1">
      <c r="B27" s="27"/>
    </row>
    <row r="28" ht="15.75" customHeight="1">
      <c r="B28" s="27"/>
    </row>
    <row r="29" ht="15.75" customHeight="1">
      <c r="B29" s="27"/>
    </row>
    <row r="30" ht="15.75" customHeight="1">
      <c r="B30" s="27"/>
    </row>
    <row r="31" ht="15.75" customHeight="1">
      <c r="B31" s="27"/>
    </row>
    <row r="32" ht="15.75" customHeight="1">
      <c r="B32" s="27"/>
    </row>
    <row r="33" ht="15.75" customHeight="1">
      <c r="B33" s="27"/>
    </row>
    <row r="34" ht="15.75" customHeight="1">
      <c r="B34" s="27"/>
    </row>
    <row r="35" ht="15.75" customHeight="1">
      <c r="B35" s="27"/>
    </row>
    <row r="36" ht="15.75" customHeight="1">
      <c r="B36" s="27"/>
    </row>
    <row r="37" ht="15.75" customHeight="1">
      <c r="B37" s="27"/>
    </row>
    <row r="38" ht="15.75" customHeight="1">
      <c r="B38" s="27"/>
    </row>
    <row r="39" ht="15.75" customHeight="1">
      <c r="B39" s="27"/>
    </row>
    <row r="40" ht="15.75" customHeight="1">
      <c r="B40" s="27"/>
    </row>
    <row r="41" ht="15.75" customHeight="1">
      <c r="B41" s="27"/>
    </row>
    <row r="42" ht="15.75" customHeight="1">
      <c r="B42" s="27"/>
    </row>
    <row r="43" ht="15.75" customHeight="1">
      <c r="B43" s="27"/>
    </row>
    <row r="44" ht="15.75" customHeight="1">
      <c r="B44" s="27"/>
    </row>
    <row r="45" ht="15.75" customHeight="1">
      <c r="B45" s="27"/>
    </row>
    <row r="46" ht="15.75" customHeight="1">
      <c r="B46" s="27"/>
    </row>
    <row r="47" ht="15.75" customHeight="1">
      <c r="B47" s="27"/>
    </row>
    <row r="48" ht="15.75" customHeight="1">
      <c r="B48" s="27"/>
    </row>
    <row r="49" ht="15.75" customHeight="1">
      <c r="B49" s="27"/>
    </row>
    <row r="50" ht="15.75" customHeight="1">
      <c r="B50" s="27"/>
    </row>
    <row r="51" ht="15.75" customHeight="1">
      <c r="B51" s="27"/>
    </row>
    <row r="52" ht="15.75" customHeight="1">
      <c r="B52" s="27"/>
    </row>
    <row r="53" ht="15.75" customHeight="1">
      <c r="B53" s="27"/>
    </row>
    <row r="54" ht="15.75" customHeight="1">
      <c r="B54" s="27"/>
    </row>
    <row r="55" ht="15.75" customHeight="1">
      <c r="B55" s="27"/>
    </row>
    <row r="56" ht="15.75" customHeight="1">
      <c r="B56" s="27"/>
    </row>
    <row r="57" ht="15.75" customHeight="1">
      <c r="B57" s="27"/>
    </row>
    <row r="58" ht="15.75" customHeight="1">
      <c r="B58" s="27"/>
    </row>
    <row r="59" ht="15.75" customHeight="1">
      <c r="B59" s="27"/>
    </row>
    <row r="60" ht="15.75" customHeight="1">
      <c r="B60" s="27"/>
    </row>
    <row r="61" ht="15.75" customHeight="1">
      <c r="B61" s="27"/>
    </row>
    <row r="62" ht="15.75" customHeight="1">
      <c r="B62" s="27"/>
    </row>
    <row r="63" ht="15.75" customHeight="1">
      <c r="B63" s="27"/>
    </row>
    <row r="64" ht="15.75" customHeight="1">
      <c r="B64" s="27"/>
    </row>
    <row r="65" ht="15.75" customHeight="1">
      <c r="B65" s="27"/>
    </row>
    <row r="66" ht="15.75" customHeight="1">
      <c r="B66" s="27"/>
    </row>
    <row r="67" ht="15.75" customHeight="1">
      <c r="B67" s="27"/>
    </row>
    <row r="68" ht="15.75" customHeight="1">
      <c r="B68" s="27"/>
    </row>
    <row r="69" ht="15.75" customHeight="1">
      <c r="B69" s="27"/>
    </row>
    <row r="70" ht="15.75" customHeight="1">
      <c r="B70" s="27"/>
    </row>
    <row r="71" ht="15.75" customHeight="1">
      <c r="B71" s="27"/>
    </row>
    <row r="72" ht="15.75" customHeight="1">
      <c r="B72" s="27"/>
    </row>
    <row r="73" ht="15.75" customHeight="1">
      <c r="B73" s="27"/>
    </row>
    <row r="74" ht="15.75" customHeight="1">
      <c r="B74" s="27"/>
    </row>
    <row r="75" ht="15.75" customHeight="1">
      <c r="B75" s="27"/>
    </row>
    <row r="76" ht="15.75" customHeight="1">
      <c r="B76" s="27"/>
    </row>
    <row r="77" ht="15.75" customHeight="1">
      <c r="B77" s="27"/>
    </row>
    <row r="78" ht="15.75" customHeight="1">
      <c r="B78" s="27"/>
    </row>
    <row r="79" ht="15.75" customHeight="1">
      <c r="B79" s="27"/>
    </row>
    <row r="80" ht="15.75" customHeight="1">
      <c r="B80" s="27"/>
    </row>
    <row r="81" ht="15.75" customHeight="1">
      <c r="B81" s="27"/>
    </row>
    <row r="82" ht="15.75" customHeight="1">
      <c r="B82" s="27"/>
    </row>
    <row r="83" ht="15.75" customHeight="1">
      <c r="B83" s="27"/>
    </row>
    <row r="84" ht="15.75" customHeight="1">
      <c r="B84" s="27"/>
    </row>
    <row r="85" ht="15.75" customHeight="1">
      <c r="B85" s="27"/>
    </row>
    <row r="86" ht="15.75" customHeight="1">
      <c r="B86" s="27"/>
    </row>
    <row r="87" ht="15.75" customHeight="1">
      <c r="B87" s="27"/>
    </row>
    <row r="88" ht="15.75" customHeight="1">
      <c r="B88" s="27"/>
    </row>
    <row r="89" ht="15.75" customHeight="1">
      <c r="B89" s="27"/>
    </row>
    <row r="90" ht="15.75" customHeight="1">
      <c r="B90" s="27"/>
    </row>
    <row r="91" ht="15.75" customHeight="1">
      <c r="B91" s="27"/>
    </row>
    <row r="92" ht="15.75" customHeight="1">
      <c r="B92" s="27"/>
    </row>
    <row r="93" ht="15.75" customHeight="1">
      <c r="B93" s="27"/>
    </row>
    <row r="94" ht="15.75" customHeight="1">
      <c r="B94" s="27"/>
    </row>
    <row r="95" ht="15.75" customHeight="1">
      <c r="B95" s="27"/>
    </row>
    <row r="96" ht="15.75" customHeight="1">
      <c r="B96" s="27"/>
    </row>
    <row r="97" ht="15.75" customHeight="1">
      <c r="B97" s="27"/>
    </row>
    <row r="98" ht="15.75" customHeight="1">
      <c r="B98" s="27"/>
    </row>
    <row r="99" ht="15.75" customHeight="1">
      <c r="B99" s="27"/>
    </row>
    <row r="100" ht="15.75" customHeight="1">
      <c r="B100" s="27"/>
    </row>
    <row r="101" ht="15.75" customHeight="1">
      <c r="B101" s="27"/>
    </row>
    <row r="102" ht="15.75" customHeight="1">
      <c r="B102" s="27"/>
    </row>
    <row r="103" ht="15.75" customHeight="1">
      <c r="B103" s="27"/>
    </row>
    <row r="104" ht="15.75" customHeight="1">
      <c r="B104" s="27"/>
    </row>
    <row r="105" ht="15.75" customHeight="1">
      <c r="B105" s="27"/>
    </row>
    <row r="106" ht="15.75" customHeight="1">
      <c r="B106" s="27"/>
    </row>
    <row r="107" ht="15.75" customHeight="1">
      <c r="B107" s="27"/>
    </row>
    <row r="108" ht="15.75" customHeight="1">
      <c r="B108" s="27"/>
    </row>
    <row r="109" ht="15.75" customHeight="1">
      <c r="B109" s="27"/>
    </row>
    <row r="110" ht="15.75" customHeight="1">
      <c r="B110" s="27"/>
    </row>
    <row r="111" ht="15.75" customHeight="1">
      <c r="B111" s="27"/>
    </row>
    <row r="112" ht="15.75" customHeight="1">
      <c r="B112" s="27"/>
    </row>
    <row r="113" ht="15.75" customHeight="1">
      <c r="B113" s="27"/>
    </row>
    <row r="114" ht="15.75" customHeight="1">
      <c r="B114" s="27"/>
    </row>
    <row r="115" ht="15.75" customHeight="1">
      <c r="B115" s="27"/>
    </row>
    <row r="116" ht="15.75" customHeight="1">
      <c r="B116" s="27"/>
    </row>
    <row r="117" ht="15.75" customHeight="1">
      <c r="B117" s="27"/>
    </row>
    <row r="118" ht="15.75" customHeight="1">
      <c r="B118" s="27"/>
    </row>
    <row r="119" ht="15.75" customHeight="1">
      <c r="B119" s="27"/>
    </row>
    <row r="120" ht="15.75" customHeight="1">
      <c r="B120" s="27"/>
    </row>
    <row r="121" ht="15.75" customHeight="1">
      <c r="B121" s="27"/>
    </row>
    <row r="122" ht="15.75" customHeight="1">
      <c r="B122" s="27"/>
    </row>
    <row r="123" ht="15.75" customHeight="1">
      <c r="B123" s="27"/>
    </row>
    <row r="124" ht="15.75" customHeight="1">
      <c r="B124" s="27"/>
    </row>
    <row r="125" ht="15.75" customHeight="1">
      <c r="B125" s="27"/>
    </row>
    <row r="126" ht="15.75" customHeight="1">
      <c r="B126" s="27"/>
    </row>
    <row r="127" ht="15.75" customHeight="1">
      <c r="B127" s="27"/>
    </row>
    <row r="128" ht="15.75" customHeight="1">
      <c r="B128" s="27"/>
    </row>
    <row r="129" ht="15.75" customHeight="1">
      <c r="B129" s="27"/>
    </row>
    <row r="130" ht="15.75" customHeight="1">
      <c r="B130" s="27"/>
    </row>
    <row r="131" ht="15.75" customHeight="1">
      <c r="B131" s="27"/>
    </row>
    <row r="132" ht="15.75" customHeight="1">
      <c r="B132" s="27"/>
    </row>
    <row r="133" ht="15.75" customHeight="1">
      <c r="B133" s="27"/>
    </row>
    <row r="134" ht="15.75" customHeight="1">
      <c r="B134" s="27"/>
    </row>
    <row r="135" ht="15.75" customHeight="1">
      <c r="B135" s="27"/>
    </row>
    <row r="136" ht="15.75" customHeight="1">
      <c r="B136" s="27"/>
    </row>
    <row r="137" ht="15.75" customHeight="1">
      <c r="B137" s="27"/>
    </row>
    <row r="138" ht="15.75" customHeight="1">
      <c r="B138" s="27"/>
    </row>
    <row r="139" ht="15.75" customHeight="1">
      <c r="B139" s="27"/>
    </row>
    <row r="140" ht="15.75" customHeight="1">
      <c r="B140" s="27"/>
    </row>
    <row r="141" ht="15.75" customHeight="1">
      <c r="B141" s="27"/>
    </row>
    <row r="142" ht="15.75" customHeight="1">
      <c r="B142" s="27"/>
    </row>
    <row r="143" ht="15.75" customHeight="1">
      <c r="B143" s="27"/>
    </row>
    <row r="144" ht="15.75" customHeight="1">
      <c r="B144" s="27"/>
    </row>
    <row r="145" ht="15.75" customHeight="1">
      <c r="B145" s="27"/>
    </row>
    <row r="146" ht="15.75" customHeight="1">
      <c r="B146" s="27"/>
    </row>
    <row r="147" ht="15.75" customHeight="1">
      <c r="B147" s="27"/>
    </row>
    <row r="148" ht="15.75" customHeight="1">
      <c r="B148" s="27"/>
    </row>
    <row r="149" ht="15.75" customHeight="1">
      <c r="B149" s="27"/>
    </row>
    <row r="150" ht="15.75" customHeight="1">
      <c r="B150" s="27"/>
    </row>
    <row r="151" ht="15.75" customHeight="1">
      <c r="B151" s="27"/>
    </row>
    <row r="152" ht="15.75" customHeight="1">
      <c r="B152" s="27"/>
    </row>
    <row r="153" ht="15.75" customHeight="1">
      <c r="B153" s="27"/>
    </row>
    <row r="154" ht="15.75" customHeight="1">
      <c r="B154" s="27"/>
    </row>
    <row r="155" ht="15.75" customHeight="1">
      <c r="B155" s="27"/>
    </row>
    <row r="156" ht="15.75" customHeight="1">
      <c r="B156" s="27"/>
    </row>
    <row r="157" ht="15.75" customHeight="1">
      <c r="B157" s="27"/>
    </row>
    <row r="158" ht="15.75" customHeight="1">
      <c r="B158" s="27"/>
    </row>
    <row r="159" ht="15.75" customHeight="1">
      <c r="B159" s="27"/>
    </row>
    <row r="160" ht="15.75" customHeight="1">
      <c r="B160" s="27"/>
    </row>
    <row r="161" ht="15.75" customHeight="1">
      <c r="B161" s="27"/>
    </row>
    <row r="162" ht="15.75" customHeight="1">
      <c r="B162" s="27"/>
    </row>
    <row r="163" ht="15.75" customHeight="1">
      <c r="B163" s="27"/>
    </row>
    <row r="164" ht="15.75" customHeight="1">
      <c r="B164" s="27"/>
    </row>
    <row r="165" ht="15.75" customHeight="1">
      <c r="B165" s="27"/>
    </row>
    <row r="166" ht="15.75" customHeight="1">
      <c r="B166" s="27"/>
    </row>
    <row r="167" ht="15.75" customHeight="1">
      <c r="B167" s="27"/>
    </row>
    <row r="168" ht="15.75" customHeight="1">
      <c r="B168" s="27"/>
    </row>
    <row r="169" ht="15.75" customHeight="1">
      <c r="B169" s="27"/>
    </row>
    <row r="170" ht="15.75" customHeight="1">
      <c r="B170" s="27"/>
    </row>
    <row r="171" ht="15.75" customHeight="1">
      <c r="B171" s="27"/>
    </row>
    <row r="172" ht="15.75" customHeight="1">
      <c r="B172" s="27"/>
    </row>
    <row r="173" ht="15.75" customHeight="1">
      <c r="B173" s="27"/>
    </row>
    <row r="174" ht="15.75" customHeight="1">
      <c r="B174" s="27"/>
    </row>
    <row r="175" ht="15.75" customHeight="1">
      <c r="B175" s="27"/>
    </row>
    <row r="176" ht="15.75" customHeight="1">
      <c r="B176" s="27"/>
    </row>
    <row r="177" ht="15.75" customHeight="1">
      <c r="B177" s="27"/>
    </row>
    <row r="178" ht="15.75" customHeight="1">
      <c r="B178" s="27"/>
    </row>
    <row r="179" ht="15.75" customHeight="1">
      <c r="B179" s="27"/>
    </row>
    <row r="180" ht="15.75" customHeight="1">
      <c r="B180" s="27"/>
    </row>
    <row r="181" ht="15.75" customHeight="1">
      <c r="B181" s="27"/>
    </row>
    <row r="182" ht="15.75" customHeight="1">
      <c r="B182" s="27"/>
    </row>
    <row r="183" ht="15.75" customHeight="1">
      <c r="B183" s="27"/>
    </row>
    <row r="184" ht="15.75" customHeight="1">
      <c r="B184" s="27"/>
    </row>
    <row r="185" ht="15.75" customHeight="1">
      <c r="B185" s="27"/>
    </row>
    <row r="186" ht="15.75" customHeight="1">
      <c r="B186" s="27"/>
    </row>
    <row r="187" ht="15.75" customHeight="1">
      <c r="B187" s="27"/>
    </row>
    <row r="188" ht="15.75" customHeight="1">
      <c r="B188" s="27"/>
    </row>
    <row r="189" ht="15.75" customHeight="1">
      <c r="B189" s="27"/>
    </row>
    <row r="190" ht="15.75" customHeight="1">
      <c r="B190" s="27"/>
    </row>
    <row r="191" ht="15.75" customHeight="1">
      <c r="B191" s="27"/>
    </row>
    <row r="192" ht="15.75" customHeight="1">
      <c r="B192" s="27"/>
    </row>
    <row r="193" ht="15.75" customHeight="1">
      <c r="B193" s="27"/>
    </row>
    <row r="194" ht="15.75" customHeight="1">
      <c r="B194" s="27"/>
    </row>
    <row r="195" ht="15.75" customHeight="1">
      <c r="B195" s="27"/>
    </row>
    <row r="196" ht="15.75" customHeight="1">
      <c r="B196" s="27"/>
    </row>
    <row r="197" ht="15.75" customHeight="1">
      <c r="B197" s="27"/>
    </row>
    <row r="198" ht="15.75" customHeight="1">
      <c r="B198" s="27"/>
    </row>
    <row r="199" ht="15.75" customHeight="1">
      <c r="B199" s="27"/>
    </row>
    <row r="200" ht="15.75" customHeight="1">
      <c r="B200" s="27"/>
    </row>
    <row r="201" ht="15.75" customHeight="1">
      <c r="B201" s="27"/>
    </row>
    <row r="202" ht="15.75" customHeight="1">
      <c r="B202" s="27"/>
    </row>
    <row r="203" ht="15.75" customHeight="1">
      <c r="B203" s="27"/>
    </row>
    <row r="204" ht="15.75" customHeight="1">
      <c r="B204" s="27"/>
    </row>
    <row r="205" ht="15.75" customHeight="1">
      <c r="B205" s="27"/>
    </row>
    <row r="206" ht="15.75" customHeight="1">
      <c r="B206" s="27"/>
    </row>
    <row r="207" ht="15.75" customHeight="1">
      <c r="B207" s="27"/>
    </row>
    <row r="208" ht="15.75" customHeight="1">
      <c r="B208" s="27"/>
    </row>
    <row r="209" ht="15.75" customHeight="1">
      <c r="B209" s="27"/>
    </row>
    <row r="210" ht="15.75" customHeight="1">
      <c r="B210" s="27"/>
    </row>
    <row r="211" ht="15.75" customHeight="1">
      <c r="B211" s="27"/>
    </row>
    <row r="212" ht="15.75" customHeight="1">
      <c r="B212" s="27"/>
    </row>
    <row r="213" ht="15.75" customHeight="1">
      <c r="B213" s="27"/>
    </row>
    <row r="214" ht="15.75" customHeight="1">
      <c r="B214" s="27"/>
    </row>
    <row r="215" ht="15.75" customHeight="1">
      <c r="B215" s="27"/>
    </row>
    <row r="216" ht="15.75" customHeight="1">
      <c r="B216" s="27"/>
    </row>
    <row r="217" ht="15.75" customHeight="1">
      <c r="B217" s="27"/>
    </row>
    <row r="218" ht="15.75" customHeight="1">
      <c r="B218" s="27"/>
    </row>
    <row r="219" ht="15.75" customHeight="1">
      <c r="B219" s="27"/>
    </row>
    <row r="220" ht="15.75" customHeight="1">
      <c r="B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32.25" customHeight="1">
      <c r="A1" s="40">
        <v>1.0</v>
      </c>
      <c r="B1" s="40">
        <v>1.0</v>
      </c>
      <c r="C1" s="40">
        <v>2.0</v>
      </c>
      <c r="D1" s="40">
        <v>3.0</v>
      </c>
      <c r="E1" s="40">
        <v>4.0</v>
      </c>
      <c r="F1" s="40">
        <v>7.0</v>
      </c>
      <c r="G1" s="40">
        <v>7.0</v>
      </c>
      <c r="H1" s="40">
        <v>7.0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ht="32.2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32.25" customHeight="1">
      <c r="A3" s="42" t="s">
        <v>75</v>
      </c>
      <c r="B3" s="42" t="s">
        <v>76</v>
      </c>
      <c r="C3" s="42" t="s">
        <v>77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32.25" customHeight="1">
      <c r="A4" s="43">
        <f>AVERAGE(A1:H1)</f>
        <v>4</v>
      </c>
      <c r="B4" s="43">
        <f>MEDIAN(A1:H1)</f>
        <v>3.5</v>
      </c>
      <c r="C4" s="43">
        <f>MODE(A1:H1)</f>
        <v>7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7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7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7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7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7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7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75"/>
    <col customWidth="1" min="2" max="2" width="32.25"/>
    <col customWidth="1" min="3" max="3" width="27.88"/>
    <col customWidth="1" min="4" max="6" width="12.63"/>
  </cols>
  <sheetData>
    <row r="1" ht="15.75" customHeight="1">
      <c r="A1" s="44"/>
      <c r="B1" s="45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ht="15.75" customHeight="1">
      <c r="A2" s="44"/>
      <c r="B2" s="45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ht="33.75" customHeight="1">
      <c r="A3" s="46">
        <f>TODAY()</f>
        <v>45009</v>
      </c>
      <c r="B3" s="47" t="s">
        <v>78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ht="33.75" customHeight="1">
      <c r="A4" s="48">
        <f>NOW()</f>
        <v>45009.59721</v>
      </c>
      <c r="B4" s="47" t="s">
        <v>79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ht="15.75" customHeight="1">
      <c r="A5" s="44"/>
      <c r="B5" s="45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ht="15.75" customHeight="1">
      <c r="A6" s="44"/>
      <c r="B6" s="45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ht="34.5" customHeight="1">
      <c r="A7" s="49" t="s">
        <v>80</v>
      </c>
      <c r="B7" s="50" t="s">
        <v>81</v>
      </c>
      <c r="C7" s="49" t="s">
        <v>82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ht="46.5" customHeight="1">
      <c r="A8" s="51" t="s">
        <v>83</v>
      </c>
      <c r="B8" s="52">
        <v>45114.0</v>
      </c>
      <c r="C8" s="51">
        <f t="shared" ref="C8:C9" si="1">B8-today()</f>
        <v>105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</row>
    <row r="9" ht="46.5" customHeight="1">
      <c r="A9" s="51" t="s">
        <v>84</v>
      </c>
      <c r="B9" s="52">
        <v>45025.0</v>
      </c>
      <c r="C9" s="51">
        <f t="shared" si="1"/>
        <v>16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</row>
    <row r="10" ht="15.75" customHeight="1">
      <c r="A10" s="44"/>
      <c r="B10" s="45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ht="15.75" customHeight="1">
      <c r="A11" s="44"/>
      <c r="B11" s="45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ht="15.75" customHeight="1">
      <c r="A12" s="44"/>
      <c r="B12" s="45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ht="15.75" customHeight="1">
      <c r="A13" s="44"/>
      <c r="B13" s="45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ht="15.75" customHeight="1">
      <c r="A14" s="44"/>
      <c r="B14" s="45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ht="15.75" customHeight="1">
      <c r="A15" s="44"/>
      <c r="B15" s="45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ht="15.75" customHeight="1">
      <c r="A16" s="44"/>
      <c r="B16" s="45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ht="15.75" customHeight="1">
      <c r="A17" s="44"/>
      <c r="B17" s="45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ht="15.75" customHeight="1">
      <c r="A18" s="44"/>
      <c r="B18" s="45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ht="15.75" customHeight="1">
      <c r="A19" s="44"/>
      <c r="B19" s="45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ht="15.75" customHeight="1">
      <c r="A20" s="44"/>
      <c r="B20" s="45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ht="15.75" customHeight="1">
      <c r="A21" s="44"/>
      <c r="B21" s="45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ht="15.75" customHeight="1">
      <c r="A22" s="44"/>
      <c r="B22" s="45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ht="15.75" customHeight="1">
      <c r="A23" s="44"/>
      <c r="B23" s="45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ht="15.75" customHeight="1">
      <c r="A24" s="44"/>
      <c r="B24" s="45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ht="15.75" customHeight="1">
      <c r="A25" s="44"/>
      <c r="B25" s="45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ht="15.75" customHeight="1">
      <c r="A26" s="44"/>
      <c r="B26" s="45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ht="15.75" customHeight="1">
      <c r="A27" s="44"/>
      <c r="B27" s="45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ht="15.75" customHeight="1">
      <c r="A28" s="44"/>
      <c r="B28" s="45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ht="15.75" customHeight="1">
      <c r="A29" s="44"/>
      <c r="B29" s="45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ht="15.75" customHeight="1">
      <c r="A30" s="44"/>
      <c r="B30" s="45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ht="15.75" customHeight="1">
      <c r="A31" s="44"/>
      <c r="B31" s="45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ht="15.75" customHeight="1">
      <c r="A32" s="44"/>
      <c r="B32" s="45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ht="15.75" customHeight="1">
      <c r="A33" s="44"/>
      <c r="B33" s="45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ht="15.75" customHeight="1">
      <c r="A34" s="44"/>
      <c r="B34" s="45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ht="15.75" customHeight="1">
      <c r="A35" s="44"/>
      <c r="B35" s="45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ht="15.75" customHeight="1">
      <c r="A36" s="44"/>
      <c r="B36" s="45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ht="15.75" customHeight="1">
      <c r="A37" s="44"/>
      <c r="B37" s="45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ht="15.75" customHeight="1">
      <c r="A38" s="44"/>
      <c r="B38" s="45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ht="15.75" customHeight="1">
      <c r="A39" s="44"/>
      <c r="B39" s="45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ht="15.75" customHeight="1">
      <c r="A40" s="44"/>
      <c r="B40" s="45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ht="15.75" customHeight="1">
      <c r="A41" s="44"/>
      <c r="B41" s="45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ht="15.75" customHeight="1">
      <c r="A42" s="44"/>
      <c r="B42" s="45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ht="15.75" customHeight="1">
      <c r="A43" s="44"/>
      <c r="B43" s="45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ht="15.75" customHeight="1">
      <c r="A44" s="44"/>
      <c r="B44" s="45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ht="15.75" customHeight="1">
      <c r="A45" s="44"/>
      <c r="B45" s="45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</row>
    <row r="46" ht="15.75" customHeight="1">
      <c r="A46" s="44"/>
      <c r="B46" s="45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 ht="15.75" customHeight="1">
      <c r="A47" s="44"/>
      <c r="B47" s="45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ht="15.75" customHeight="1">
      <c r="A48" s="44"/>
      <c r="B48" s="45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ht="15.75" customHeight="1">
      <c r="A49" s="44"/>
      <c r="B49" s="45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ht="15.75" customHeight="1">
      <c r="A50" s="44"/>
      <c r="B50" s="45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 ht="15.75" customHeight="1">
      <c r="A51" s="44"/>
      <c r="B51" s="45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 ht="15.75" customHeight="1">
      <c r="A52" s="44"/>
      <c r="B52" s="45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 ht="15.75" customHeight="1">
      <c r="A53" s="44"/>
      <c r="B53" s="45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ht="15.75" customHeight="1">
      <c r="A54" s="44"/>
      <c r="B54" s="45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 ht="15.75" customHeight="1">
      <c r="A55" s="44"/>
      <c r="B55" s="45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</row>
    <row r="56" ht="15.75" customHeight="1">
      <c r="A56" s="44"/>
      <c r="B56" s="45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</row>
    <row r="57" ht="15.75" customHeight="1">
      <c r="A57" s="44"/>
      <c r="B57" s="45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</row>
    <row r="58" ht="15.75" customHeight="1">
      <c r="A58" s="44"/>
      <c r="B58" s="45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 ht="15.75" customHeight="1">
      <c r="A59" s="44"/>
      <c r="B59" s="45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</row>
    <row r="60" ht="15.75" customHeight="1">
      <c r="A60" s="44"/>
      <c r="B60" s="45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</row>
    <row r="61" ht="15.75" customHeight="1">
      <c r="A61" s="44"/>
      <c r="B61" s="45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</row>
    <row r="62" ht="15.75" customHeight="1">
      <c r="A62" s="44"/>
      <c r="B62" s="45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</row>
    <row r="63" ht="15.75" customHeight="1">
      <c r="A63" s="44"/>
      <c r="B63" s="45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</row>
    <row r="64" ht="15.75" customHeight="1">
      <c r="A64" s="44"/>
      <c r="B64" s="45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</row>
    <row r="65" ht="15.75" customHeight="1">
      <c r="A65" s="44"/>
      <c r="B65" s="45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</row>
    <row r="66" ht="15.75" customHeight="1">
      <c r="A66" s="44"/>
      <c r="B66" s="45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ht="15.75" customHeight="1">
      <c r="A67" s="44"/>
      <c r="B67" s="45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</row>
    <row r="68" ht="15.75" customHeight="1">
      <c r="A68" s="44"/>
      <c r="B68" s="45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</row>
    <row r="69" ht="15.75" customHeight="1">
      <c r="A69" s="44"/>
      <c r="B69" s="45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</row>
    <row r="70" ht="15.75" customHeight="1">
      <c r="A70" s="44"/>
      <c r="B70" s="45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</row>
    <row r="71" ht="15.75" customHeight="1">
      <c r="A71" s="44"/>
      <c r="B71" s="45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</row>
    <row r="72" ht="15.75" customHeight="1">
      <c r="A72" s="44"/>
      <c r="B72" s="45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</row>
    <row r="73" ht="15.75" customHeight="1">
      <c r="A73" s="44"/>
      <c r="B73" s="45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</row>
    <row r="74" ht="15.75" customHeight="1">
      <c r="A74" s="44"/>
      <c r="B74" s="45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</row>
    <row r="75" ht="15.75" customHeight="1">
      <c r="A75" s="44"/>
      <c r="B75" s="45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</row>
    <row r="76" ht="15.75" customHeight="1">
      <c r="A76" s="44"/>
      <c r="B76" s="45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</row>
    <row r="77" ht="15.75" customHeight="1">
      <c r="A77" s="44"/>
      <c r="B77" s="45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</row>
    <row r="78" ht="15.75" customHeight="1">
      <c r="A78" s="44"/>
      <c r="B78" s="45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</row>
    <row r="79" ht="15.75" customHeight="1">
      <c r="A79" s="44"/>
      <c r="B79" s="45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</row>
    <row r="80" ht="15.75" customHeight="1">
      <c r="A80" s="44"/>
      <c r="B80" s="45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</row>
    <row r="81" ht="15.75" customHeight="1">
      <c r="A81" s="44"/>
      <c r="B81" s="45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</row>
    <row r="82" ht="15.75" customHeight="1">
      <c r="A82" s="44"/>
      <c r="B82" s="45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</row>
    <row r="83" ht="15.75" customHeight="1">
      <c r="A83" s="44"/>
      <c r="B83" s="45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</row>
    <row r="84" ht="15.75" customHeight="1">
      <c r="A84" s="44"/>
      <c r="B84" s="45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</row>
    <row r="85" ht="15.75" customHeight="1">
      <c r="A85" s="44"/>
      <c r="B85" s="4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</row>
    <row r="86" ht="15.75" customHeight="1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</row>
    <row r="87" ht="15.75" customHeight="1">
      <c r="A87" s="44"/>
      <c r="B87" s="45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</row>
    <row r="88" ht="15.75" customHeight="1">
      <c r="A88" s="44"/>
      <c r="B88" s="45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</row>
    <row r="89" ht="15.75" customHeight="1">
      <c r="A89" s="44"/>
      <c r="B89" s="45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</row>
    <row r="90" ht="15.75" customHeight="1">
      <c r="A90" s="44"/>
      <c r="B90" s="45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</row>
    <row r="91" ht="15.75" customHeight="1">
      <c r="A91" s="44"/>
      <c r="B91" s="45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</row>
    <row r="92" ht="15.75" customHeight="1">
      <c r="A92" s="44"/>
      <c r="B92" s="45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</row>
    <row r="93" ht="15.75" customHeight="1">
      <c r="A93" s="44"/>
      <c r="B93" s="45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</row>
    <row r="94" ht="15.75" customHeight="1">
      <c r="A94" s="44"/>
      <c r="B94" s="45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</row>
    <row r="95" ht="15.75" customHeight="1">
      <c r="A95" s="44"/>
      <c r="B95" s="45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</row>
    <row r="96" ht="15.75" customHeight="1">
      <c r="A96" s="44"/>
      <c r="B96" s="45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</row>
    <row r="97" ht="15.75" customHeight="1">
      <c r="A97" s="44"/>
      <c r="B97" s="45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</row>
    <row r="98" ht="15.75" customHeight="1">
      <c r="A98" s="44"/>
      <c r="B98" s="45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</row>
    <row r="99" ht="15.75" customHeight="1">
      <c r="A99" s="44"/>
      <c r="B99" s="45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</row>
    <row r="100" ht="15.75" customHeight="1">
      <c r="A100" s="44"/>
      <c r="B100" s="45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</row>
    <row r="101" ht="15.75" customHeight="1">
      <c r="A101" s="44"/>
      <c r="B101" s="45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ht="15.75" customHeight="1">
      <c r="A102" s="44"/>
      <c r="B102" s="45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</row>
    <row r="103" ht="15.75" customHeight="1">
      <c r="A103" s="44"/>
      <c r="B103" s="45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</row>
    <row r="104" ht="15.75" customHeight="1">
      <c r="A104" s="44"/>
      <c r="B104" s="45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ht="15.75" customHeight="1">
      <c r="A105" s="44"/>
      <c r="B105" s="45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</row>
    <row r="106" ht="15.75" customHeight="1">
      <c r="A106" s="44"/>
      <c r="B106" s="45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</row>
    <row r="107" ht="15.75" customHeight="1">
      <c r="A107" s="44"/>
      <c r="B107" s="45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</row>
    <row r="108" ht="15.75" customHeight="1">
      <c r="A108" s="44"/>
      <c r="B108" s="45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</row>
    <row r="109" ht="15.75" customHeight="1">
      <c r="A109" s="44"/>
      <c r="B109" s="45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</row>
    <row r="110" ht="15.75" customHeight="1">
      <c r="A110" s="44"/>
      <c r="B110" s="45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</row>
    <row r="111" ht="15.75" customHeight="1">
      <c r="A111" s="44"/>
      <c r="B111" s="45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</row>
    <row r="112" ht="15.75" customHeight="1">
      <c r="A112" s="44"/>
      <c r="B112" s="45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</row>
    <row r="113" ht="15.75" customHeight="1">
      <c r="A113" s="44"/>
      <c r="B113" s="45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</row>
    <row r="114" ht="15.75" customHeight="1">
      <c r="A114" s="44"/>
      <c r="B114" s="45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</row>
    <row r="115" ht="15.75" customHeight="1">
      <c r="A115" s="44"/>
      <c r="B115" s="45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</row>
    <row r="116" ht="15.75" customHeight="1">
      <c r="A116" s="44"/>
      <c r="B116" s="45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</row>
    <row r="117" ht="15.75" customHeight="1">
      <c r="A117" s="44"/>
      <c r="B117" s="45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</row>
    <row r="118" ht="15.75" customHeight="1">
      <c r="A118" s="44"/>
      <c r="B118" s="45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</row>
    <row r="119" ht="15.75" customHeight="1">
      <c r="A119" s="44"/>
      <c r="B119" s="45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</row>
    <row r="120" ht="15.75" customHeight="1">
      <c r="A120" s="44"/>
      <c r="B120" s="45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</row>
    <row r="121" ht="15.75" customHeight="1">
      <c r="A121" s="44"/>
      <c r="B121" s="45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</row>
    <row r="122" ht="15.75" customHeight="1">
      <c r="A122" s="44"/>
      <c r="B122" s="45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</row>
    <row r="123" ht="15.75" customHeight="1">
      <c r="A123" s="44"/>
      <c r="B123" s="45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</row>
    <row r="124" ht="15.75" customHeight="1">
      <c r="A124" s="44"/>
      <c r="B124" s="45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</row>
    <row r="125" ht="15.75" customHeight="1">
      <c r="A125" s="44"/>
      <c r="B125" s="45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</row>
    <row r="126" ht="15.75" customHeight="1">
      <c r="A126" s="44"/>
      <c r="B126" s="45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</row>
    <row r="127" ht="15.75" customHeight="1">
      <c r="A127" s="44"/>
      <c r="B127" s="45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</row>
    <row r="128" ht="15.75" customHeight="1">
      <c r="A128" s="44"/>
      <c r="B128" s="45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</row>
    <row r="129" ht="15.75" customHeight="1">
      <c r="A129" s="44"/>
      <c r="B129" s="45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</row>
    <row r="130" ht="15.75" customHeight="1">
      <c r="A130" s="44"/>
      <c r="B130" s="45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</row>
    <row r="131" ht="15.75" customHeight="1">
      <c r="A131" s="44"/>
      <c r="B131" s="45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</row>
    <row r="132" ht="15.75" customHeight="1">
      <c r="A132" s="44"/>
      <c r="B132" s="45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</row>
    <row r="133" ht="15.75" customHeight="1">
      <c r="A133" s="44"/>
      <c r="B133" s="45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</row>
    <row r="134" ht="15.75" customHeight="1">
      <c r="A134" s="44"/>
      <c r="B134" s="45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</row>
    <row r="135" ht="15.75" customHeight="1">
      <c r="A135" s="44"/>
      <c r="B135" s="45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</row>
    <row r="136" ht="15.75" customHeight="1">
      <c r="A136" s="44"/>
      <c r="B136" s="45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</row>
    <row r="137" ht="15.75" customHeight="1">
      <c r="A137" s="44"/>
      <c r="B137" s="45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</row>
    <row r="138" ht="15.75" customHeight="1">
      <c r="A138" s="44"/>
      <c r="B138" s="45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</row>
    <row r="139" ht="15.75" customHeight="1">
      <c r="A139" s="44"/>
      <c r="B139" s="45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</row>
    <row r="140" ht="15.75" customHeight="1">
      <c r="A140" s="44"/>
      <c r="B140" s="45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</row>
    <row r="141" ht="15.75" customHeight="1">
      <c r="A141" s="44"/>
      <c r="B141" s="45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</row>
    <row r="142" ht="15.75" customHeight="1">
      <c r="A142" s="44"/>
      <c r="B142" s="45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</row>
    <row r="143" ht="15.75" customHeight="1">
      <c r="A143" s="44"/>
      <c r="B143" s="45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</row>
    <row r="144" ht="15.75" customHeight="1">
      <c r="A144" s="44"/>
      <c r="B144" s="45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</row>
    <row r="145" ht="15.75" customHeight="1">
      <c r="A145" s="44"/>
      <c r="B145" s="45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</row>
    <row r="146" ht="15.75" customHeight="1">
      <c r="A146" s="44"/>
      <c r="B146" s="45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</row>
    <row r="147" ht="15.75" customHeight="1">
      <c r="A147" s="44"/>
      <c r="B147" s="45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</row>
    <row r="148" ht="15.75" customHeight="1">
      <c r="A148" s="44"/>
      <c r="B148" s="45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</row>
    <row r="149" ht="15.75" customHeight="1">
      <c r="A149" s="44"/>
      <c r="B149" s="45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</row>
    <row r="150" ht="15.75" customHeight="1">
      <c r="A150" s="44"/>
      <c r="B150" s="45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</row>
    <row r="151" ht="15.75" customHeight="1">
      <c r="A151" s="44"/>
      <c r="B151" s="45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</row>
    <row r="152" ht="15.75" customHeight="1">
      <c r="A152" s="44"/>
      <c r="B152" s="45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</row>
    <row r="153" ht="15.75" customHeight="1">
      <c r="A153" s="44"/>
      <c r="B153" s="45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</row>
    <row r="154" ht="15.75" customHeight="1">
      <c r="A154" s="44"/>
      <c r="B154" s="45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</row>
    <row r="155" ht="15.75" customHeight="1">
      <c r="A155" s="44"/>
      <c r="B155" s="45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</row>
    <row r="156" ht="15.75" customHeight="1">
      <c r="A156" s="44"/>
      <c r="B156" s="45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</row>
    <row r="157" ht="15.75" customHeight="1">
      <c r="A157" s="44"/>
      <c r="B157" s="45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</row>
    <row r="158" ht="15.75" customHeight="1">
      <c r="A158" s="44"/>
      <c r="B158" s="45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</row>
    <row r="159" ht="15.75" customHeight="1">
      <c r="A159" s="44"/>
      <c r="B159" s="45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</row>
    <row r="160" ht="15.75" customHeight="1">
      <c r="A160" s="44"/>
      <c r="B160" s="45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</row>
    <row r="161" ht="15.75" customHeight="1">
      <c r="A161" s="44"/>
      <c r="B161" s="45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</row>
    <row r="162" ht="15.75" customHeight="1">
      <c r="A162" s="44"/>
      <c r="B162" s="45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</row>
    <row r="163" ht="15.75" customHeight="1">
      <c r="A163" s="44"/>
      <c r="B163" s="45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</row>
    <row r="164" ht="15.75" customHeight="1">
      <c r="A164" s="44"/>
      <c r="B164" s="45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</row>
    <row r="165" ht="15.75" customHeight="1">
      <c r="A165" s="44"/>
      <c r="B165" s="45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</row>
    <row r="166" ht="15.75" customHeight="1">
      <c r="A166" s="44"/>
      <c r="B166" s="45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</row>
    <row r="167" ht="15.75" customHeight="1">
      <c r="A167" s="44"/>
      <c r="B167" s="45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</row>
    <row r="168" ht="15.75" customHeight="1">
      <c r="A168" s="44"/>
      <c r="B168" s="45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</row>
    <row r="169" ht="15.75" customHeight="1">
      <c r="A169" s="44"/>
      <c r="B169" s="45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</row>
    <row r="170" ht="15.75" customHeight="1">
      <c r="A170" s="44"/>
      <c r="B170" s="45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</row>
    <row r="171" ht="15.75" customHeight="1">
      <c r="A171" s="44"/>
      <c r="B171" s="45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</row>
    <row r="172" ht="15.75" customHeight="1">
      <c r="A172" s="44"/>
      <c r="B172" s="45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</row>
    <row r="173" ht="15.75" customHeight="1">
      <c r="A173" s="44"/>
      <c r="B173" s="45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</row>
    <row r="174" ht="15.75" customHeight="1">
      <c r="A174" s="44"/>
      <c r="B174" s="45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</row>
    <row r="175" ht="15.75" customHeight="1">
      <c r="A175" s="44"/>
      <c r="B175" s="45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</row>
    <row r="176" ht="15.75" customHeight="1">
      <c r="A176" s="44"/>
      <c r="B176" s="45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</row>
    <row r="177" ht="15.75" customHeight="1">
      <c r="A177" s="44"/>
      <c r="B177" s="45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</row>
    <row r="178" ht="15.75" customHeight="1">
      <c r="A178" s="44"/>
      <c r="B178" s="45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</row>
    <row r="179" ht="15.75" customHeight="1">
      <c r="A179" s="44"/>
      <c r="B179" s="45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</row>
    <row r="180" ht="15.75" customHeight="1">
      <c r="A180" s="44"/>
      <c r="B180" s="45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</row>
    <row r="181" ht="15.75" customHeight="1">
      <c r="A181" s="44"/>
      <c r="B181" s="45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</row>
    <row r="182" ht="15.75" customHeight="1">
      <c r="A182" s="44"/>
      <c r="B182" s="45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</row>
    <row r="183" ht="15.75" customHeight="1">
      <c r="A183" s="44"/>
      <c r="B183" s="45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</row>
    <row r="184" ht="15.75" customHeight="1">
      <c r="A184" s="44"/>
      <c r="B184" s="45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</row>
    <row r="185" ht="15.75" customHeight="1">
      <c r="A185" s="44"/>
      <c r="B185" s="45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</row>
    <row r="186" ht="15.75" customHeight="1">
      <c r="A186" s="44"/>
      <c r="B186" s="45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</row>
    <row r="187" ht="15.75" customHeight="1">
      <c r="A187" s="44"/>
      <c r="B187" s="45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</row>
    <row r="188" ht="15.75" customHeight="1">
      <c r="A188" s="44"/>
      <c r="B188" s="45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</row>
    <row r="189" ht="15.75" customHeight="1">
      <c r="A189" s="44"/>
      <c r="B189" s="45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</row>
    <row r="190" ht="15.75" customHeight="1">
      <c r="A190" s="44"/>
      <c r="B190" s="45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</row>
    <row r="191" ht="15.75" customHeight="1">
      <c r="A191" s="44"/>
      <c r="B191" s="45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</row>
    <row r="192" ht="15.75" customHeight="1">
      <c r="A192" s="44"/>
      <c r="B192" s="45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</row>
    <row r="193" ht="15.75" customHeight="1">
      <c r="A193" s="44"/>
      <c r="B193" s="45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</row>
    <row r="194" ht="15.75" customHeight="1">
      <c r="A194" s="44"/>
      <c r="B194" s="45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</row>
    <row r="195" ht="15.75" customHeight="1">
      <c r="A195" s="44"/>
      <c r="B195" s="45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</row>
    <row r="196" ht="15.75" customHeight="1">
      <c r="A196" s="44"/>
      <c r="B196" s="45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</row>
    <row r="197" ht="15.75" customHeight="1">
      <c r="A197" s="44"/>
      <c r="B197" s="45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</row>
    <row r="198" ht="15.75" customHeight="1">
      <c r="A198" s="44"/>
      <c r="B198" s="45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</row>
    <row r="199" ht="15.75" customHeight="1">
      <c r="A199" s="44"/>
      <c r="B199" s="45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</row>
    <row r="200" ht="15.75" customHeight="1">
      <c r="A200" s="44"/>
      <c r="B200" s="45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</row>
    <row r="201" ht="15.75" customHeight="1">
      <c r="A201" s="44"/>
      <c r="B201" s="45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</row>
    <row r="202" ht="15.75" customHeight="1">
      <c r="A202" s="44"/>
      <c r="B202" s="45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</row>
    <row r="203" ht="15.75" customHeight="1">
      <c r="A203" s="44"/>
      <c r="B203" s="45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</row>
    <row r="204" ht="15.75" customHeight="1">
      <c r="A204" s="44"/>
      <c r="B204" s="45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</row>
    <row r="205" ht="15.75" customHeight="1">
      <c r="A205" s="44"/>
      <c r="B205" s="45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</row>
    <row r="206" ht="15.75" customHeight="1">
      <c r="A206" s="44"/>
      <c r="B206" s="45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</row>
    <row r="207" ht="15.75" customHeight="1">
      <c r="A207" s="44"/>
      <c r="B207" s="45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</row>
    <row r="208" ht="15.75" customHeight="1">
      <c r="A208" s="44"/>
      <c r="B208" s="45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</row>
    <row r="209" ht="15.75" customHeight="1">
      <c r="A209" s="44"/>
      <c r="B209" s="45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</row>
    <row r="210" ht="15.75" customHeight="1">
      <c r="A210" s="44"/>
      <c r="B210" s="45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</row>
    <row r="211" ht="15.75" customHeight="1">
      <c r="A211" s="44"/>
      <c r="B211" s="45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</row>
    <row r="212" ht="15.75" customHeight="1">
      <c r="A212" s="44"/>
      <c r="B212" s="45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</row>
    <row r="213" ht="15.75" customHeight="1">
      <c r="A213" s="44"/>
      <c r="B213" s="45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</row>
    <row r="214" ht="15.75" customHeight="1">
      <c r="A214" s="44"/>
      <c r="B214" s="45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</row>
    <row r="215" ht="15.75" customHeight="1">
      <c r="A215" s="44"/>
      <c r="B215" s="45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</row>
    <row r="216" ht="15.75" customHeight="1">
      <c r="A216" s="44"/>
      <c r="B216" s="45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</row>
    <row r="217" ht="15.75" customHeight="1">
      <c r="A217" s="44"/>
      <c r="B217" s="45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</row>
    <row r="218" ht="15.75" customHeight="1">
      <c r="A218" s="44"/>
      <c r="B218" s="45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</row>
    <row r="219" ht="15.75" customHeight="1">
      <c r="A219" s="44"/>
      <c r="B219" s="45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</row>
    <row r="220" ht="15.75" customHeight="1">
      <c r="A220" s="44"/>
      <c r="B220" s="45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3" width="19.25"/>
    <col customWidth="1" min="4" max="4" width="12.63"/>
    <col customWidth="1" min="5" max="5" width="17.25"/>
    <col customWidth="1" min="6" max="6" width="12.63"/>
  </cols>
  <sheetData>
    <row r="1" ht="15.75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5.75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27.0" customHeight="1">
      <c r="A3" s="54"/>
      <c r="B3" s="54"/>
      <c r="C3" s="55" t="s">
        <v>85</v>
      </c>
      <c r="D3" s="54"/>
      <c r="E3" s="54"/>
      <c r="F3" s="54"/>
      <c r="G3" s="55" t="s">
        <v>86</v>
      </c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5.75" customHeight="1">
      <c r="A4" s="54"/>
      <c r="B4" s="56" t="s">
        <v>87</v>
      </c>
      <c r="C4" s="56" t="str">
        <f>IFERROR(__xludf.DUMMYFUNCTION("UNIQUE(B4:B26)"),"Ahmet  Şahin")</f>
        <v>Ahmet  Şahin</v>
      </c>
      <c r="D4" s="54"/>
      <c r="E4" s="56" t="s">
        <v>87</v>
      </c>
      <c r="F4" s="56">
        <v>23.0</v>
      </c>
      <c r="G4" s="56" t="str">
        <f>IFERROR(__xludf.DUMMYFUNCTION("UNIQUE(E4:F26)"),"Ahmet  Şahin")</f>
        <v>Ahmet  Şahin</v>
      </c>
      <c r="H4" s="56">
        <f>IFERROR(__xludf.DUMMYFUNCTION("""COMPUTED_VALUE"""),23.0)</f>
        <v>23</v>
      </c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5.75" customHeight="1">
      <c r="A5" s="54"/>
      <c r="B5" s="56" t="s">
        <v>88</v>
      </c>
      <c r="C5" s="56" t="str">
        <f>IFERROR(__xludf.DUMMYFUNCTION("""COMPUTED_VALUE"""),"Yavuz Nur")</f>
        <v>Yavuz Nur</v>
      </c>
      <c r="D5" s="54"/>
      <c r="E5" s="56" t="s">
        <v>88</v>
      </c>
      <c r="F5" s="56">
        <v>41.0</v>
      </c>
      <c r="G5" s="56" t="str">
        <f>IFERROR(__xludf.DUMMYFUNCTION("""COMPUTED_VALUE"""),"Yavuz Nur")</f>
        <v>Yavuz Nur</v>
      </c>
      <c r="H5" s="56">
        <f>IFERROR(__xludf.DUMMYFUNCTION("""COMPUTED_VALUE"""),41.0)</f>
        <v>41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15.75" customHeight="1">
      <c r="A6" s="54"/>
      <c r="B6" s="56" t="s">
        <v>89</v>
      </c>
      <c r="C6" s="56" t="str">
        <f>IFERROR(__xludf.DUMMYFUNCTION("""COMPUTED_VALUE"""),"Sema Kaya")</f>
        <v>Sema Kaya</v>
      </c>
      <c r="D6" s="54"/>
      <c r="E6" s="56" t="s">
        <v>89</v>
      </c>
      <c r="F6" s="56">
        <v>23.0</v>
      </c>
      <c r="G6" s="56" t="str">
        <f>IFERROR(__xludf.DUMMYFUNCTION("""COMPUTED_VALUE"""),"Sema Kaya")</f>
        <v>Sema Kaya</v>
      </c>
      <c r="H6" s="56">
        <f>IFERROR(__xludf.DUMMYFUNCTION("""COMPUTED_VALUE"""),23.0)</f>
        <v>23</v>
      </c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5.75" customHeight="1">
      <c r="A7" s="54"/>
      <c r="B7" s="56" t="s">
        <v>90</v>
      </c>
      <c r="C7" s="56" t="str">
        <f>IFERROR(__xludf.DUMMYFUNCTION("""COMPUTED_VALUE"""),"Tuba Kara")</f>
        <v>Tuba Kara</v>
      </c>
      <c r="D7" s="54"/>
      <c r="E7" s="56" t="s">
        <v>90</v>
      </c>
      <c r="F7" s="56">
        <v>24.0</v>
      </c>
      <c r="G7" s="56" t="str">
        <f>IFERROR(__xludf.DUMMYFUNCTION("""COMPUTED_VALUE"""),"Tuba Kara")</f>
        <v>Tuba Kara</v>
      </c>
      <c r="H7" s="56">
        <f>IFERROR(__xludf.DUMMYFUNCTION("""COMPUTED_VALUE"""),24.0)</f>
        <v>24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5.75" customHeight="1">
      <c r="A8" s="54"/>
      <c r="B8" s="56" t="s">
        <v>91</v>
      </c>
      <c r="C8" s="56" t="str">
        <f>IFERROR(__xludf.DUMMYFUNCTION("""COMPUTED_VALUE"""),"Eda Perçin")</f>
        <v>Eda Perçin</v>
      </c>
      <c r="D8" s="54"/>
      <c r="E8" s="56" t="s">
        <v>91</v>
      </c>
      <c r="F8" s="56">
        <v>23.0</v>
      </c>
      <c r="G8" s="56" t="str">
        <f>IFERROR(__xludf.DUMMYFUNCTION("""COMPUTED_VALUE"""),"Eda Perçin")</f>
        <v>Eda Perçin</v>
      </c>
      <c r="H8" s="56">
        <f>IFERROR(__xludf.DUMMYFUNCTION("""COMPUTED_VALUE"""),23.0)</f>
        <v>23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5.75" customHeight="1">
      <c r="A9" s="54"/>
      <c r="B9" s="56" t="s">
        <v>92</v>
      </c>
      <c r="C9" s="56" t="str">
        <f>IFERROR(__xludf.DUMMYFUNCTION("""COMPUTED_VALUE"""),"Ahmet  Aydın")</f>
        <v>Ahmet  Aydın</v>
      </c>
      <c r="D9" s="54"/>
      <c r="E9" s="56" t="s">
        <v>92</v>
      </c>
      <c r="F9" s="56">
        <v>4.0</v>
      </c>
      <c r="G9" s="56" t="str">
        <f>IFERROR(__xludf.DUMMYFUNCTION("""COMPUTED_VALUE"""),"Ahmet  Aydın")</f>
        <v>Ahmet  Aydın</v>
      </c>
      <c r="H9" s="56">
        <f>IFERROR(__xludf.DUMMYFUNCTION("""COMPUTED_VALUE"""),4.0)</f>
        <v>4</v>
      </c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5.75" customHeight="1">
      <c r="A10" s="54"/>
      <c r="B10" s="56" t="s">
        <v>93</v>
      </c>
      <c r="C10" s="56" t="str">
        <f>IFERROR(__xludf.DUMMYFUNCTION("""COMPUTED_VALUE"""),"Elif Doğu")</f>
        <v>Elif Doğu</v>
      </c>
      <c r="D10" s="54"/>
      <c r="E10" s="56" t="s">
        <v>93</v>
      </c>
      <c r="F10" s="56">
        <v>5.0</v>
      </c>
      <c r="G10" s="56" t="str">
        <f>IFERROR(__xludf.DUMMYFUNCTION("""COMPUTED_VALUE"""),"Elif Doğu")</f>
        <v>Elif Doğu</v>
      </c>
      <c r="H10" s="56">
        <f>IFERROR(__xludf.DUMMYFUNCTION("""COMPUTED_VALUE"""),5.0)</f>
        <v>5</v>
      </c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5.75" customHeight="1">
      <c r="A11" s="54"/>
      <c r="B11" s="56" t="s">
        <v>94</v>
      </c>
      <c r="C11" s="56" t="str">
        <f>IFERROR(__xludf.DUMMYFUNCTION("""COMPUTED_VALUE"""),"Emel Esen")</f>
        <v>Emel Esen</v>
      </c>
      <c r="D11" s="54"/>
      <c r="E11" s="56" t="s">
        <v>94</v>
      </c>
      <c r="F11" s="56">
        <v>55.0</v>
      </c>
      <c r="G11" s="56" t="str">
        <f>IFERROR(__xludf.DUMMYFUNCTION("""COMPUTED_VALUE"""),"Emel Esen")</f>
        <v>Emel Esen</v>
      </c>
      <c r="H11" s="56">
        <f>IFERROR(__xludf.DUMMYFUNCTION("""COMPUTED_VALUE"""),55.0)</f>
        <v>55</v>
      </c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5.75" customHeight="1">
      <c r="A12" s="54"/>
      <c r="B12" s="56" t="s">
        <v>95</v>
      </c>
      <c r="C12" s="56" t="str">
        <f>IFERROR(__xludf.DUMMYFUNCTION("""COMPUTED_VALUE"""),"Yusuf Özkan")</f>
        <v>Yusuf Özkan</v>
      </c>
      <c r="D12" s="54"/>
      <c r="E12" s="56" t="s">
        <v>95</v>
      </c>
      <c r="F12" s="56">
        <v>66.0</v>
      </c>
      <c r="G12" s="56" t="str">
        <f>IFERROR(__xludf.DUMMYFUNCTION("""COMPUTED_VALUE"""),"Yusuf Özkan")</f>
        <v>Yusuf Özkan</v>
      </c>
      <c r="H12" s="56">
        <f>IFERROR(__xludf.DUMMYFUNCTION("""COMPUTED_VALUE"""),66.0)</f>
        <v>66</v>
      </c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5.75" customHeight="1">
      <c r="A13" s="54"/>
      <c r="B13" s="56" t="s">
        <v>96</v>
      </c>
      <c r="C13" s="56" t="str">
        <f>IFERROR(__xludf.DUMMYFUNCTION("""COMPUTED_VALUE"""),"Sezgin Kıyılı")</f>
        <v>Sezgin Kıyılı</v>
      </c>
      <c r="D13" s="54"/>
      <c r="E13" s="56" t="s">
        <v>96</v>
      </c>
      <c r="F13" s="56">
        <v>77.0</v>
      </c>
      <c r="G13" s="56" t="str">
        <f>IFERROR(__xludf.DUMMYFUNCTION("""COMPUTED_VALUE"""),"Sezgin Kıyılı")</f>
        <v>Sezgin Kıyılı</v>
      </c>
      <c r="H13" s="56">
        <f>IFERROR(__xludf.DUMMYFUNCTION("""COMPUTED_VALUE"""),77.0)</f>
        <v>77</v>
      </c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5.75" customHeight="1">
      <c r="A14" s="54"/>
      <c r="B14" s="56" t="s">
        <v>90</v>
      </c>
      <c r="C14" s="56"/>
      <c r="D14" s="54"/>
      <c r="E14" s="56" t="s">
        <v>90</v>
      </c>
      <c r="F14" s="56">
        <v>24.0</v>
      </c>
      <c r="G14" s="56" t="str">
        <f>IFERROR(__xludf.DUMMYFUNCTION("""COMPUTED_VALUE"""),"Eda Perçin")</f>
        <v>Eda Perçin</v>
      </c>
      <c r="H14" s="56">
        <f>IFERROR(__xludf.DUMMYFUNCTION("""COMPUTED_VALUE"""),9.0)</f>
        <v>9</v>
      </c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5.75" customHeight="1">
      <c r="A15" s="54"/>
      <c r="B15" s="56" t="s">
        <v>91</v>
      </c>
      <c r="C15" s="56"/>
      <c r="D15" s="54"/>
      <c r="E15" s="56" t="s">
        <v>91</v>
      </c>
      <c r="F15" s="56">
        <v>9.0</v>
      </c>
      <c r="G15" s="56" t="str">
        <f>IFERROR(__xludf.DUMMYFUNCTION("""COMPUTED_VALUE"""),"Ahmet  Aydın")</f>
        <v>Ahmet  Aydın</v>
      </c>
      <c r="H15" s="56">
        <f>IFERROR(__xludf.DUMMYFUNCTION("""COMPUTED_VALUE"""),56.0)</f>
        <v>56</v>
      </c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5.75" customHeight="1">
      <c r="A16" s="54"/>
      <c r="B16" s="56" t="s">
        <v>92</v>
      </c>
      <c r="C16" s="56"/>
      <c r="D16" s="54"/>
      <c r="E16" s="56" t="s">
        <v>92</v>
      </c>
      <c r="F16" s="56">
        <v>56.0</v>
      </c>
      <c r="G16" s="56" t="str">
        <f>IFERROR(__xludf.DUMMYFUNCTION("""COMPUTED_VALUE"""),"Eda Perçin")</f>
        <v>Eda Perçin</v>
      </c>
      <c r="H16" s="56">
        <f>IFERROR(__xludf.DUMMYFUNCTION("""COMPUTED_VALUE"""),35.0)</f>
        <v>35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5.75" customHeight="1">
      <c r="A17" s="54"/>
      <c r="B17" s="56" t="s">
        <v>91</v>
      </c>
      <c r="C17" s="56"/>
      <c r="D17" s="54"/>
      <c r="E17" s="56" t="s">
        <v>91</v>
      </c>
      <c r="F17" s="56">
        <v>35.0</v>
      </c>
      <c r="G17" s="56" t="str">
        <f>IFERROR(__xludf.DUMMYFUNCTION("""COMPUTED_VALUE"""),"Ahmet  Aydın")</f>
        <v>Ahmet  Aydın</v>
      </c>
      <c r="H17" s="56">
        <f>IFERROR(__xludf.DUMMYFUNCTION("""COMPUTED_VALUE"""),34.0)</f>
        <v>34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ht="15.75" customHeight="1">
      <c r="A18" s="54"/>
      <c r="B18" s="56" t="s">
        <v>92</v>
      </c>
      <c r="C18" s="56"/>
      <c r="D18" s="54"/>
      <c r="E18" s="56" t="s">
        <v>92</v>
      </c>
      <c r="F18" s="56">
        <v>34.0</v>
      </c>
      <c r="G18" s="56" t="str">
        <f>IFERROR(__xludf.DUMMYFUNCTION("""COMPUTED_VALUE"""),"Elif Doğu")</f>
        <v>Elif Doğu</v>
      </c>
      <c r="H18" s="56">
        <f>IFERROR(__xludf.DUMMYFUNCTION("""COMPUTED_VALUE"""),23.0)</f>
        <v>23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ht="15.75" customHeight="1">
      <c r="A19" s="54"/>
      <c r="B19" s="56" t="s">
        <v>93</v>
      </c>
      <c r="C19" s="56"/>
      <c r="D19" s="54"/>
      <c r="E19" s="56" t="s">
        <v>93</v>
      </c>
      <c r="F19" s="56">
        <v>23.0</v>
      </c>
      <c r="G19" s="56" t="str">
        <f>IFERROR(__xludf.DUMMYFUNCTION("""COMPUTED_VALUE"""),"Emel Esen")</f>
        <v>Emel Esen</v>
      </c>
      <c r="H19" s="56">
        <f>IFERROR(__xludf.DUMMYFUNCTION("""COMPUTED_VALUE"""),56.0)</f>
        <v>56</v>
      </c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5.75" customHeight="1">
      <c r="A20" s="54"/>
      <c r="B20" s="56" t="s">
        <v>94</v>
      </c>
      <c r="C20" s="56"/>
      <c r="D20" s="54"/>
      <c r="E20" s="56" t="s">
        <v>94</v>
      </c>
      <c r="F20" s="56">
        <v>56.0</v>
      </c>
      <c r="G20" s="56" t="str">
        <f>IFERROR(__xludf.DUMMYFUNCTION("""COMPUTED_VALUE"""),"Yusuf Özkan")</f>
        <v>Yusuf Özkan</v>
      </c>
      <c r="H20" s="56">
        <f>IFERROR(__xludf.DUMMYFUNCTION("""COMPUTED_VALUE"""),54.0)</f>
        <v>54</v>
      </c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5.75" customHeight="1">
      <c r="A21" s="54"/>
      <c r="B21" s="56" t="s">
        <v>95</v>
      </c>
      <c r="C21" s="56"/>
      <c r="D21" s="54"/>
      <c r="E21" s="56" t="s">
        <v>95</v>
      </c>
      <c r="F21" s="56">
        <v>54.0</v>
      </c>
      <c r="G21" s="56" t="str">
        <f>IFERROR(__xludf.DUMMYFUNCTION("""COMPUTED_VALUE"""),"Tuba Kara")</f>
        <v>Tuba Kara</v>
      </c>
      <c r="H21" s="56">
        <f>IFERROR(__xludf.DUMMYFUNCTION("""COMPUTED_VALUE"""),33.0)</f>
        <v>33</v>
      </c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5.75" customHeight="1">
      <c r="A22" s="54"/>
      <c r="B22" s="56" t="s">
        <v>89</v>
      </c>
      <c r="C22" s="56"/>
      <c r="D22" s="54"/>
      <c r="E22" s="56" t="s">
        <v>89</v>
      </c>
      <c r="F22" s="56">
        <v>23.0</v>
      </c>
      <c r="G22" s="56" t="str">
        <f>IFERROR(__xludf.DUMMYFUNCTION("""COMPUTED_VALUE"""),"Eda Perçin")</f>
        <v>Eda Perçin</v>
      </c>
      <c r="H22" s="56">
        <f>IFERROR(__xludf.DUMMYFUNCTION("""COMPUTED_VALUE"""),22.0)</f>
        <v>22</v>
      </c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5.75" customHeight="1">
      <c r="A23" s="54"/>
      <c r="B23" s="56" t="s">
        <v>90</v>
      </c>
      <c r="C23" s="56"/>
      <c r="D23" s="54"/>
      <c r="E23" s="56" t="s">
        <v>90</v>
      </c>
      <c r="F23" s="56">
        <v>33.0</v>
      </c>
      <c r="G23" s="56" t="str">
        <f>IFERROR(__xludf.DUMMYFUNCTION("""COMPUTED_VALUE"""),"Ahmet  Aydın")</f>
        <v>Ahmet  Aydın</v>
      </c>
      <c r="H23" s="56">
        <f>IFERROR(__xludf.DUMMYFUNCTION("""COMPUTED_VALUE"""),22.0)</f>
        <v>22</v>
      </c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5.75" customHeight="1">
      <c r="A24" s="54"/>
      <c r="B24" s="56" t="s">
        <v>91</v>
      </c>
      <c r="C24" s="56"/>
      <c r="D24" s="54"/>
      <c r="E24" s="56" t="s">
        <v>91</v>
      </c>
      <c r="F24" s="56">
        <v>22.0</v>
      </c>
      <c r="G24" s="56" t="str">
        <f>IFERROR(__xludf.DUMMYFUNCTION("""COMPUTED_VALUE"""),"Elif Doğu")</f>
        <v>Elif Doğu</v>
      </c>
      <c r="H24" s="56">
        <f>IFERROR(__xludf.DUMMYFUNCTION("""COMPUTED_VALUE"""),33.0)</f>
        <v>33</v>
      </c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5.75" customHeight="1">
      <c r="A25" s="54"/>
      <c r="B25" s="56" t="s">
        <v>92</v>
      </c>
      <c r="C25" s="56"/>
      <c r="D25" s="54"/>
      <c r="E25" s="56" t="s">
        <v>92</v>
      </c>
      <c r="F25" s="56">
        <v>22.0</v>
      </c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5.75" customHeight="1">
      <c r="A26" s="54"/>
      <c r="B26" s="56" t="s">
        <v>93</v>
      </c>
      <c r="C26" s="56"/>
      <c r="D26" s="54"/>
      <c r="E26" s="56" t="s">
        <v>93</v>
      </c>
      <c r="F26" s="56">
        <v>33.0</v>
      </c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5.7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5.7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5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5.7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5.7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5.7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5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5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5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5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5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5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5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5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5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5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5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5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5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5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5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5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5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5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5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5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5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5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5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5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5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5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5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75"/>
    <col customWidth="1" min="3" max="3" width="19.25"/>
    <col customWidth="1" min="4" max="4" width="12.63"/>
    <col customWidth="1" min="5" max="6" width="26.13"/>
    <col customWidth="1" min="8" max="9" width="24.25"/>
  </cols>
  <sheetData>
    <row r="1" ht="15.75" customHeight="1"/>
    <row r="2" ht="15.75" customHeight="1"/>
    <row r="3" ht="27.0" customHeight="1">
      <c r="C3" s="39" t="s">
        <v>97</v>
      </c>
      <c r="F3" s="39" t="s">
        <v>97</v>
      </c>
      <c r="I3" s="39" t="s">
        <v>98</v>
      </c>
    </row>
    <row r="4" ht="15.75" customHeight="1">
      <c r="A4" s="57"/>
      <c r="B4" s="58" t="s">
        <v>87</v>
      </c>
      <c r="C4" s="58">
        <f>COUNT(B4:B26)</f>
        <v>0</v>
      </c>
      <c r="D4" s="57"/>
      <c r="E4" s="58" t="s">
        <v>87</v>
      </c>
      <c r="F4" s="58">
        <f>COUNT(E4:E26)</f>
        <v>4</v>
      </c>
      <c r="G4" s="57"/>
      <c r="H4" s="58" t="s">
        <v>87</v>
      </c>
      <c r="I4" s="58">
        <f>COUNTA(H4:H26)</f>
        <v>23</v>
      </c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</row>
    <row r="5" ht="15.75" customHeight="1">
      <c r="A5" s="57"/>
      <c r="B5" s="58" t="s">
        <v>88</v>
      </c>
      <c r="C5" s="58"/>
      <c r="D5" s="57"/>
      <c r="E5" s="58" t="s">
        <v>88</v>
      </c>
      <c r="F5" s="58"/>
      <c r="G5" s="57"/>
      <c r="H5" s="58" t="s">
        <v>88</v>
      </c>
      <c r="I5" s="58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</row>
    <row r="6" ht="15.75" customHeight="1">
      <c r="A6" s="57"/>
      <c r="B6" s="58" t="s">
        <v>89</v>
      </c>
      <c r="C6" s="58"/>
      <c r="D6" s="57"/>
      <c r="E6" s="58" t="s">
        <v>89</v>
      </c>
      <c r="F6" s="58"/>
      <c r="G6" s="57"/>
      <c r="H6" s="58" t="s">
        <v>89</v>
      </c>
      <c r="I6" s="58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</row>
    <row r="7" ht="15.75" customHeight="1">
      <c r="A7" s="57"/>
      <c r="B7" s="58" t="s">
        <v>90</v>
      </c>
      <c r="C7" s="58"/>
      <c r="D7" s="57"/>
      <c r="E7" s="58" t="s">
        <v>90</v>
      </c>
      <c r="F7" s="58"/>
      <c r="G7" s="57"/>
      <c r="H7" s="58" t="s">
        <v>90</v>
      </c>
      <c r="I7" s="58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</row>
    <row r="8" ht="15.75" customHeight="1">
      <c r="A8" s="57"/>
      <c r="B8" s="58" t="s">
        <v>91</v>
      </c>
      <c r="C8" s="58"/>
      <c r="D8" s="57"/>
      <c r="E8" s="58" t="s">
        <v>91</v>
      </c>
      <c r="F8" s="58"/>
      <c r="G8" s="57"/>
      <c r="H8" s="58" t="s">
        <v>91</v>
      </c>
      <c r="I8" s="58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</row>
    <row r="9" ht="15.75" customHeight="1">
      <c r="A9" s="57"/>
      <c r="B9" s="58" t="s">
        <v>92</v>
      </c>
      <c r="C9" s="58"/>
      <c r="D9" s="57"/>
      <c r="E9" s="58" t="s">
        <v>92</v>
      </c>
      <c r="F9" s="58"/>
      <c r="G9" s="57"/>
      <c r="H9" s="58" t="s">
        <v>92</v>
      </c>
      <c r="I9" s="58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</row>
    <row r="10" ht="15.75" customHeight="1">
      <c r="A10" s="57"/>
      <c r="B10" s="58" t="s">
        <v>93</v>
      </c>
      <c r="C10" s="58"/>
      <c r="D10" s="57"/>
      <c r="E10" s="58" t="s">
        <v>93</v>
      </c>
      <c r="F10" s="58"/>
      <c r="G10" s="57"/>
      <c r="H10" s="58" t="s">
        <v>93</v>
      </c>
      <c r="I10" s="58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</row>
    <row r="11" ht="15.75" customHeight="1">
      <c r="A11" s="57"/>
      <c r="B11" s="58" t="s">
        <v>94</v>
      </c>
      <c r="C11" s="58"/>
      <c r="D11" s="57"/>
      <c r="E11" s="58" t="s">
        <v>94</v>
      </c>
      <c r="F11" s="58"/>
      <c r="G11" s="57"/>
      <c r="H11" s="58" t="s">
        <v>94</v>
      </c>
      <c r="I11" s="58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</row>
    <row r="12" ht="15.75" customHeight="1">
      <c r="A12" s="57"/>
      <c r="B12" s="58" t="s">
        <v>95</v>
      </c>
      <c r="C12" s="58"/>
      <c r="D12" s="57"/>
      <c r="E12" s="58" t="s">
        <v>95</v>
      </c>
      <c r="F12" s="58"/>
      <c r="G12" s="57"/>
      <c r="H12" s="58" t="s">
        <v>95</v>
      </c>
      <c r="I12" s="58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</row>
    <row r="13" ht="15.75" customHeight="1">
      <c r="A13" s="57"/>
      <c r="B13" s="58" t="s">
        <v>96</v>
      </c>
      <c r="C13" s="58"/>
      <c r="D13" s="57"/>
      <c r="E13" s="58">
        <v>34.0</v>
      </c>
      <c r="F13" s="58"/>
      <c r="G13" s="57"/>
      <c r="H13" s="58">
        <v>34.0</v>
      </c>
      <c r="I13" s="58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</row>
    <row r="14" ht="15.75" customHeight="1">
      <c r="A14" s="57"/>
      <c r="B14" s="58" t="s">
        <v>90</v>
      </c>
      <c r="C14" s="58"/>
      <c r="D14" s="57"/>
      <c r="E14" s="58" t="s">
        <v>90</v>
      </c>
      <c r="F14" s="58"/>
      <c r="G14" s="57"/>
      <c r="H14" s="58" t="s">
        <v>90</v>
      </c>
      <c r="I14" s="58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</row>
    <row r="15" ht="15.75" customHeight="1">
      <c r="A15" s="57"/>
      <c r="B15" s="58" t="s">
        <v>91</v>
      </c>
      <c r="C15" s="58"/>
      <c r="D15" s="57"/>
      <c r="E15" s="58" t="s">
        <v>91</v>
      </c>
      <c r="F15" s="58"/>
      <c r="G15" s="57"/>
      <c r="H15" s="58" t="s">
        <v>91</v>
      </c>
      <c r="I15" s="58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</row>
    <row r="16" ht="15.75" customHeight="1">
      <c r="A16" s="57"/>
      <c r="B16" s="58" t="s">
        <v>92</v>
      </c>
      <c r="C16" s="58"/>
      <c r="D16" s="57"/>
      <c r="E16" s="58" t="s">
        <v>92</v>
      </c>
      <c r="F16" s="58"/>
      <c r="G16" s="57"/>
      <c r="H16" s="58" t="s">
        <v>92</v>
      </c>
      <c r="I16" s="58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</row>
    <row r="17" ht="15.75" customHeight="1">
      <c r="A17" s="57"/>
      <c r="B17" s="58" t="s">
        <v>91</v>
      </c>
      <c r="C17" s="58"/>
      <c r="D17" s="57"/>
      <c r="E17" s="58">
        <v>45.0</v>
      </c>
      <c r="F17" s="58"/>
      <c r="G17" s="57"/>
      <c r="H17" s="58">
        <v>45.0</v>
      </c>
      <c r="I17" s="58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</row>
    <row r="18" ht="15.75" customHeight="1">
      <c r="A18" s="57"/>
      <c r="B18" s="58" t="s">
        <v>92</v>
      </c>
      <c r="C18" s="58"/>
      <c r="D18" s="57"/>
      <c r="E18" s="58" t="s">
        <v>92</v>
      </c>
      <c r="F18" s="58"/>
      <c r="G18" s="57"/>
      <c r="H18" s="58" t="s">
        <v>92</v>
      </c>
      <c r="I18" s="58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</row>
    <row r="19" ht="15.75" customHeight="1">
      <c r="A19" s="57"/>
      <c r="B19" s="58" t="s">
        <v>93</v>
      </c>
      <c r="C19" s="58"/>
      <c r="D19" s="57"/>
      <c r="E19" s="58" t="s">
        <v>93</v>
      </c>
      <c r="F19" s="58"/>
      <c r="G19" s="57"/>
      <c r="H19" s="58" t="s">
        <v>93</v>
      </c>
      <c r="I19" s="58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</row>
    <row r="20" ht="15.75" customHeight="1">
      <c r="A20" s="57"/>
      <c r="B20" s="58" t="s">
        <v>94</v>
      </c>
      <c r="C20" s="58"/>
      <c r="D20" s="57"/>
      <c r="E20" s="58">
        <v>21.0</v>
      </c>
      <c r="F20" s="58"/>
      <c r="G20" s="57"/>
      <c r="H20" s="58">
        <v>21.0</v>
      </c>
      <c r="I20" s="58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</row>
    <row r="21" ht="15.75" customHeight="1">
      <c r="A21" s="57"/>
      <c r="B21" s="58" t="s">
        <v>95</v>
      </c>
      <c r="C21" s="58"/>
      <c r="D21" s="57"/>
      <c r="E21" s="58" t="s">
        <v>95</v>
      </c>
      <c r="F21" s="58"/>
      <c r="G21" s="57"/>
      <c r="H21" s="58" t="s">
        <v>95</v>
      </c>
      <c r="I21" s="58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</row>
    <row r="22" ht="15.75" customHeight="1">
      <c r="A22" s="57"/>
      <c r="B22" s="58" t="s">
        <v>89</v>
      </c>
      <c r="C22" s="58"/>
      <c r="D22" s="57"/>
      <c r="E22" s="59">
        <v>44592.0</v>
      </c>
      <c r="F22" s="58"/>
      <c r="G22" s="57"/>
      <c r="H22" s="59">
        <v>44592.0</v>
      </c>
      <c r="I22" s="58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</row>
    <row r="23" ht="15.75" customHeight="1">
      <c r="A23" s="57"/>
      <c r="B23" s="58" t="s">
        <v>90</v>
      </c>
      <c r="C23" s="58"/>
      <c r="D23" s="57"/>
      <c r="E23" s="58" t="s">
        <v>90</v>
      </c>
      <c r="F23" s="58"/>
      <c r="G23" s="57"/>
      <c r="H23" s="58" t="s">
        <v>90</v>
      </c>
      <c r="I23" s="58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</row>
    <row r="24" ht="15.75" customHeight="1">
      <c r="A24" s="57"/>
      <c r="B24" s="58" t="s">
        <v>91</v>
      </c>
      <c r="C24" s="58"/>
      <c r="D24" s="57"/>
      <c r="E24" s="58" t="s">
        <v>91</v>
      </c>
      <c r="F24" s="58"/>
      <c r="G24" s="57"/>
      <c r="H24" s="58" t="s">
        <v>91</v>
      </c>
      <c r="I24" s="58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</row>
    <row r="25" ht="15.75" customHeight="1">
      <c r="A25" s="57"/>
      <c r="B25" s="58" t="s">
        <v>92</v>
      </c>
      <c r="C25" s="58"/>
      <c r="D25" s="57"/>
      <c r="E25" s="58" t="s">
        <v>92</v>
      </c>
      <c r="F25" s="58"/>
      <c r="G25" s="57"/>
      <c r="H25" s="58" t="s">
        <v>92</v>
      </c>
      <c r="I25" s="58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</row>
    <row r="26" ht="15.75" customHeight="1">
      <c r="A26" s="57"/>
      <c r="B26" s="58" t="s">
        <v>93</v>
      </c>
      <c r="C26" s="58"/>
      <c r="D26" s="57"/>
      <c r="E26" s="58" t="s">
        <v>93</v>
      </c>
      <c r="F26" s="58"/>
      <c r="G26" s="57"/>
      <c r="H26" s="58" t="s">
        <v>93</v>
      </c>
      <c r="I26" s="58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