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1150" documentId="11_C49F14C04E28CBDBBC74421B0BA874CB8920E5CD" xr6:coauthVersionLast="47" xr6:coauthVersionMax="47" xr10:uidLastSave="{AEBDBFBC-97D5-43BF-A550-93A0AB084952}"/>
  <bookViews>
    <workbookView xWindow="28680" yWindow="-120" windowWidth="29040" windowHeight="15840" xr2:uid="{00000000-000D-0000-FFFF-FFFF00000000}"/>
  </bookViews>
  <sheets>
    <sheet name="Índice" sheetId="1" r:id="rId1"/>
    <sheet name="Base de datos orginal" sheetId="3" r:id="rId2"/>
    <sheet name="Punto1" sheetId="2" r:id="rId3"/>
    <sheet name="Punto 2" sheetId="4" r:id="rId4"/>
    <sheet name="Punto 3" sheetId="5" r:id="rId5"/>
    <sheet name="Punto 4" sheetId="6" r:id="rId6"/>
    <sheet name="Punto 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2" l="1"/>
  <c r="J31" i="2"/>
  <c r="J32" i="2"/>
  <c r="D10" i="4"/>
  <c r="D41" i="7"/>
  <c r="D42" i="7"/>
  <c r="D43" i="7"/>
  <c r="D40" i="7"/>
  <c r="D37" i="7"/>
  <c r="D38" i="7"/>
  <c r="D39" i="7"/>
  <c r="D36" i="7"/>
  <c r="D33" i="7"/>
  <c r="D34" i="7"/>
  <c r="D35" i="7"/>
  <c r="D32" i="7"/>
  <c r="D29" i="7"/>
  <c r="D27" i="7"/>
  <c r="D28" i="7"/>
  <c r="D26" i="7"/>
  <c r="D23" i="7"/>
  <c r="D24" i="7"/>
  <c r="D25" i="7"/>
  <c r="D22" i="7"/>
  <c r="D18" i="7"/>
  <c r="D20" i="7"/>
  <c r="D21" i="7"/>
  <c r="D19" i="7"/>
  <c r="D5" i="7"/>
  <c r="D6" i="7"/>
  <c r="D7" i="7"/>
  <c r="D4" i="7"/>
  <c r="D13" i="7"/>
  <c r="D14" i="7"/>
  <c r="D15" i="7"/>
  <c r="D12" i="7"/>
  <c r="D11" i="7"/>
  <c r="D10" i="7"/>
  <c r="D8" i="7"/>
  <c r="D9" i="7"/>
  <c r="J30" i="2" l="1"/>
  <c r="B8" i="5"/>
  <c r="E10" i="4"/>
  <c r="F10" i="4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B41" i="6"/>
  <c r="B42" i="6"/>
  <c r="B43" i="6"/>
  <c r="B40" i="6"/>
  <c r="I39" i="6"/>
  <c r="J39" i="6"/>
  <c r="Q39" i="6"/>
  <c r="W39" i="6"/>
  <c r="Y39" i="6"/>
  <c r="Z39" i="6"/>
  <c r="AG39" i="6"/>
  <c r="AM39" i="6"/>
  <c r="AO39" i="6"/>
  <c r="AP39" i="6"/>
  <c r="AW39" i="6"/>
  <c r="D11" i="6"/>
  <c r="E11" i="6"/>
  <c r="I11" i="6"/>
  <c r="L11" i="6"/>
  <c r="M11" i="6"/>
  <c r="Q11" i="6"/>
  <c r="T11" i="6"/>
  <c r="U11" i="6"/>
  <c r="Y11" i="6"/>
  <c r="AB11" i="6"/>
  <c r="AC11" i="6"/>
  <c r="AG11" i="6"/>
  <c r="AJ11" i="6"/>
  <c r="AK11" i="6"/>
  <c r="AO11" i="6"/>
  <c r="AR11" i="6"/>
  <c r="AS11" i="6"/>
  <c r="AW11" i="6"/>
  <c r="C12" i="6"/>
  <c r="D12" i="6"/>
  <c r="E12" i="6"/>
  <c r="K12" i="6"/>
  <c r="L12" i="6"/>
  <c r="M12" i="6"/>
  <c r="S12" i="6"/>
  <c r="T12" i="6"/>
  <c r="U12" i="6"/>
  <c r="AA12" i="6"/>
  <c r="AB12" i="6"/>
  <c r="AC12" i="6"/>
  <c r="AI12" i="6"/>
  <c r="AJ12" i="6"/>
  <c r="AK12" i="6"/>
  <c r="AQ12" i="6"/>
  <c r="AR12" i="6"/>
  <c r="AS12" i="6"/>
  <c r="AY12" i="6"/>
  <c r="C13" i="6"/>
  <c r="D13" i="6"/>
  <c r="E13" i="6"/>
  <c r="K13" i="6"/>
  <c r="L13" i="6"/>
  <c r="M13" i="6"/>
  <c r="S13" i="6"/>
  <c r="T13" i="6"/>
  <c r="U13" i="6"/>
  <c r="AA13" i="6"/>
  <c r="AB13" i="6"/>
  <c r="AC13" i="6"/>
  <c r="AI13" i="6"/>
  <c r="AJ13" i="6"/>
  <c r="AK13" i="6"/>
  <c r="AQ13" i="6"/>
  <c r="AR13" i="6"/>
  <c r="AS13" i="6"/>
  <c r="AY13" i="6"/>
  <c r="B11" i="6"/>
  <c r="B12" i="6"/>
  <c r="B13" i="6"/>
  <c r="B10" i="6"/>
  <c r="C9" i="6"/>
  <c r="C10" i="6" s="1"/>
  <c r="D9" i="6"/>
  <c r="D10" i="6" s="1"/>
  <c r="E9" i="6"/>
  <c r="E10" i="6" s="1"/>
  <c r="F9" i="6"/>
  <c r="F10" i="6" s="1"/>
  <c r="G9" i="6"/>
  <c r="G10" i="6" s="1"/>
  <c r="H9" i="6"/>
  <c r="H10" i="6" s="1"/>
  <c r="I9" i="6"/>
  <c r="I10" i="6" s="1"/>
  <c r="J9" i="6"/>
  <c r="J10" i="6" s="1"/>
  <c r="K9" i="6"/>
  <c r="K10" i="6" s="1"/>
  <c r="L9" i="6"/>
  <c r="L10" i="6" s="1"/>
  <c r="M9" i="6"/>
  <c r="M10" i="6" s="1"/>
  <c r="N9" i="6"/>
  <c r="N10" i="6" s="1"/>
  <c r="O9" i="6"/>
  <c r="O10" i="6" s="1"/>
  <c r="P9" i="6"/>
  <c r="P10" i="6" s="1"/>
  <c r="Q9" i="6"/>
  <c r="Q10" i="6" s="1"/>
  <c r="R9" i="6"/>
  <c r="R10" i="6" s="1"/>
  <c r="S9" i="6"/>
  <c r="S10" i="6" s="1"/>
  <c r="T9" i="6"/>
  <c r="T10" i="6" s="1"/>
  <c r="U9" i="6"/>
  <c r="U10" i="6" s="1"/>
  <c r="V9" i="6"/>
  <c r="V10" i="6" s="1"/>
  <c r="W9" i="6"/>
  <c r="W10" i="6" s="1"/>
  <c r="X9" i="6"/>
  <c r="X10" i="6" s="1"/>
  <c r="Y9" i="6"/>
  <c r="Y10" i="6" s="1"/>
  <c r="Z9" i="6"/>
  <c r="Z10" i="6" s="1"/>
  <c r="AA9" i="6"/>
  <c r="AA10" i="6" s="1"/>
  <c r="AB9" i="6"/>
  <c r="AB10" i="6" s="1"/>
  <c r="AC9" i="6"/>
  <c r="AC10" i="6" s="1"/>
  <c r="AD9" i="6"/>
  <c r="AD11" i="6" s="1"/>
  <c r="AE9" i="6"/>
  <c r="AE10" i="6" s="1"/>
  <c r="AF9" i="6"/>
  <c r="AF10" i="6" s="1"/>
  <c r="AG9" i="6"/>
  <c r="AG10" i="6" s="1"/>
  <c r="AH9" i="6"/>
  <c r="AH10" i="6" s="1"/>
  <c r="AI9" i="6"/>
  <c r="AI10" i="6" s="1"/>
  <c r="AJ9" i="6"/>
  <c r="AJ10" i="6" s="1"/>
  <c r="AK9" i="6"/>
  <c r="AK10" i="6" s="1"/>
  <c r="AL9" i="6"/>
  <c r="AL11" i="6" s="1"/>
  <c r="AM9" i="6"/>
  <c r="AM10" i="6" s="1"/>
  <c r="AN9" i="6"/>
  <c r="AN10" i="6" s="1"/>
  <c r="AO9" i="6"/>
  <c r="AO10" i="6" s="1"/>
  <c r="AP9" i="6"/>
  <c r="AP10" i="6" s="1"/>
  <c r="AQ9" i="6"/>
  <c r="AQ10" i="6" s="1"/>
  <c r="AR9" i="6"/>
  <c r="AR10" i="6" s="1"/>
  <c r="AS9" i="6"/>
  <c r="AS10" i="6" s="1"/>
  <c r="AT9" i="6"/>
  <c r="AT10" i="6" s="1"/>
  <c r="AU9" i="6"/>
  <c r="AU10" i="6" s="1"/>
  <c r="AV9" i="6"/>
  <c r="AV10" i="6" s="1"/>
  <c r="AW9" i="6"/>
  <c r="AW10" i="6" s="1"/>
  <c r="AX9" i="6"/>
  <c r="AX13" i="6" s="1"/>
  <c r="AY9" i="6"/>
  <c r="AY10" i="6" s="1"/>
  <c r="B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38" i="6"/>
  <c r="B39" i="6" s="1"/>
  <c r="C38" i="6"/>
  <c r="C39" i="6" s="1"/>
  <c r="D38" i="6"/>
  <c r="D39" i="6" s="1"/>
  <c r="E38" i="6"/>
  <c r="E39" i="6" s="1"/>
  <c r="F38" i="6"/>
  <c r="F39" i="6" s="1"/>
  <c r="G38" i="6"/>
  <c r="G39" i="6" s="1"/>
  <c r="H38" i="6"/>
  <c r="H39" i="6" s="1"/>
  <c r="I38" i="6"/>
  <c r="J38" i="6"/>
  <c r="K38" i="6"/>
  <c r="K39" i="6" s="1"/>
  <c r="L38" i="6"/>
  <c r="L39" i="6" s="1"/>
  <c r="M38" i="6"/>
  <c r="M39" i="6" s="1"/>
  <c r="N38" i="6"/>
  <c r="N39" i="6" s="1"/>
  <c r="O38" i="6"/>
  <c r="O39" i="6" s="1"/>
  <c r="P38" i="6"/>
  <c r="P39" i="6" s="1"/>
  <c r="Q38" i="6"/>
  <c r="R38" i="6"/>
  <c r="R39" i="6" s="1"/>
  <c r="S38" i="6"/>
  <c r="S39" i="6" s="1"/>
  <c r="T38" i="6"/>
  <c r="T39" i="6" s="1"/>
  <c r="U38" i="6"/>
  <c r="U39" i="6" s="1"/>
  <c r="V38" i="6"/>
  <c r="V39" i="6" s="1"/>
  <c r="W38" i="6"/>
  <c r="X38" i="6"/>
  <c r="X39" i="6" s="1"/>
  <c r="Y38" i="6"/>
  <c r="Z38" i="6"/>
  <c r="AA38" i="6"/>
  <c r="AA39" i="6" s="1"/>
  <c r="AB38" i="6"/>
  <c r="AB39" i="6" s="1"/>
  <c r="AC38" i="6"/>
  <c r="AC39" i="6" s="1"/>
  <c r="AD38" i="6"/>
  <c r="AD39" i="6" s="1"/>
  <c r="AE38" i="6"/>
  <c r="AE39" i="6" s="1"/>
  <c r="AF38" i="6"/>
  <c r="AF39" i="6" s="1"/>
  <c r="AG38" i="6"/>
  <c r="AH38" i="6"/>
  <c r="AH39" i="6" s="1"/>
  <c r="AI38" i="6"/>
  <c r="AI39" i="6" s="1"/>
  <c r="AJ38" i="6"/>
  <c r="AJ39" i="6" s="1"/>
  <c r="AK38" i="6"/>
  <c r="AK39" i="6" s="1"/>
  <c r="AL38" i="6"/>
  <c r="AL39" i="6" s="1"/>
  <c r="AM38" i="6"/>
  <c r="AN38" i="6"/>
  <c r="AN39" i="6" s="1"/>
  <c r="AO38" i="6"/>
  <c r="AP38" i="6"/>
  <c r="AQ38" i="6"/>
  <c r="AQ39" i="6" s="1"/>
  <c r="AR38" i="6"/>
  <c r="AR39" i="6" s="1"/>
  <c r="AS38" i="6"/>
  <c r="AS39" i="6" s="1"/>
  <c r="AT38" i="6"/>
  <c r="AT39" i="6" s="1"/>
  <c r="AU38" i="6"/>
  <c r="AU39" i="6" s="1"/>
  <c r="AV38" i="6"/>
  <c r="AV39" i="6" s="1"/>
  <c r="AW38" i="6"/>
  <c r="AX38" i="6"/>
  <c r="AX39" i="6" s="1"/>
  <c r="AY38" i="6"/>
  <c r="AY39" i="6" s="1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L10" i="6" l="1"/>
  <c r="AP13" i="6"/>
  <c r="Z13" i="6"/>
  <c r="J13" i="6"/>
  <c r="AW13" i="6"/>
  <c r="AO13" i="6"/>
  <c r="AG13" i="6"/>
  <c r="Y13" i="6"/>
  <c r="Q13" i="6"/>
  <c r="I13" i="6"/>
  <c r="AX12" i="6"/>
  <c r="AP12" i="6"/>
  <c r="AH12" i="6"/>
  <c r="Z12" i="6"/>
  <c r="R12" i="6"/>
  <c r="J12" i="6"/>
  <c r="AY11" i="6"/>
  <c r="AQ11" i="6"/>
  <c r="AI11" i="6"/>
  <c r="AA11" i="6"/>
  <c r="S11" i="6"/>
  <c r="K11" i="6"/>
  <c r="C11" i="6"/>
  <c r="AD10" i="6"/>
  <c r="AH13" i="6"/>
  <c r="R13" i="6"/>
  <c r="AV13" i="6"/>
  <c r="AN13" i="6"/>
  <c r="AF13" i="6"/>
  <c r="X13" i="6"/>
  <c r="P13" i="6"/>
  <c r="H13" i="6"/>
  <c r="AW12" i="6"/>
  <c r="AO12" i="6"/>
  <c r="AG12" i="6"/>
  <c r="Y12" i="6"/>
  <c r="Q12" i="6"/>
  <c r="I12" i="6"/>
  <c r="AX11" i="6"/>
  <c r="AP11" i="6"/>
  <c r="AH11" i="6"/>
  <c r="Z11" i="6"/>
  <c r="R11" i="6"/>
  <c r="J11" i="6"/>
  <c r="AM13" i="6"/>
  <c r="O13" i="6"/>
  <c r="AV12" i="6"/>
  <c r="AF12" i="6"/>
  <c r="P12" i="6"/>
  <c r="AX10" i="6"/>
  <c r="AU13" i="6"/>
  <c r="AE13" i="6"/>
  <c r="W13" i="6"/>
  <c r="G13" i="6"/>
  <c r="AN12" i="6"/>
  <c r="X12" i="6"/>
  <c r="H12" i="6"/>
  <c r="AT13" i="6"/>
  <c r="AL13" i="6"/>
  <c r="AD13" i="6"/>
  <c r="V13" i="6"/>
  <c r="N13" i="6"/>
  <c r="F13" i="6"/>
  <c r="AU12" i="6"/>
  <c r="AM12" i="6"/>
  <c r="AE12" i="6"/>
  <c r="W12" i="6"/>
  <c r="O12" i="6"/>
  <c r="G12" i="6"/>
  <c r="AV11" i="6"/>
  <c r="AN11" i="6"/>
  <c r="AF11" i="6"/>
  <c r="X11" i="6"/>
  <c r="P11" i="6"/>
  <c r="H11" i="6"/>
  <c r="AT12" i="6"/>
  <c r="AL12" i="6"/>
  <c r="AD12" i="6"/>
  <c r="V12" i="6"/>
  <c r="N12" i="6"/>
  <c r="F12" i="6"/>
  <c r="AU11" i="6"/>
  <c r="AM11" i="6"/>
  <c r="AE11" i="6"/>
  <c r="W11" i="6"/>
  <c r="O11" i="6"/>
  <c r="G11" i="6"/>
  <c r="AT11" i="6"/>
  <c r="V11" i="6"/>
  <c r="N11" i="6"/>
  <c r="F11" i="6"/>
  <c r="J35" i="2"/>
</calcChain>
</file>

<file path=xl/sharedStrings.xml><?xml version="1.0" encoding="utf-8"?>
<sst xmlns="http://schemas.openxmlformats.org/spreadsheetml/2006/main" count="394" uniqueCount="270">
  <si>
    <t>Universidad de San Andrés</t>
  </si>
  <si>
    <t>Profesor: Tommy Murphy</t>
  </si>
  <si>
    <t>Trabajo Práctico Grupal</t>
  </si>
  <si>
    <t>Índice</t>
  </si>
  <si>
    <t>Punto 1</t>
  </si>
  <si>
    <t>Punto 2</t>
  </si>
  <si>
    <t xml:space="preserve"> </t>
  </si>
  <si>
    <t>Punto 3</t>
  </si>
  <si>
    <t>Volver al Índice</t>
  </si>
  <si>
    <t>Documento de trabajo</t>
  </si>
  <si>
    <t>Base de datos original</t>
  </si>
  <si>
    <t>Tutores: Carolina Lamparelli, Victoria Oubiña</t>
  </si>
  <si>
    <t>Economía I - Otoño 2021</t>
  </si>
  <si>
    <t>Exportaciones</t>
  </si>
  <si>
    <t>Importaciones</t>
  </si>
  <si>
    <t>Gasto de consumo de los hogares</t>
  </si>
  <si>
    <t xml:space="preserve">Gasto de consumo final del gobierno general </t>
  </si>
  <si>
    <t>Formación bruta de capital</t>
  </si>
  <si>
    <t>Exportaciones netas</t>
  </si>
  <si>
    <t>ALEMANIA</t>
  </si>
  <si>
    <t>Punto 4</t>
  </si>
  <si>
    <t>ESPAÑA</t>
  </si>
  <si>
    <t>España</t>
  </si>
  <si>
    <t>Integrantes: Barbara Ailen Valente, Federico Ariel López, Zoe Velasco Zamora</t>
  </si>
  <si>
    <t>Grupo: 4</t>
  </si>
  <si>
    <t>Tema:  2</t>
  </si>
  <si>
    <t>Base de datos</t>
  </si>
  <si>
    <t>Fuente: ONU</t>
  </si>
  <si>
    <t>Proporción de gasto de consumo de los hogares</t>
  </si>
  <si>
    <t>Suma de los componentes</t>
  </si>
  <si>
    <t xml:space="preserve">Proporción de gasto de consumo final del gobierno general </t>
  </si>
  <si>
    <t>Proporción de formación bruta de capital</t>
  </si>
  <si>
    <t>Proporción de exportaciones netas</t>
  </si>
  <si>
    <t>PAÍS</t>
  </si>
  <si>
    <t>INDICADOR</t>
  </si>
  <si>
    <t>Alemania</t>
  </si>
  <si>
    <t>China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</si>
  <si>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</si>
  <si>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</si>
  <si>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</si>
  <si>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</si>
  <si>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</si>
  <si>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</si>
  <si>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</si>
  <si>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</si>
  <si>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</si>
  <si>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</si>
  <si>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</si>
  <si>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</si>
  <si>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</si>
  <si>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</si>
  <si>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</si>
  <si>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</si>
  <si>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</si>
  <si>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</si>
  <si>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</si>
  <si>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</si>
  <si>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</si>
  <si>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</si>
  <si>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</si>
  <si>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</si>
  <si>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</si>
  <si>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</si>
  <si>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</si>
  <si>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</si>
  <si>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</si>
  <si>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</si>
  <si>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</si>
  <si>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</si>
  <si>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</si>
  <si>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</si>
  <si>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</si>
  <si>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Canasa</t>
  </si>
  <si>
    <t>Cayman Islands</t>
  </si>
  <si>
    <t>Central African Republic</t>
  </si>
  <si>
    <t>Chad</t>
  </si>
  <si>
    <t>Chile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</si>
  <si>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</si>
  <si>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</si>
  <si>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</si>
  <si>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</si>
  <si>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</si>
  <si>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</si>
  <si>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</si>
  <si>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Cote d'lvoire</t>
  </si>
  <si>
    <t>Croatia</t>
  </si>
  <si>
    <t>Cuba</t>
  </si>
  <si>
    <t xml:space="preserve">Curacao </t>
  </si>
  <si>
    <t>Cyprus</t>
  </si>
  <si>
    <t>Czechia</t>
  </si>
  <si>
    <t>Czechoslovakia (former)</t>
  </si>
  <si>
    <t>D.P.R of Korea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</si>
  <si>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</si>
  <si>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</si>
  <si>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</si>
  <si>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</si>
  <si>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</si>
  <si>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</si>
  <si>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</si>
  <si>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</si>
  <si>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</si>
  <si>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</si>
  <si>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</si>
  <si>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</si>
  <si>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Ethiopia (former)</t>
  </si>
  <si>
    <t>Fiji</t>
  </si>
  <si>
    <t>Finland</t>
  </si>
  <si>
    <t>Former Netherlands Antilles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</si>
  <si>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</si>
  <si>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</si>
  <si>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</si>
  <si>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</si>
  <si>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</si>
  <si>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</si>
  <si>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</si>
  <si>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</si>
  <si>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</si>
  <si>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</si>
  <si>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</si>
  <si>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</si>
  <si>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</si>
  <si>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</si>
  <si>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</si>
  <si>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</si>
  <si>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</si>
  <si>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</si>
  <si>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</si>
  <si>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</si>
  <si>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</si>
  <si>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</si>
  <si>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</si>
  <si>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</si>
  <si>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</si>
  <si>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</si>
  <si>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</si>
  <si>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</si>
  <si>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</si>
  <si>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</si>
  <si>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Kosobo</t>
  </si>
  <si>
    <t>Kuwait</t>
  </si>
  <si>
    <t>Kyrgyzstan</t>
  </si>
  <si>
    <t>Lao People's DR</t>
  </si>
  <si>
    <t>Latbia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</si>
  <si>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</si>
  <si>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</si>
  <si>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</si>
  <si>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</si>
  <si>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</si>
  <si>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</si>
  <si>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</si>
  <si>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</si>
  <si>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</si>
  <si>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</si>
  <si>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</si>
  <si>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</si>
  <si>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</si>
  <si>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</si>
  <si>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</si>
  <si>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</si>
  <si>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</si>
  <si>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</si>
  <si>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</si>
  <si>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</si>
  <si>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</si>
  <si>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Morocco</t>
  </si>
  <si>
    <t>Mozambique</t>
  </si>
  <si>
    <t>Myanmar</t>
  </si>
  <si>
    <t>Nambia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</si>
  <si>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</si>
  <si>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</si>
  <si>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</si>
  <si>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</si>
  <si>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</si>
  <si>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</si>
  <si>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</si>
  <si>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</si>
  <si>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</si>
  <si>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</si>
  <si>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</si>
  <si>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</si>
  <si>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</si>
  <si>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</si>
  <si>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</si>
  <si>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</si>
  <si>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</si>
  <si>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</si>
  <si>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</si>
  <si>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</si>
  <si>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</si>
  <si>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</si>
  <si>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</si>
  <si>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</si>
  <si>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</si>
  <si>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</si>
  <si>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</si>
  <si>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</si>
  <si>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</si>
  <si>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</si>
  <si>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</si>
  <si>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</si>
  <si>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</si>
  <si>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</si>
  <si>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</si>
  <si>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</si>
  <si>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</si>
  <si>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</si>
  <si>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</si>
  <si>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</si>
  <si>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</si>
  <si>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</si>
  <si>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</si>
  <si>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</si>
  <si>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</si>
  <si>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</si>
  <si>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</si>
  <si>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</si>
  <si>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</si>
  <si>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</si>
  <si>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 xml:space="preserve">Sweden 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</si>
  <si>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</si>
  <si>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</si>
  <si>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</si>
  <si>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</si>
  <si>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</si>
  <si>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</si>
  <si>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</si>
  <si>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</si>
  <si>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</si>
  <si>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</si>
  <si>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</si>
  <si>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</si>
  <si>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</si>
  <si>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</si>
  <si>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</si>
  <si>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</si>
  <si>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</si>
  <si>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</si>
  <si>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</si>
  <si>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 xml:space="preserve">Uruguay </t>
  </si>
  <si>
    <t>USSR (former)</t>
  </si>
  <si>
    <t>Uzbekistan</t>
  </si>
  <si>
    <t>Vanuatu</t>
  </si>
  <si>
    <t>Viet Nam</t>
  </si>
  <si>
    <t>Yemen</t>
  </si>
  <si>
    <t>Yemen arab Republic (Former)</t>
  </si>
  <si>
    <t>Yemen Democratic (Former)</t>
  </si>
  <si>
    <t>Yugoslavia (Former)</t>
  </si>
  <si>
    <t xml:space="preserve">Zambia </t>
  </si>
  <si>
    <t>Zanzibar</t>
  </si>
  <si>
    <t>Zimbabwe</t>
  </si>
  <si>
    <t>Punto 5</t>
  </si>
  <si>
    <t>Punto 6</t>
  </si>
  <si>
    <t>DESARROLLADOS</t>
  </si>
  <si>
    <t>TRANSICIÓN</t>
  </si>
  <si>
    <t>EN DESARROLLO</t>
  </si>
  <si>
    <t>México</t>
  </si>
  <si>
    <t>Ucrania</t>
  </si>
  <si>
    <t>Canada</t>
  </si>
  <si>
    <t>exportaciones netas</t>
  </si>
  <si>
    <t>formación bruta de capital</t>
  </si>
  <si>
    <t xml:space="preserve">gasto de consumo final del gobierno general </t>
  </si>
  <si>
    <t>gasto de consumo de los hogares</t>
  </si>
  <si>
    <t>PROPORCIÓN</t>
  </si>
  <si>
    <t>Países con datos faltantes</t>
  </si>
  <si>
    <t xml:space="preserve">Países con datos todos los años </t>
  </si>
  <si>
    <t>Paises que dejaron de existir</t>
  </si>
  <si>
    <t>Países que comenzaron a existir</t>
  </si>
  <si>
    <t>Venezuela</t>
  </si>
  <si>
    <t>Iran</t>
  </si>
  <si>
    <t>TOTAL = 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</si>
</sst>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.00,,,\ &quot;Mil millones&quot;"/>
  </numFmts>
  <fonts count="3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entury Schoolbook"/>
      <family val="1"/>
    </font>
    <font>
      <sz val="12"/>
      <color theme="1"/>
      <name val="Century Schoolbook"/>
      <family val="1"/>
    </font>
    <font>
      <sz val="11"/>
      <color theme="1"/>
      <name val="Century Schoolbook"/>
      <family val="1"/>
    </font>
    <font>
      <u/>
      <sz val="11"/>
      <color theme="10"/>
      <name val="Century Schoolbook"/>
      <family val="1"/>
    </font>
    <font>
      <b/>
      <u/>
      <sz val="11"/>
      <color theme="1"/>
      <name val="Century Schoolbook"/>
      <family val="1"/>
    </font>
    <font>
      <b/>
      <sz val="11"/>
      <color theme="1"/>
      <name val="Century Schoolbook"/>
      <family val="1"/>
    </font>
    <font>
      <u/>
      <sz val="12"/>
      <color theme="1"/>
      <name val="Century Schoolbook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entury Schoolbook"/>
      <family val="1"/>
    </font>
    <font>
      <sz val="11"/>
      <color theme="0" tint="-0.499984740745262"/>
      <name val="Century Schoolbook"/>
      <family val="1"/>
    </font>
    <font>
      <sz val="12"/>
      <color theme="0" tint="-0.499984740745262"/>
      <name val="Century Schoolbook"/>
      <family val="1"/>
    </font>
    <font>
      <sz val="8"/>
      <name val="Calibri"/>
      <family val="2"/>
      <scheme val="minor"/>
    </font>
    <font>
      <b/>
      <sz val="12"/>
      <color theme="0" tint="-0.499984740745262"/>
      <name val="Century Schoolbook"/>
      <family val="1"/>
    </font>
    <font>
      <b/>
      <sz val="12"/>
      <name val="Century Schoolbook"/>
      <family val="1"/>
    </font>
    <font>
      <sz val="11"/>
      <color theme="1"/>
      <name val="Century751 No2 BT"/>
      <family val="1"/>
    </font>
    <font>
      <sz val="11"/>
      <color theme="1"/>
      <name val="Calibri"/>
      <family val="2"/>
      <scheme val="minor"/>
    </font>
    <font>
      <sz val="12"/>
      <color theme="3"/>
      <name val="Century Schoolbook"/>
      <family val="1"/>
    </font>
    <font>
      <u/>
      <sz val="12"/>
      <color theme="3"/>
      <name val="Century Schoolbook"/>
      <family val="1"/>
    </font>
    <font>
      <b/>
      <sz val="12"/>
      <color theme="3"/>
      <name val="Century Schoolbook"/>
      <family val="1"/>
    </font>
    <font>
      <sz val="11"/>
      <color theme="3"/>
      <name val="Century Schoolbook"/>
      <family val="1"/>
    </font>
    <font>
      <sz val="14"/>
      <color theme="1"/>
      <name val="Century Schoolbook"/>
      <family val="1"/>
    </font>
    <font>
      <sz val="12"/>
      <color theme="1"/>
      <name val="Calibri"/>
      <family val="2"/>
      <scheme val="minor"/>
    </font>
    <font>
      <b/>
      <sz val="14"/>
      <color theme="1"/>
      <name val="Century Schoolbook"/>
      <family val="1"/>
    </font>
    <font>
      <sz val="14"/>
      <color theme="1"/>
      <name val="Calibri"/>
      <family val="2"/>
      <scheme val="minor"/>
    </font>
    <font>
      <u/>
      <sz val="14"/>
      <color theme="10"/>
      <name val="Century Schoolbook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1" applyFont="1" applyFill="1" applyAlignment="1" applyProtection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3" fillId="2" borderId="0" xfId="1" applyFont="1" applyFill="1" applyAlignment="1" applyProtection="1"/>
    <xf numFmtId="0" fontId="14" fillId="0" borderId="0" xfId="0" applyFont="1"/>
    <xf numFmtId="0" fontId="5" fillId="0" borderId="0" xfId="0" applyFont="1"/>
    <xf numFmtId="3" fontId="15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12" fillId="0" borderId="0" xfId="0" applyNumberFormat="1" applyFont="1"/>
    <xf numFmtId="3" fontId="3" fillId="0" borderId="0" xfId="0" applyNumberFormat="1" applyFont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3" fontId="17" fillId="0" borderId="0" xfId="0" applyNumberFormat="1" applyFont="1" applyBorder="1" applyAlignment="1">
      <alignment horizontal="left"/>
    </xf>
    <xf numFmtId="3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right"/>
    </xf>
    <xf numFmtId="2" fontId="19" fillId="0" borderId="0" xfId="0" applyNumberFormat="1" applyFont="1"/>
    <xf numFmtId="0" fontId="11" fillId="0" borderId="0" xfId="0" applyFont="1"/>
    <xf numFmtId="164" fontId="3" fillId="0" borderId="0" xfId="0" applyNumberFormat="1" applyFont="1" applyAlignment="1">
      <alignment horizontal="right"/>
    </xf>
    <xf numFmtId="2" fontId="5" fillId="0" borderId="0" xfId="0" applyNumberFormat="1" applyFont="1"/>
    <xf numFmtId="164" fontId="4" fillId="0" borderId="0" xfId="0" applyNumberFormat="1" applyFont="1" applyBorder="1" applyAlignment="1">
      <alignment horizontal="right"/>
    </xf>
    <xf numFmtId="164" fontId="22" fillId="0" borderId="0" xfId="0" applyNumberFormat="1" applyFont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0" borderId="3" xfId="0" applyNumberFormat="1" applyFont="1" applyBorder="1" applyAlignment="1">
      <alignment horizontal="right"/>
    </xf>
    <xf numFmtId="3" fontId="3" fillId="0" borderId="3" xfId="0" applyNumberFormat="1" applyFont="1" applyFill="1" applyBorder="1" applyAlignment="1">
      <alignment horizontal="left"/>
    </xf>
    <xf numFmtId="2" fontId="4" fillId="0" borderId="0" xfId="0" applyNumberFormat="1" applyFont="1" applyAlignment="1">
      <alignment horizontal="right"/>
    </xf>
    <xf numFmtId="2" fontId="4" fillId="0" borderId="3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164" fontId="4" fillId="4" borderId="0" xfId="0" applyNumberFormat="1" applyFont="1" applyFill="1" applyAlignment="1">
      <alignment horizontal="left"/>
    </xf>
    <xf numFmtId="164" fontId="4" fillId="0" borderId="3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center"/>
    </xf>
    <xf numFmtId="0" fontId="23" fillId="4" borderId="0" xfId="0" applyFont="1" applyFill="1"/>
    <xf numFmtId="0" fontId="21" fillId="4" borderId="0" xfId="0" applyFont="1" applyFill="1"/>
    <xf numFmtId="0" fontId="24" fillId="4" borderId="0" xfId="0" applyFont="1" applyFill="1"/>
    <xf numFmtId="3" fontId="23" fillId="4" borderId="0" xfId="0" applyNumberFormat="1" applyFont="1" applyFill="1" applyBorder="1" applyAlignment="1">
      <alignment horizontal="left"/>
    </xf>
    <xf numFmtId="164" fontId="21" fillId="4" borderId="0" xfId="0" applyNumberFormat="1" applyFont="1" applyFill="1" applyAlignment="1">
      <alignment horizontal="right"/>
    </xf>
    <xf numFmtId="0" fontId="21" fillId="4" borderId="0" xfId="0" applyNumberFormat="1" applyFont="1" applyFill="1" applyAlignment="1">
      <alignment horizontal="right"/>
    </xf>
    <xf numFmtId="0" fontId="21" fillId="4" borderId="0" xfId="0" applyNumberFormat="1" applyFont="1" applyFill="1"/>
    <xf numFmtId="2" fontId="17" fillId="0" borderId="0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right"/>
    </xf>
    <xf numFmtId="2" fontId="15" fillId="0" borderId="0" xfId="0" applyNumberFormat="1" applyFont="1"/>
    <xf numFmtId="2" fontId="14" fillId="0" borderId="0" xfId="0" applyNumberFormat="1" applyFont="1"/>
    <xf numFmtId="2" fontId="3" fillId="0" borderId="0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2" fontId="8" fillId="0" borderId="0" xfId="0" applyNumberFormat="1" applyFont="1"/>
    <xf numFmtId="164" fontId="4" fillId="5" borderId="0" xfId="0" applyNumberFormat="1" applyFont="1" applyFill="1" applyAlignment="1">
      <alignment horizontal="right"/>
    </xf>
    <xf numFmtId="164" fontId="4" fillId="5" borderId="0" xfId="0" applyNumberFormat="1" applyFont="1" applyFill="1" applyAlignment="1">
      <alignment horizontal="left"/>
    </xf>
    <xf numFmtId="2" fontId="4" fillId="5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1" xfId="2" applyNumberFormat="1" applyFont="1" applyBorder="1" applyAlignment="1">
      <alignment horizontal="center"/>
    </xf>
    <xf numFmtId="2" fontId="4" fillId="0" borderId="4" xfId="2" applyNumberFormat="1" applyFont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/>
    <xf numFmtId="0" fontId="29" fillId="2" borderId="0" xfId="1" applyFont="1" applyFill="1" applyAlignment="1" applyProtection="1"/>
    <xf numFmtId="0" fontId="25" fillId="2" borderId="0" xfId="0" applyFont="1" applyFill="1"/>
    <xf numFmtId="0" fontId="28" fillId="2" borderId="0" xfId="0" applyFont="1" applyFill="1"/>
    <xf numFmtId="0" fontId="25" fillId="0" borderId="2" xfId="0" applyFont="1" applyBorder="1" applyAlignment="1">
      <alignment horizontal="center"/>
    </xf>
    <xf numFmtId="2" fontId="25" fillId="0" borderId="2" xfId="0" applyNumberFormat="1" applyFont="1" applyBorder="1" applyAlignment="1">
      <alignment horizontal="left"/>
    </xf>
    <xf numFmtId="0" fontId="25" fillId="3" borderId="2" xfId="0" applyFont="1" applyFill="1" applyBorder="1" applyAlignment="1">
      <alignment horizontal="center"/>
    </xf>
    <xf numFmtId="2" fontId="25" fillId="3" borderId="2" xfId="0" applyNumberFormat="1" applyFont="1" applyFill="1" applyBorder="1" applyAlignment="1">
      <alignment horizontal="left"/>
    </xf>
    <xf numFmtId="0" fontId="25" fillId="6" borderId="2" xfId="0" applyFont="1" applyFill="1" applyBorder="1" applyAlignment="1">
      <alignment horizontal="center"/>
    </xf>
    <xf numFmtId="2" fontId="25" fillId="6" borderId="2" xfId="0" applyNumberFormat="1" applyFont="1" applyFill="1" applyBorder="1" applyAlignment="1">
      <alignment horizontal="left"/>
    </xf>
    <xf numFmtId="0" fontId="25" fillId="2" borderId="2" xfId="0" applyFont="1" applyFill="1" applyBorder="1"/>
    <xf numFmtId="0" fontId="25" fillId="6" borderId="2" xfId="0" applyFont="1" applyFill="1" applyBorder="1"/>
    <xf numFmtId="0" fontId="25" fillId="3" borderId="2" xfId="0" applyFont="1" applyFill="1" applyBorder="1"/>
    <xf numFmtId="0" fontId="27" fillId="0" borderId="2" xfId="0" applyFont="1" applyBorder="1" applyAlignment="1">
      <alignment horizontal="center"/>
    </xf>
    <xf numFmtId="0" fontId="24" fillId="0" borderId="0" xfId="0" applyFont="1" applyFill="1"/>
    <xf numFmtId="0" fontId="21" fillId="0" borderId="0" xfId="0" applyFont="1" applyFill="1"/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s-ES"/>
              <a:t>ALEMANIA</a:t>
            </a:r>
          </a:p>
        </c:rich>
      </c:tx>
      <c:layout>
        <c:manualLayout>
          <c:xMode val="edge"/>
          <c:yMode val="edge"/>
          <c:x val="0.60922479197252033"/>
          <c:y val="4.5510270469568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459752592062548"/>
          <c:y val="2.906077679095485E-2"/>
          <c:w val="0.88786574091230208"/>
          <c:h val="0.94187844641809026"/>
        </c:manualLayout>
      </c:layout>
      <c:lineChart>
        <c:grouping val="standard"/>
        <c:varyColors val="0"/>
        <c:ser>
          <c:idx val="0"/>
          <c:order val="0"/>
          <c:tx>
            <c:strRef>
              <c:f>'Punto 3'!$A$5</c:f>
              <c:strCache>
                <c:ptCount val="1"/>
                <c:pt idx="0">
                  <c:v>Gasto de consumo de los hogares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'Punto 3'!$B$2:$AY$2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3'!$B$5:$AY$5</c:f>
              <c:numCache>
                <c:formatCode>#.00,,,\ "Mil millones"</c:formatCode>
                <c:ptCount val="50"/>
                <c:pt idx="0">
                  <c:v>777797015096.94849</c:v>
                </c:pt>
                <c:pt idx="1">
                  <c:v>820435631952.72534</c:v>
                </c:pt>
                <c:pt idx="2">
                  <c:v>864588783746.98291</c:v>
                </c:pt>
                <c:pt idx="3">
                  <c:v>889368728216.59619</c:v>
                </c:pt>
                <c:pt idx="4">
                  <c:v>887758349945.24072</c:v>
                </c:pt>
                <c:pt idx="5">
                  <c:v>920863153723.45178</c:v>
                </c:pt>
                <c:pt idx="6">
                  <c:v>960328055103.93286</c:v>
                </c:pt>
                <c:pt idx="7">
                  <c:v>1001171354584.886</c:v>
                </c:pt>
                <c:pt idx="8">
                  <c:v>1037061025044.2081</c:v>
                </c:pt>
                <c:pt idx="9">
                  <c:v>1070855554124.8416</c:v>
                </c:pt>
                <c:pt idx="10">
                  <c:v>1086971238233.9971</c:v>
                </c:pt>
                <c:pt idx="11">
                  <c:v>1082902267418.9989</c:v>
                </c:pt>
                <c:pt idx="12">
                  <c:v>1071884892310.8788</c:v>
                </c:pt>
                <c:pt idx="13">
                  <c:v>1086946422864.8256</c:v>
                </c:pt>
                <c:pt idx="14">
                  <c:v>1108219499289.5139</c:v>
                </c:pt>
                <c:pt idx="15">
                  <c:v>1128767405746.6018</c:v>
                </c:pt>
                <c:pt idx="16">
                  <c:v>1171987362135.7271</c:v>
                </c:pt>
                <c:pt idx="17">
                  <c:v>1213699250554.7576</c:v>
                </c:pt>
                <c:pt idx="18">
                  <c:v>1245931972943.6052</c:v>
                </c:pt>
                <c:pt idx="19">
                  <c:v>1283703241736.8604</c:v>
                </c:pt>
                <c:pt idx="20">
                  <c:v>1337849126241.9417</c:v>
                </c:pt>
                <c:pt idx="21">
                  <c:v>1396263513766.1621</c:v>
                </c:pt>
                <c:pt idx="22">
                  <c:v>1437032808548.1785</c:v>
                </c:pt>
                <c:pt idx="23">
                  <c:v>1437925307856.9363</c:v>
                </c:pt>
                <c:pt idx="24">
                  <c:v>1458368780149.8823</c:v>
                </c:pt>
                <c:pt idx="25">
                  <c:v>1480791049389.2395</c:v>
                </c:pt>
                <c:pt idx="26">
                  <c:v>1504542612797.4456</c:v>
                </c:pt>
                <c:pt idx="27">
                  <c:v>1515707721145.8115</c:v>
                </c:pt>
                <c:pt idx="28">
                  <c:v>1537709776073.418</c:v>
                </c:pt>
                <c:pt idx="29">
                  <c:v>1577646239339.3662</c:v>
                </c:pt>
                <c:pt idx="30">
                  <c:v>1603577828770.2959</c:v>
                </c:pt>
                <c:pt idx="31">
                  <c:v>1622800340537.3286</c:v>
                </c:pt>
                <c:pt idx="32">
                  <c:v>1600398844118.7349</c:v>
                </c:pt>
                <c:pt idx="33">
                  <c:v>1607317779398.4822</c:v>
                </c:pt>
                <c:pt idx="34">
                  <c:v>1617494698156.4312</c:v>
                </c:pt>
                <c:pt idx="35">
                  <c:v>1629848604094.1304</c:v>
                </c:pt>
                <c:pt idx="36">
                  <c:v>1651691397032.3274</c:v>
                </c:pt>
                <c:pt idx="37">
                  <c:v>1647652630541.978</c:v>
                </c:pt>
                <c:pt idx="38">
                  <c:v>1653271007573.1104</c:v>
                </c:pt>
                <c:pt idx="39">
                  <c:v>1651820581130.7007</c:v>
                </c:pt>
                <c:pt idx="40">
                  <c:v>1663550171197.3801</c:v>
                </c:pt>
                <c:pt idx="41">
                  <c:v>1694362330984.9663</c:v>
                </c:pt>
                <c:pt idx="42">
                  <c:v>1719792788591.9773</c:v>
                </c:pt>
                <c:pt idx="43">
                  <c:v>1725752536377.5684</c:v>
                </c:pt>
                <c:pt idx="44">
                  <c:v>1744059968236.2307</c:v>
                </c:pt>
                <c:pt idx="45">
                  <c:v>1777799665055.3293</c:v>
                </c:pt>
                <c:pt idx="46">
                  <c:v>1821303552521.3821</c:v>
                </c:pt>
                <c:pt idx="47">
                  <c:v>1848829392174.5725</c:v>
                </c:pt>
                <c:pt idx="48">
                  <c:v>1877244281938.8391</c:v>
                </c:pt>
                <c:pt idx="49">
                  <c:v>1906500687212.0503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5-422B-AB73-D02BBC006B5F}"/>
            </c:ext>
          </c:extLst>
        </c:ser>
        <c:ser>
          <c:idx val="1"/>
          <c:order val="1"/>
          <c:tx>
            <c:strRef>
              <c:f>'Punto 3'!$A$6</c:f>
              <c:strCache>
                <c:ptCount val="1"/>
                <c:pt idx="0">
                  <c:v>Gasto de consumo final del gobierno general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'Punto 3'!$B$2:$AY$2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3'!$B$6:$AY$6</c:f>
              <c:numCache>
                <c:formatCode>#.00,,,\ "Mil millones"</c:formatCode>
                <c:ptCount val="50"/>
                <c:pt idx="0">
                  <c:v>253150748465.37238</c:v>
                </c:pt>
                <c:pt idx="1">
                  <c:v>269301003295.0842</c:v>
                </c:pt>
                <c:pt idx="2">
                  <c:v>282542467649.04248</c:v>
                </c:pt>
                <c:pt idx="3">
                  <c:v>299995145068.62396</c:v>
                </c:pt>
                <c:pt idx="4">
                  <c:v>316709780691.57239</c:v>
                </c:pt>
                <c:pt idx="5">
                  <c:v>330906360046.47552</c:v>
                </c:pt>
                <c:pt idx="6">
                  <c:v>337939542513.22174</c:v>
                </c:pt>
                <c:pt idx="7">
                  <c:v>345059546054.59851</c:v>
                </c:pt>
                <c:pt idx="8">
                  <c:v>359386376430.11615</c:v>
                </c:pt>
                <c:pt idx="9">
                  <c:v>373669777968.71674</c:v>
                </c:pt>
                <c:pt idx="10">
                  <c:v>386650758026.5144</c:v>
                </c:pt>
                <c:pt idx="11">
                  <c:v>404363937487.32489</c:v>
                </c:pt>
                <c:pt idx="12">
                  <c:v>400152707785.70001</c:v>
                </c:pt>
                <c:pt idx="13">
                  <c:v>398285887766.5921</c:v>
                </c:pt>
                <c:pt idx="14">
                  <c:v>403104909353.30225</c:v>
                </c:pt>
                <c:pt idx="15">
                  <c:v>406404418509.82922</c:v>
                </c:pt>
                <c:pt idx="16">
                  <c:v>412221983934.40149</c:v>
                </c:pt>
                <c:pt idx="17">
                  <c:v>414783450185.22864</c:v>
                </c:pt>
                <c:pt idx="18">
                  <c:v>420861499905.96143</c:v>
                </c:pt>
                <c:pt idx="19">
                  <c:v>411918087437.32544</c:v>
                </c:pt>
                <c:pt idx="20">
                  <c:v>420210280293.02582</c:v>
                </c:pt>
                <c:pt idx="21">
                  <c:v>434146375351.76837</c:v>
                </c:pt>
                <c:pt idx="22">
                  <c:v>458467555457.4729</c:v>
                </c:pt>
                <c:pt idx="23">
                  <c:v>461904242865.71362</c:v>
                </c:pt>
                <c:pt idx="24">
                  <c:v>477435436582.80261</c:v>
                </c:pt>
                <c:pt idx="25">
                  <c:v>488009867055.54413</c:v>
                </c:pt>
                <c:pt idx="26">
                  <c:v>501029623415.12262</c:v>
                </c:pt>
                <c:pt idx="27">
                  <c:v>505523761634.10498</c:v>
                </c:pt>
                <c:pt idx="28">
                  <c:v>517552167562.94757</c:v>
                </c:pt>
                <c:pt idx="29">
                  <c:v>523962917354.0639</c:v>
                </c:pt>
                <c:pt idx="30">
                  <c:v>532422457295.98999</c:v>
                </c:pt>
                <c:pt idx="31">
                  <c:v>535330430389.52771</c:v>
                </c:pt>
                <c:pt idx="32">
                  <c:v>541807269469.98193</c:v>
                </c:pt>
                <c:pt idx="33">
                  <c:v>545772682283.59351</c:v>
                </c:pt>
                <c:pt idx="34">
                  <c:v>542534262743.36639</c:v>
                </c:pt>
                <c:pt idx="35">
                  <c:v>545772682283.59351</c:v>
                </c:pt>
                <c:pt idx="36">
                  <c:v>551852974537.35266</c:v>
                </c:pt>
                <c:pt idx="37">
                  <c:v>561237775620.67688</c:v>
                </c:pt>
                <c:pt idx="38">
                  <c:v>582122279408.80835</c:v>
                </c:pt>
                <c:pt idx="39">
                  <c:v>600495345839.42944</c:v>
                </c:pt>
                <c:pt idx="40">
                  <c:v>609020975070.69336</c:v>
                </c:pt>
                <c:pt idx="41">
                  <c:v>614902999456.43896</c:v>
                </c:pt>
                <c:pt idx="42">
                  <c:v>622767735794.3241</c:v>
                </c:pt>
                <c:pt idx="43">
                  <c:v>631557722182.93958</c:v>
                </c:pt>
                <c:pt idx="44">
                  <c:v>642264331234.35681</c:v>
                </c:pt>
                <c:pt idx="45">
                  <c:v>660901765912.99719</c:v>
                </c:pt>
                <c:pt idx="46">
                  <c:v>687602193706.86865</c:v>
                </c:pt>
                <c:pt idx="47">
                  <c:v>698903617452.99451</c:v>
                </c:pt>
                <c:pt idx="48">
                  <c:v>707363157394.92065</c:v>
                </c:pt>
                <c:pt idx="49">
                  <c:v>726463217098.92615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5-422B-AB73-D02BBC006B5F}"/>
            </c:ext>
          </c:extLst>
        </c:ser>
        <c:ser>
          <c:idx val="2"/>
          <c:order val="2"/>
          <c:tx>
            <c:strRef>
              <c:f>'Punto 3'!$A$7</c:f>
              <c:strCache>
                <c:ptCount val="1"/>
                <c:pt idx="0">
                  <c:v>Formación bruta de capital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'Punto 3'!$B$2:$AY$2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3'!$B$7:$AY$7</c:f>
              <c:numCache>
                <c:formatCode>#.00,,,\ "Mil millones"</c:formatCode>
                <c:ptCount val="50"/>
                <c:pt idx="0">
                  <c:v>414692960317.6944</c:v>
                </c:pt>
                <c:pt idx="1">
                  <c:v>416233882172.97205</c:v>
                </c:pt>
                <c:pt idx="2">
                  <c:v>424369955025.44659</c:v>
                </c:pt>
                <c:pt idx="3">
                  <c:v>434848226081.28156</c:v>
                </c:pt>
                <c:pt idx="4">
                  <c:v>393120051016.60693</c:v>
                </c:pt>
                <c:pt idx="5">
                  <c:v>367355836398.57245</c:v>
                </c:pt>
                <c:pt idx="6">
                  <c:v>401872492167.5658</c:v>
                </c:pt>
                <c:pt idx="7">
                  <c:v>408590920373.47327</c:v>
                </c:pt>
                <c:pt idx="8">
                  <c:v>422520849020.92676</c:v>
                </c:pt>
                <c:pt idx="9">
                  <c:v>470227805675.24719</c:v>
                </c:pt>
                <c:pt idx="10">
                  <c:v>456112951233.12683</c:v>
                </c:pt>
                <c:pt idx="11">
                  <c:v>401132845551.30414</c:v>
                </c:pt>
                <c:pt idx="12">
                  <c:v>384737441491.77966</c:v>
                </c:pt>
                <c:pt idx="13">
                  <c:v>417774805137.31647</c:v>
                </c:pt>
                <c:pt idx="14">
                  <c:v>424616510551.93451</c:v>
                </c:pt>
                <c:pt idx="15">
                  <c:v>423691956995.14117</c:v>
                </c:pt>
                <c:pt idx="16">
                  <c:v>447853601171.94171</c:v>
                </c:pt>
                <c:pt idx="17">
                  <c:v>452907829204.79419</c:v>
                </c:pt>
                <c:pt idx="18">
                  <c:v>489951608971.81482</c:v>
                </c:pt>
                <c:pt idx="19">
                  <c:v>531001767152.04883</c:v>
                </c:pt>
                <c:pt idx="20">
                  <c:v>576921246424.60364</c:v>
                </c:pt>
                <c:pt idx="21">
                  <c:v>616368853017.73901</c:v>
                </c:pt>
                <c:pt idx="22">
                  <c:v>617627832352.82336</c:v>
                </c:pt>
                <c:pt idx="23">
                  <c:v>584364324445.79236</c:v>
                </c:pt>
                <c:pt idx="24">
                  <c:v>608814988097.90051</c:v>
                </c:pt>
                <c:pt idx="25">
                  <c:v>616501375407.11609</c:v>
                </c:pt>
                <c:pt idx="26">
                  <c:v>591123043938.70032</c:v>
                </c:pt>
                <c:pt idx="27">
                  <c:v>602056268604.99268</c:v>
                </c:pt>
                <c:pt idx="28">
                  <c:v>630085081132.95435</c:v>
                </c:pt>
                <c:pt idx="29">
                  <c:v>657318748233.9856</c:v>
                </c:pt>
                <c:pt idx="30">
                  <c:v>679251464306.59277</c:v>
                </c:pt>
                <c:pt idx="31">
                  <c:v>663017277521.20862</c:v>
                </c:pt>
                <c:pt idx="32">
                  <c:v>611730513936.20068</c:v>
                </c:pt>
                <c:pt idx="33">
                  <c:v>608682465708.52344</c:v>
                </c:pt>
                <c:pt idx="34">
                  <c:v>591719400236.2312</c:v>
                </c:pt>
                <c:pt idx="35">
                  <c:v>580256074921.76257</c:v>
                </c:pt>
                <c:pt idx="36">
                  <c:v>634789686954.51514</c:v>
                </c:pt>
                <c:pt idx="37">
                  <c:v>676733505636.42407</c:v>
                </c:pt>
                <c:pt idx="38">
                  <c:v>680311654512.27759</c:v>
                </c:pt>
                <c:pt idx="39">
                  <c:v>565413400951.50769</c:v>
                </c:pt>
                <c:pt idx="40">
                  <c:v>634524631085.09314</c:v>
                </c:pt>
                <c:pt idx="41">
                  <c:v>693895360238.11584</c:v>
                </c:pt>
                <c:pt idx="42">
                  <c:v>633066873711.27698</c:v>
                </c:pt>
                <c:pt idx="43">
                  <c:v>651288918518.65356</c:v>
                </c:pt>
                <c:pt idx="44">
                  <c:v>673884246538.14636</c:v>
                </c:pt>
                <c:pt idx="45">
                  <c:v>662619710353.07727</c:v>
                </c:pt>
                <c:pt idx="46">
                  <c:v>687666730302.71643</c:v>
                </c:pt>
                <c:pt idx="47">
                  <c:v>734050110027.43176</c:v>
                </c:pt>
                <c:pt idx="48">
                  <c:v>755585258931.90771</c:v>
                </c:pt>
                <c:pt idx="49">
                  <c:v>748892795088.35449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5-422B-AB73-D02BBC006B5F}"/>
            </c:ext>
          </c:extLst>
        </c:ser>
        <c:ser>
          <c:idx val="3"/>
          <c:order val="3"/>
          <c:tx>
            <c:strRef>
              <c:f>'Punto 3'!$A$8</c:f>
              <c:strCache>
                <c:ptCount val="1"/>
                <c:pt idx="0">
                  <c:v>Exportaciones netas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'Punto 3'!$B$2:$AY$2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3'!$B$8:$AY$8</c:f>
              <c:numCache>
                <c:formatCode>#.00,,,\ "Mil millones"</c:formatCode>
                <c:ptCount val="50"/>
                <c:pt idx="0">
                  <c:v>-8418401327.9066162</c:v>
                </c:pt>
                <c:pt idx="1">
                  <c:v>-16732635776.765411</c:v>
                </c:pt>
                <c:pt idx="2">
                  <c:v>-18280331811.926849</c:v>
                </c:pt>
                <c:pt idx="3">
                  <c:v>-7156948773.9060974</c:v>
                </c:pt>
                <c:pt idx="4">
                  <c:v>13754483155.61026</c:v>
                </c:pt>
                <c:pt idx="5">
                  <c:v>-4535266851.4006348</c:v>
                </c:pt>
                <c:pt idx="6">
                  <c:v>-6176856480.0399475</c:v>
                </c:pt>
                <c:pt idx="7">
                  <c:v>-5681166846.803833</c:v>
                </c:pt>
                <c:pt idx="8">
                  <c:v>-11954291432.294617</c:v>
                </c:pt>
                <c:pt idx="9">
                  <c:v>-23741205833.560486</c:v>
                </c:pt>
                <c:pt idx="10">
                  <c:v>-18785874394.424225</c:v>
                </c:pt>
                <c:pt idx="11">
                  <c:v>7496435223.90802</c:v>
                </c:pt>
                <c:pt idx="12">
                  <c:v>19586876803.012604</c:v>
                </c:pt>
                <c:pt idx="13">
                  <c:v>11123078044.656616</c:v>
                </c:pt>
                <c:pt idx="14">
                  <c:v>21726047023.745544</c:v>
                </c:pt>
                <c:pt idx="15">
                  <c:v>33034731830.071106</c:v>
                </c:pt>
                <c:pt idx="16">
                  <c:v>19628898234.187744</c:v>
                </c:pt>
                <c:pt idx="17">
                  <c:v>8130142672.4093018</c:v>
                </c:pt>
                <c:pt idx="18">
                  <c:v>9186268148.3504639</c:v>
                </c:pt>
                <c:pt idx="19">
                  <c:v>15782781079.551453</c:v>
                </c:pt>
                <c:pt idx="20">
                  <c:v>19663660823.296753</c:v>
                </c:pt>
                <c:pt idx="21">
                  <c:v>22327410757.781982</c:v>
                </c:pt>
                <c:pt idx="22">
                  <c:v>7132619175.9835205</c:v>
                </c:pt>
                <c:pt idx="23">
                  <c:v>10169299469.179932</c:v>
                </c:pt>
                <c:pt idx="24">
                  <c:v>9599594046.3392334</c:v>
                </c:pt>
                <c:pt idx="25">
                  <c:v>8601056862.8778076</c:v>
                </c:pt>
                <c:pt idx="26">
                  <c:v>18038438802.176331</c:v>
                </c:pt>
                <c:pt idx="27">
                  <c:v>35902088680.042236</c:v>
                </c:pt>
                <c:pt idx="28">
                  <c:v>28852682784.458496</c:v>
                </c:pt>
                <c:pt idx="29">
                  <c:v>8119189528.9036865</c:v>
                </c:pt>
                <c:pt idx="30">
                  <c:v>29698379475.158447</c:v>
                </c:pt>
                <c:pt idx="31">
                  <c:v>67299170286.671753</c:v>
                </c:pt>
                <c:pt idx="32">
                  <c:v>121452505502.3717</c:v>
                </c:pt>
                <c:pt idx="33">
                  <c:v>96361156153.591187</c:v>
                </c:pt>
                <c:pt idx="34">
                  <c:v>136092641697.51514</c:v>
                </c:pt>
                <c:pt idx="35">
                  <c:v>151214611954.62952</c:v>
                </c:pt>
                <c:pt idx="36">
                  <c:v>179862838278.44971</c:v>
                </c:pt>
                <c:pt idx="37">
                  <c:v>222190438428.43164</c:v>
                </c:pt>
                <c:pt idx="38">
                  <c:v>222735489296.78381</c:v>
                </c:pt>
                <c:pt idx="39">
                  <c:v>141964030132.85376</c:v>
                </c:pt>
                <c:pt idx="40">
                  <c:v>177264350269.48547</c:v>
                </c:pt>
                <c:pt idx="41">
                  <c:v>203212154256.71826</c:v>
                </c:pt>
                <c:pt idx="42">
                  <c:v>241865981793.19458</c:v>
                </c:pt>
                <c:pt idx="43">
                  <c:v>224758327284.97388</c:v>
                </c:pt>
                <c:pt idx="44">
                  <c:v>245984512366.26221</c:v>
                </c:pt>
                <c:pt idx="45">
                  <c:v>254914562798.34937</c:v>
                </c:pt>
                <c:pt idx="46">
                  <c:v>234549867518.68848</c:v>
                </c:pt>
                <c:pt idx="47">
                  <c:v>237831707023.29834</c:v>
                </c:pt>
                <c:pt idx="48">
                  <c:v>223487358938.01245</c:v>
                </c:pt>
                <c:pt idx="49">
                  <c:v>201482653340.80518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5-422B-AB73-D02BBC00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434256"/>
        <c:axId val="852421360"/>
      </c:lineChart>
      <c:catAx>
        <c:axId val="8524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852421360"/>
        <c:crosses val="autoZero"/>
        <c:auto val="1"/>
        <c:lblAlgn val="ctr"/>
        <c:lblOffset val="100"/>
        <c:noMultiLvlLbl val="0"/>
      </c:catAx>
      <c:valAx>
        <c:axId val="8524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0,,,\ &quot;M. m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8524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57218762540399"/>
          <c:y val="4.0648674647753298E-2"/>
          <c:w val="0.44957288890057179"/>
          <c:h val="0.333673100881895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entury Schoolbook" panose="020406040505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s-ES"/>
              <a:t>ESPAÑA</a:t>
            </a:r>
          </a:p>
        </c:rich>
      </c:tx>
      <c:layout>
        <c:manualLayout>
          <c:xMode val="edge"/>
          <c:yMode val="edge"/>
          <c:x val="0.60039294671044263"/>
          <c:y val="5.1941349776098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828406492390359"/>
          <c:y val="3.1212029274546284E-2"/>
          <c:w val="0.86270470536202337"/>
          <c:h val="0.91930203021149837"/>
        </c:manualLayout>
      </c:layout>
      <c:lineChart>
        <c:grouping val="standard"/>
        <c:varyColors val="0"/>
        <c:ser>
          <c:idx val="0"/>
          <c:order val="0"/>
          <c:tx>
            <c:strRef>
              <c:f>'Punto 3'!$A$25</c:f>
              <c:strCache>
                <c:ptCount val="1"/>
                <c:pt idx="0">
                  <c:v>Gasto de consumo de los hogares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'Punto 3'!$B$22:$AY$22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3'!$B$25:$AY$25</c:f>
              <c:numCache>
                <c:formatCode>#.00,,,\ "Mil millones"</c:formatCode>
                <c:ptCount val="50"/>
                <c:pt idx="0">
                  <c:v>249109382100.68057</c:v>
                </c:pt>
                <c:pt idx="1">
                  <c:v>261815187607.39484</c:v>
                </c:pt>
                <c:pt idx="2">
                  <c:v>283545764392.58429</c:v>
                </c:pt>
                <c:pt idx="3">
                  <c:v>305661760626.57227</c:v>
                </c:pt>
                <c:pt idx="4">
                  <c:v>321249832611.58936</c:v>
                </c:pt>
                <c:pt idx="5">
                  <c:v>327032985024.90118</c:v>
                </c:pt>
                <c:pt idx="6">
                  <c:v>345346921449.31354</c:v>
                </c:pt>
                <c:pt idx="7">
                  <c:v>350526808744.50366</c:v>
                </c:pt>
                <c:pt idx="8">
                  <c:v>353682778929.52814</c:v>
                </c:pt>
                <c:pt idx="9">
                  <c:v>358279882353.70404</c:v>
                </c:pt>
                <c:pt idx="10">
                  <c:v>365681051292.18231</c:v>
                </c:pt>
                <c:pt idx="11">
                  <c:v>362031182505.86255</c:v>
                </c:pt>
                <c:pt idx="12">
                  <c:v>362177519652.84747</c:v>
                </c:pt>
                <c:pt idx="13">
                  <c:v>363585271423.74933</c:v>
                </c:pt>
                <c:pt idx="14">
                  <c:v>362866698961.69489</c:v>
                </c:pt>
                <c:pt idx="15">
                  <c:v>371152270023.2868</c:v>
                </c:pt>
                <c:pt idx="16">
                  <c:v>383798008140.55103</c:v>
                </c:pt>
                <c:pt idx="17">
                  <c:v>406646451816.52734</c:v>
                </c:pt>
                <c:pt idx="18">
                  <c:v>426561354638.89166</c:v>
                </c:pt>
                <c:pt idx="19">
                  <c:v>449742380158.73291</c:v>
                </c:pt>
                <c:pt idx="20">
                  <c:v>465560958586.69788</c:v>
                </c:pt>
                <c:pt idx="21">
                  <c:v>479029139924.2348</c:v>
                </c:pt>
                <c:pt idx="22">
                  <c:v>489462337840.74664</c:v>
                </c:pt>
                <c:pt idx="23">
                  <c:v>480223689244.78882</c:v>
                </c:pt>
                <c:pt idx="24">
                  <c:v>485504793745.02271</c:v>
                </c:pt>
                <c:pt idx="25">
                  <c:v>493823073847.67639</c:v>
                </c:pt>
                <c:pt idx="26">
                  <c:v>505938519337.30493</c:v>
                </c:pt>
                <c:pt idx="27">
                  <c:v>520273207450.94916</c:v>
                </c:pt>
                <c:pt idx="28">
                  <c:v>543226453501.23779</c:v>
                </c:pt>
                <c:pt idx="29">
                  <c:v>569297286266.22302</c:v>
                </c:pt>
                <c:pt idx="30">
                  <c:v>594530773613.35132</c:v>
                </c:pt>
                <c:pt idx="31">
                  <c:v>617526164201.22742</c:v>
                </c:pt>
                <c:pt idx="32">
                  <c:v>636496751449.49695</c:v>
                </c:pt>
                <c:pt idx="33">
                  <c:v>651617767909.18164</c:v>
                </c:pt>
                <c:pt idx="34">
                  <c:v>678031302308.76001</c:v>
                </c:pt>
                <c:pt idx="35">
                  <c:v>705964258195.04578</c:v>
                </c:pt>
                <c:pt idx="36">
                  <c:v>734056919697.45251</c:v>
                </c:pt>
                <c:pt idx="37">
                  <c:v>758935505675.42285</c:v>
                </c:pt>
                <c:pt idx="38">
                  <c:v>753602003537.04651</c:v>
                </c:pt>
                <c:pt idx="39">
                  <c:v>726489757066.93848</c:v>
                </c:pt>
                <c:pt idx="40">
                  <c:v>729145972001.72974</c:v>
                </c:pt>
                <c:pt idx="41">
                  <c:v>711195726189.78931</c:v>
                </c:pt>
                <c:pt idx="42">
                  <c:v>687536004601.52063</c:v>
                </c:pt>
                <c:pt idx="43">
                  <c:v>667661527928.677</c:v>
                </c:pt>
                <c:pt idx="44">
                  <c:v>678941846134.00586</c:v>
                </c:pt>
                <c:pt idx="45">
                  <c:v>698950519887.06238</c:v>
                </c:pt>
                <c:pt idx="46">
                  <c:v>717776928454.11145</c:v>
                </c:pt>
                <c:pt idx="47">
                  <c:v>739479147178.11841</c:v>
                </c:pt>
                <c:pt idx="48">
                  <c:v>752568353299.37402</c:v>
                </c:pt>
                <c:pt idx="49">
                  <c:v>759524420134.86926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CC3-9044-1B2784E3F2E5}"/>
            </c:ext>
          </c:extLst>
        </c:ser>
        <c:ser>
          <c:idx val="1"/>
          <c:order val="1"/>
          <c:tx>
            <c:strRef>
              <c:f>'Punto 3'!$A$26</c:f>
              <c:strCache>
                <c:ptCount val="1"/>
                <c:pt idx="0">
                  <c:v>Gasto de consumo final del gobierno general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'Punto 3'!$B$22:$AY$22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3'!$B$26:$AY$26</c:f>
              <c:numCache>
                <c:formatCode>#.00,,,\ "Mil millones"</c:formatCode>
                <c:ptCount val="50"/>
                <c:pt idx="0">
                  <c:v>41474948279.699989</c:v>
                </c:pt>
                <c:pt idx="1">
                  <c:v>43259044671.390923</c:v>
                </c:pt>
                <c:pt idx="2">
                  <c:v>45508892214.975891</c:v>
                </c:pt>
                <c:pt idx="3">
                  <c:v>48420799279.284058</c:v>
                </c:pt>
                <c:pt idx="4">
                  <c:v>52924343604.522537</c:v>
                </c:pt>
                <c:pt idx="5">
                  <c:v>55676509562.572716</c:v>
                </c:pt>
                <c:pt idx="6">
                  <c:v>59517994256.181328</c:v>
                </c:pt>
                <c:pt idx="7">
                  <c:v>61839051761.327728</c:v>
                </c:pt>
                <c:pt idx="8">
                  <c:v>65178218151.3778</c:v>
                </c:pt>
                <c:pt idx="9">
                  <c:v>67914987268.060455</c:v>
                </c:pt>
                <c:pt idx="10">
                  <c:v>70286084091.751282</c:v>
                </c:pt>
                <c:pt idx="11">
                  <c:v>73143132609.641891</c:v>
                </c:pt>
                <c:pt idx="12">
                  <c:v>76640873034.97879</c:v>
                </c:pt>
                <c:pt idx="13">
                  <c:v>79129649829.16185</c:v>
                </c:pt>
                <c:pt idx="14">
                  <c:v>80599373478.985916</c:v>
                </c:pt>
                <c:pt idx="15">
                  <c:v>84093750659.316666</c:v>
                </c:pt>
                <c:pt idx="16">
                  <c:v>88003484438.907837</c:v>
                </c:pt>
                <c:pt idx="17">
                  <c:v>96070148232.45607</c:v>
                </c:pt>
                <c:pt idx="18">
                  <c:v>99574615036.898636</c:v>
                </c:pt>
                <c:pt idx="19">
                  <c:v>107864932460.67633</c:v>
                </c:pt>
                <c:pt idx="20">
                  <c:v>114631714758.15811</c:v>
                </c:pt>
                <c:pt idx="21">
                  <c:v>121549841639.13031</c:v>
                </c:pt>
                <c:pt idx="22">
                  <c:v>125797578381.00029</c:v>
                </c:pt>
                <c:pt idx="23">
                  <c:v>129142292544.89037</c:v>
                </c:pt>
                <c:pt idx="24">
                  <c:v>129833432572.89569</c:v>
                </c:pt>
                <c:pt idx="25">
                  <c:v>132994851824.81688</c:v>
                </c:pt>
                <c:pt idx="26">
                  <c:v>134456601839.03606</c:v>
                </c:pt>
                <c:pt idx="27">
                  <c:v>137975670727.59259</c:v>
                </c:pt>
                <c:pt idx="28">
                  <c:v>142828946950.82718</c:v>
                </c:pt>
                <c:pt idx="29">
                  <c:v>148240083763.70688</c:v>
                </c:pt>
                <c:pt idx="30">
                  <c:v>154934410839.44818</c:v>
                </c:pt>
                <c:pt idx="31">
                  <c:v>160882335973.17923</c:v>
                </c:pt>
                <c:pt idx="32">
                  <c:v>166986639522.6955</c:v>
                </c:pt>
                <c:pt idx="33">
                  <c:v>174990774463.98526</c:v>
                </c:pt>
                <c:pt idx="34">
                  <c:v>185973862772.64432</c:v>
                </c:pt>
                <c:pt idx="35">
                  <c:v>196324783017.49084</c:v>
                </c:pt>
                <c:pt idx="36">
                  <c:v>205918210652.54092</c:v>
                </c:pt>
                <c:pt idx="37">
                  <c:v>218714623144.24127</c:v>
                </c:pt>
                <c:pt idx="38">
                  <c:v>231801611131.93964</c:v>
                </c:pt>
                <c:pt idx="39">
                  <c:v>241503727311.29434</c:v>
                </c:pt>
                <c:pt idx="40">
                  <c:v>245173629281.74298</c:v>
                </c:pt>
                <c:pt idx="41">
                  <c:v>245283426892.82623</c:v>
                </c:pt>
                <c:pt idx="42">
                  <c:v>234962451451.00238</c:v>
                </c:pt>
                <c:pt idx="43">
                  <c:v>229923961075.73853</c:v>
                </c:pt>
                <c:pt idx="44">
                  <c:v>228343540916.20715</c:v>
                </c:pt>
                <c:pt idx="45">
                  <c:v>232804207499.81079</c:v>
                </c:pt>
                <c:pt idx="46">
                  <c:v>235093321330.87936</c:v>
                </c:pt>
                <c:pt idx="47">
                  <c:v>237466724237.12299</c:v>
                </c:pt>
                <c:pt idx="48">
                  <c:v>243730733402.76031</c:v>
                </c:pt>
                <c:pt idx="49">
                  <c:v>249447972646.53873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CC3-9044-1B2784E3F2E5}"/>
            </c:ext>
          </c:extLst>
        </c:ser>
        <c:ser>
          <c:idx val="2"/>
          <c:order val="2"/>
          <c:tx>
            <c:strRef>
              <c:f>'Punto 3'!$A$27</c:f>
              <c:strCache>
                <c:ptCount val="1"/>
                <c:pt idx="0">
                  <c:v>Formación bruta de capital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'Punto 3'!$B$22:$AY$22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3'!$B$27:$AY$27</c:f>
              <c:numCache>
                <c:formatCode>#.00,,,\ "Mil millones"</c:formatCode>
                <c:ptCount val="50"/>
                <c:pt idx="0">
                  <c:v>87651196474.707047</c:v>
                </c:pt>
                <c:pt idx="1">
                  <c:v>85677925786.240402</c:v>
                </c:pt>
                <c:pt idx="2">
                  <c:v>98065772272.752457</c:v>
                </c:pt>
                <c:pt idx="3">
                  <c:v>109870719434.39857</c:v>
                </c:pt>
                <c:pt idx="4">
                  <c:v>120853332951.56973</c:v>
                </c:pt>
                <c:pt idx="5">
                  <c:v>115338082827.56725</c:v>
                </c:pt>
                <c:pt idx="6">
                  <c:v>114180540736.37553</c:v>
                </c:pt>
                <c:pt idx="7">
                  <c:v>109921908966.09911</c:v>
                </c:pt>
                <c:pt idx="8">
                  <c:v>103893113011.91142</c:v>
                </c:pt>
                <c:pt idx="9">
                  <c:v>101624264492.64845</c:v>
                </c:pt>
                <c:pt idx="10">
                  <c:v>104281162058.04202</c:v>
                </c:pt>
                <c:pt idx="11">
                  <c:v>95312485159.095764</c:v>
                </c:pt>
                <c:pt idx="12">
                  <c:v>96705661574.392975</c:v>
                </c:pt>
                <c:pt idx="13">
                  <c:v>94570341146.261978</c:v>
                </c:pt>
                <c:pt idx="14">
                  <c:v>92936961938.984802</c:v>
                </c:pt>
                <c:pt idx="15">
                  <c:v>97714513411.61554</c:v>
                </c:pt>
                <c:pt idx="16">
                  <c:v>109507644353.98892</c:v>
                </c:pt>
                <c:pt idx="17">
                  <c:v>123633227686.31226</c:v>
                </c:pt>
                <c:pt idx="18">
                  <c:v>141978097979.50046</c:v>
                </c:pt>
                <c:pt idx="19">
                  <c:v>158364901115.25003</c:v>
                </c:pt>
                <c:pt idx="20">
                  <c:v>168252975075.90909</c:v>
                </c:pt>
                <c:pt idx="21">
                  <c:v>170688134813.02658</c:v>
                </c:pt>
                <c:pt idx="22">
                  <c:v>164447830840.71542</c:v>
                </c:pt>
                <c:pt idx="23">
                  <c:v>145453584536.29767</c:v>
                </c:pt>
                <c:pt idx="24">
                  <c:v>150499500668.1778</c:v>
                </c:pt>
                <c:pt idx="25">
                  <c:v>161928185945.41647</c:v>
                </c:pt>
                <c:pt idx="26">
                  <c:v>165324148421.54636</c:v>
                </c:pt>
                <c:pt idx="27">
                  <c:v>174335315997.82172</c:v>
                </c:pt>
                <c:pt idx="28">
                  <c:v>194612383911.30386</c:v>
                </c:pt>
                <c:pt idx="29">
                  <c:v>215091301978.4946</c:v>
                </c:pt>
                <c:pt idx="30">
                  <c:v>230250026708.65237</c:v>
                </c:pt>
                <c:pt idx="31">
                  <c:v>238958419054.36487</c:v>
                </c:pt>
                <c:pt idx="32">
                  <c:v>247914133291.70932</c:v>
                </c:pt>
                <c:pt idx="33">
                  <c:v>262511670231.88611</c:v>
                </c:pt>
                <c:pt idx="34">
                  <c:v>274990889624.90155</c:v>
                </c:pt>
                <c:pt idx="35">
                  <c:v>292830228758.98022</c:v>
                </c:pt>
                <c:pt idx="36">
                  <c:v>314811932311.19904</c:v>
                </c:pt>
                <c:pt idx="37">
                  <c:v>327134773288.42926</c:v>
                </c:pt>
                <c:pt idx="38">
                  <c:v>313362382031.54462</c:v>
                </c:pt>
                <c:pt idx="39">
                  <c:v>255367062044.0257</c:v>
                </c:pt>
                <c:pt idx="40">
                  <c:v>244763274573.65414</c:v>
                </c:pt>
                <c:pt idx="41">
                  <c:v>226392692452.61719</c:v>
                </c:pt>
                <c:pt idx="42">
                  <c:v>202924839417.04959</c:v>
                </c:pt>
                <c:pt idx="43">
                  <c:v>194905177540.85916</c:v>
                </c:pt>
                <c:pt idx="44">
                  <c:v>206294184290.49261</c:v>
                </c:pt>
                <c:pt idx="45">
                  <c:v>227028187716.76559</c:v>
                </c:pt>
                <c:pt idx="46">
                  <c:v>230241154174.4234</c:v>
                </c:pt>
                <c:pt idx="47">
                  <c:v>244765492707.21136</c:v>
                </c:pt>
                <c:pt idx="48">
                  <c:v>262897625470.84534</c:v>
                </c:pt>
                <c:pt idx="49">
                  <c:v>268223364141.77142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1-4CC3-9044-1B2784E3F2E5}"/>
            </c:ext>
          </c:extLst>
        </c:ser>
        <c:ser>
          <c:idx val="3"/>
          <c:order val="3"/>
          <c:tx>
            <c:strRef>
              <c:f>'Punto 3'!$A$28</c:f>
              <c:strCache>
                <c:ptCount val="1"/>
                <c:pt idx="0">
                  <c:v>Exportaciones netas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'Punto 3'!$B$22:$AY$22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3'!$B$28:$AY$28</c:f>
              <c:numCache>
                <c:formatCode>#.00,,,\ "Mil millones"</c:formatCode>
                <c:ptCount val="50"/>
                <c:pt idx="0">
                  <c:v>2928334339.6197052</c:v>
                </c:pt>
                <c:pt idx="1">
                  <c:v>6937633036.5678558</c:v>
                </c:pt>
                <c:pt idx="2">
                  <c:v>4945602705.3542442</c:v>
                </c:pt>
                <c:pt idx="3">
                  <c:v>3209082505.7990952</c:v>
                </c:pt>
                <c:pt idx="4">
                  <c:v>-322014433.78490448</c:v>
                </c:pt>
                <c:pt idx="5">
                  <c:v>-111214998.42630768</c:v>
                </c:pt>
                <c:pt idx="6">
                  <c:v>-2113749190.1935425</c:v>
                </c:pt>
                <c:pt idx="7">
                  <c:v>5671134339.631134</c:v>
                </c:pt>
                <c:pt idx="8">
                  <c:v>11329486130.105293</c:v>
                </c:pt>
                <c:pt idx="9">
                  <c:v>9484512064.7758865</c:v>
                </c:pt>
                <c:pt idx="10">
                  <c:v>9259710994.0572662</c:v>
                </c:pt>
                <c:pt idx="11">
                  <c:v>17629177190.304443</c:v>
                </c:pt>
                <c:pt idx="12">
                  <c:v>18911825341.324661</c:v>
                </c:pt>
                <c:pt idx="13">
                  <c:v>26105653691.006821</c:v>
                </c:pt>
                <c:pt idx="14">
                  <c:v>35816439667.183334</c:v>
                </c:pt>
                <c:pt idx="15">
                  <c:v>32720436944.692123</c:v>
                </c:pt>
                <c:pt idx="16">
                  <c:v>23962665729.701843</c:v>
                </c:pt>
                <c:pt idx="17">
                  <c:v>13297537883.031784</c:v>
                </c:pt>
                <c:pt idx="18">
                  <c:v>4457856097.4799347</c:v>
                </c:pt>
                <c:pt idx="19">
                  <c:v>-9887404306.1381226</c:v>
                </c:pt>
                <c:pt idx="20">
                  <c:v>-15484920678.418076</c:v>
                </c:pt>
                <c:pt idx="21">
                  <c:v>-19154869118.76474</c:v>
                </c:pt>
                <c:pt idx="22">
                  <c:v>-19726198326.276077</c:v>
                </c:pt>
                <c:pt idx="23">
                  <c:v>-3694629945.1580811</c:v>
                </c:pt>
                <c:pt idx="24">
                  <c:v>2353514011.7026367</c:v>
                </c:pt>
                <c:pt idx="25">
                  <c:v>201850153.70858765</c:v>
                </c:pt>
                <c:pt idx="26">
                  <c:v>4428503647.0236816</c:v>
                </c:pt>
                <c:pt idx="27">
                  <c:v>7610416234.880188</c:v>
                </c:pt>
                <c:pt idx="28">
                  <c:v>-3045497374.0863953</c:v>
                </c:pt>
                <c:pt idx="29">
                  <c:v>-15545789035.89563</c:v>
                </c:pt>
                <c:pt idx="30">
                  <c:v>-15017873249.273224</c:v>
                </c:pt>
                <c:pt idx="31">
                  <c:v>-14830440963.686676</c:v>
                </c:pt>
                <c:pt idx="32">
                  <c:v>-21391680025.993744</c:v>
                </c:pt>
                <c:pt idx="33">
                  <c:v>-29350343229.360168</c:v>
                </c:pt>
                <c:pt idx="34">
                  <c:v>-47218518099.682983</c:v>
                </c:pt>
                <c:pt idx="35">
                  <c:v>-65322924193.85144</c:v>
                </c:pt>
                <c:pt idx="36">
                  <c:v>-81063908982.783875</c:v>
                </c:pt>
                <c:pt idx="37">
                  <c:v>-89749010926.145447</c:v>
                </c:pt>
                <c:pt idx="38">
                  <c:v>-69363254468.358643</c:v>
                </c:pt>
                <c:pt idx="39">
                  <c:v>-31842416280.915955</c:v>
                </c:pt>
                <c:pt idx="40">
                  <c:v>-25322212689.417786</c:v>
                </c:pt>
                <c:pt idx="41">
                  <c:v>3170821920.0703125</c:v>
                </c:pt>
                <c:pt idx="42">
                  <c:v>26670837892.217896</c:v>
                </c:pt>
                <c:pt idx="43">
                  <c:v>42831049923.46814</c:v>
                </c:pt>
                <c:pt idx="44">
                  <c:v>37370005105.550598</c:v>
                </c:pt>
                <c:pt idx="45">
                  <c:v>36336354867.878174</c:v>
                </c:pt>
                <c:pt idx="46">
                  <c:v>48235532335.676086</c:v>
                </c:pt>
                <c:pt idx="47">
                  <c:v>46103905987.171326</c:v>
                </c:pt>
                <c:pt idx="48">
                  <c:v>39354125572.499084</c:v>
                </c:pt>
                <c:pt idx="49">
                  <c:v>46696147646.953613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1-4CC3-9044-1B2784E3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87200"/>
        <c:axId val="1079387616"/>
      </c:lineChart>
      <c:catAx>
        <c:axId val="10793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079387616"/>
        <c:crosses val="autoZero"/>
        <c:auto val="1"/>
        <c:lblAlgn val="ctr"/>
        <c:lblOffset val="100"/>
        <c:noMultiLvlLbl val="0"/>
      </c:catAx>
      <c:valAx>
        <c:axId val="10793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0,,,\ &quot;M.m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10793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25837301919342"/>
          <c:y val="6.1731383283288199E-2"/>
          <c:w val="0.41766345400091448"/>
          <c:h val="0.260496093802285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entury Schoolbook" panose="020406040505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s-ES"/>
              <a:t>ALEMANIA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'Punto 4'!$A$10</c:f>
              <c:strCache>
                <c:ptCount val="1"/>
                <c:pt idx="0">
                  <c:v>Proporción de gasto de consumo de los hogares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'Punto 4'!$B$2:$AY$2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4'!$B$10:$AY$10</c:f>
              <c:numCache>
                <c:formatCode>0.00</c:formatCode>
                <c:ptCount val="50"/>
                <c:pt idx="0">
                  <c:v>0.54118072262876937</c:v>
                </c:pt>
                <c:pt idx="1">
                  <c:v>0.55090972507832048</c:v>
                </c:pt>
                <c:pt idx="2">
                  <c:v>0.55664252127974179</c:v>
                </c:pt>
                <c:pt idx="3">
                  <c:v>0.54999282361561563</c:v>
                </c:pt>
                <c:pt idx="4">
                  <c:v>0.55094324089684188</c:v>
                </c:pt>
                <c:pt idx="5">
                  <c:v>0.57033866567022506</c:v>
                </c:pt>
                <c:pt idx="6">
                  <c:v>0.56691198263522513</c:v>
                </c:pt>
                <c:pt idx="7">
                  <c:v>0.5723789863326697</c:v>
                </c:pt>
                <c:pt idx="8">
                  <c:v>0.5739086960800156</c:v>
                </c:pt>
                <c:pt idx="9">
                  <c:v>0.56628704242438987</c:v>
                </c:pt>
                <c:pt idx="10">
                  <c:v>0.56881224807897479</c:v>
                </c:pt>
                <c:pt idx="11">
                  <c:v>0.57118247055149107</c:v>
                </c:pt>
                <c:pt idx="12">
                  <c:v>0.57125700634013055</c:v>
                </c:pt>
                <c:pt idx="13">
                  <c:v>0.56785396645323094</c:v>
                </c:pt>
                <c:pt idx="14">
                  <c:v>0.56609194434648535</c:v>
                </c:pt>
                <c:pt idx="15">
                  <c:v>0.56667917483421326</c:v>
                </c:pt>
                <c:pt idx="16">
                  <c:v>0.57122972181218301</c:v>
                </c:pt>
                <c:pt idx="17">
                  <c:v>0.5808505589152948</c:v>
                </c:pt>
                <c:pt idx="18">
                  <c:v>0.57524074941757353</c:v>
                </c:pt>
                <c:pt idx="19">
                  <c:v>0.57246694484317084</c:v>
                </c:pt>
                <c:pt idx="20">
                  <c:v>0.56817461491354182</c:v>
                </c:pt>
                <c:pt idx="21">
                  <c:v>0.56549351356560107</c:v>
                </c:pt>
                <c:pt idx="22">
                  <c:v>0.5701921006312336</c:v>
                </c:pt>
                <c:pt idx="23">
                  <c:v>0.57646990722024116</c:v>
                </c:pt>
                <c:pt idx="24">
                  <c:v>0.5709647038817186</c:v>
                </c:pt>
                <c:pt idx="25">
                  <c:v>0.57087364111810068</c:v>
                </c:pt>
                <c:pt idx="26">
                  <c:v>0.57540949653551843</c:v>
                </c:pt>
                <c:pt idx="27">
                  <c:v>0.56998853497003066</c:v>
                </c:pt>
                <c:pt idx="28">
                  <c:v>0.56654260620317687</c:v>
                </c:pt>
                <c:pt idx="29">
                  <c:v>0.57015518185437619</c:v>
                </c:pt>
                <c:pt idx="30">
                  <c:v>0.56365762336085345</c:v>
                </c:pt>
                <c:pt idx="31">
                  <c:v>0.5618244744136901</c:v>
                </c:pt>
                <c:pt idx="32">
                  <c:v>0.55658513337768334</c:v>
                </c:pt>
                <c:pt idx="33">
                  <c:v>0.56236612153805943</c:v>
                </c:pt>
                <c:pt idx="34">
                  <c:v>0.56010517773289747</c:v>
                </c:pt>
                <c:pt idx="35">
                  <c:v>0.56064569648607443</c:v>
                </c:pt>
                <c:pt idx="36">
                  <c:v>0.54724441562512449</c:v>
                </c:pt>
                <c:pt idx="37">
                  <c:v>0.53016443225489318</c:v>
                </c:pt>
                <c:pt idx="38">
                  <c:v>0.52678106978007444</c:v>
                </c:pt>
                <c:pt idx="39">
                  <c:v>0.55810531068546221</c:v>
                </c:pt>
                <c:pt idx="40">
                  <c:v>0.53935017389801465</c:v>
                </c:pt>
                <c:pt idx="41">
                  <c:v>0.52843584103478136</c:v>
                </c:pt>
                <c:pt idx="42">
                  <c:v>0.53451323298460385</c:v>
                </c:pt>
                <c:pt idx="43">
                  <c:v>0.53373390788005393</c:v>
                </c:pt>
                <c:pt idx="44">
                  <c:v>0.52751304519810516</c:v>
                </c:pt>
                <c:pt idx="45">
                  <c:v>0.52970048047373264</c:v>
                </c:pt>
                <c:pt idx="46">
                  <c:v>0.53081859808349163</c:v>
                </c:pt>
                <c:pt idx="47">
                  <c:v>0.52529310257493145</c:v>
                </c:pt>
                <c:pt idx="48">
                  <c:v>0.52677127346046326</c:v>
                </c:pt>
                <c:pt idx="49">
                  <c:v>0.53204580965913051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D-46B9-9A9D-5BA10BE464BD}"/>
            </c:ext>
          </c:extLst>
        </c:ser>
        <c:ser>
          <c:idx val="1"/>
          <c:order val="1"/>
          <c:tx>
            <c:strRef>
              <c:f>'Punto 4'!$A$11</c:f>
              <c:strCache>
                <c:ptCount val="1"/>
                <c:pt idx="0">
                  <c:v>Proporción de gasto de consumo final del gobierno general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'Punto 4'!$B$2:$AY$2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4'!$B$11:$AY$11</c:f>
              <c:numCache>
                <c:formatCode>0.00</c:formatCode>
                <c:ptCount val="50"/>
                <c:pt idx="0">
                  <c:v>0.17613889270509436</c:v>
                </c:pt>
                <c:pt idx="1">
                  <c:v>0.18083142163815655</c:v>
                </c:pt>
                <c:pt idx="2">
                  <c:v>0.18190746227259477</c:v>
                </c:pt>
                <c:pt idx="3">
                  <c:v>0.18551942706387345</c:v>
                </c:pt>
                <c:pt idx="4">
                  <c:v>0.19655023578061065</c:v>
                </c:pt>
                <c:pt idx="5">
                  <c:v>0.20494759844346624</c:v>
                </c:pt>
                <c:pt idx="6">
                  <c:v>0.19949638567653558</c:v>
                </c:pt>
                <c:pt idx="7">
                  <c:v>0.19727375567695241</c:v>
                </c:pt>
                <c:pt idx="8">
                  <c:v>0.19888411742899828</c:v>
                </c:pt>
                <c:pt idx="9">
                  <c:v>0.19760307783267467</c:v>
                </c:pt>
                <c:pt idx="10">
                  <c:v>0.20233441250186576</c:v>
                </c:pt>
                <c:pt idx="11">
                  <c:v>0.21328387589992295</c:v>
                </c:pt>
                <c:pt idx="12">
                  <c:v>0.21325987479470701</c:v>
                </c:pt>
                <c:pt idx="13">
                  <c:v>0.20807669669173046</c:v>
                </c:pt>
                <c:pt idx="14">
                  <c:v>0.20591087059713478</c:v>
                </c:pt>
                <c:pt idx="15">
                  <c:v>0.20402867708409786</c:v>
                </c:pt>
                <c:pt idx="16">
                  <c:v>0.20091807882519155</c:v>
                </c:pt>
                <c:pt idx="17">
                  <c:v>0.19850650707642886</c:v>
                </c:pt>
                <c:pt idx="18">
                  <c:v>0.19430971342274667</c:v>
                </c:pt>
                <c:pt idx="19">
                  <c:v>0.18369470557839815</c:v>
                </c:pt>
                <c:pt idx="20">
                  <c:v>0.17846019368332303</c:v>
                </c:pt>
                <c:pt idx="21">
                  <c:v>0.1758313934145799</c:v>
                </c:pt>
                <c:pt idx="22">
                  <c:v>0.18191274197954316</c:v>
                </c:pt>
                <c:pt idx="23">
                  <c:v>0.18517922633011069</c:v>
                </c:pt>
                <c:pt idx="24">
                  <c:v>0.18692033618761564</c:v>
                </c:pt>
                <c:pt idx="25">
                  <c:v>0.18813725935368503</c:v>
                </c:pt>
                <c:pt idx="26">
                  <c:v>0.19161783847559868</c:v>
                </c:pt>
                <c:pt idx="27">
                  <c:v>0.19010442730247401</c:v>
                </c:pt>
                <c:pt idx="28">
                  <c:v>0.1906831564835002</c:v>
                </c:pt>
                <c:pt idx="29">
                  <c:v>0.18935814948860283</c:v>
                </c:pt>
                <c:pt idx="30">
                  <c:v>0.18714649923386506</c:v>
                </c:pt>
                <c:pt idx="31">
                  <c:v>0.18533502253990478</c:v>
                </c:pt>
                <c:pt idx="32">
                  <c:v>0.18842919841585137</c:v>
                </c:pt>
                <c:pt idx="33">
                  <c:v>0.19095419120673846</c:v>
                </c:pt>
                <c:pt idx="34">
                  <c:v>0.18786846720821293</c:v>
                </c:pt>
                <c:pt idx="35">
                  <c:v>0.18773836098232249</c:v>
                </c:pt>
                <c:pt idx="36">
                  <c:v>0.18284193954409114</c:v>
                </c:pt>
                <c:pt idx="37">
                  <c:v>0.18058922199763666</c:v>
                </c:pt>
                <c:pt idx="38">
                  <c:v>0.18548138549887855</c:v>
                </c:pt>
                <c:pt idx="39">
                  <c:v>0.20289106782134883</c:v>
                </c:pt>
                <c:pt idx="40">
                  <c:v>0.1974545610340617</c:v>
                </c:pt>
                <c:pt idx="41">
                  <c:v>0.19177526419846744</c:v>
                </c:pt>
                <c:pt idx="42">
                  <c:v>0.19355680409060103</c:v>
                </c:pt>
                <c:pt idx="43">
                  <c:v>0.1953256704000445</c:v>
                </c:pt>
                <c:pt idx="44">
                  <c:v>0.19426098836165112</c:v>
                </c:pt>
                <c:pt idx="45">
                  <c:v>0.19691756604035451</c:v>
                </c:pt>
                <c:pt idx="46">
                  <c:v>0.20040153767740948</c:v>
                </c:pt>
                <c:pt idx="47">
                  <c:v>0.19857389284627999</c:v>
                </c:pt>
                <c:pt idx="48">
                  <c:v>0.19849232985016305</c:v>
                </c:pt>
                <c:pt idx="49">
                  <c:v>0.2027335804920091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D-46B9-9A9D-5BA10BE464BD}"/>
            </c:ext>
          </c:extLst>
        </c:ser>
        <c:ser>
          <c:idx val="2"/>
          <c:order val="2"/>
          <c:tx>
            <c:strRef>
              <c:f>'Punto 4'!$A$12</c:f>
              <c:strCache>
                <c:ptCount val="1"/>
                <c:pt idx="0">
                  <c:v>Proporción de formación bruta de capital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'Punto 4'!$B$2:$AY$2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4'!$B$12:$AY$12</c:f>
              <c:numCache>
                <c:formatCode>0.00</c:formatCode>
                <c:ptCount val="50"/>
                <c:pt idx="0">
                  <c:v>0.28853779530874152</c:v>
                </c:pt>
                <c:pt idx="1">
                  <c:v>0.27949455711768384</c:v>
                </c:pt>
                <c:pt idx="2">
                  <c:v>0.27321932248182434</c:v>
                </c:pt>
                <c:pt idx="3">
                  <c:v>0.2689136643990927</c:v>
                </c:pt>
                <c:pt idx="4">
                  <c:v>0.24397048474056132</c:v>
                </c:pt>
                <c:pt idx="5">
                  <c:v>0.22752266361246146</c:v>
                </c:pt>
                <c:pt idx="6">
                  <c:v>0.23723802516278344</c:v>
                </c:pt>
                <c:pt idx="7">
                  <c:v>0.2335952339797715</c:v>
                </c:pt>
                <c:pt idx="8">
                  <c:v>0.23382268128134925</c:v>
                </c:pt>
                <c:pt idx="9">
                  <c:v>0.24866464231879284</c:v>
                </c:pt>
                <c:pt idx="10">
                  <c:v>0.23868399093095349</c:v>
                </c:pt>
                <c:pt idx="11">
                  <c:v>0.2115796195416885</c:v>
                </c:pt>
                <c:pt idx="12">
                  <c:v>0.2050443668253617</c:v>
                </c:pt>
                <c:pt idx="13">
                  <c:v>0.21825830159703624</c:v>
                </c:pt>
                <c:pt idx="14">
                  <c:v>0.21689925706420835</c:v>
                </c:pt>
                <c:pt idx="15">
                  <c:v>0.21270760242681855</c:v>
                </c:pt>
                <c:pt idx="16">
                  <c:v>0.21828502275300596</c:v>
                </c:pt>
                <c:pt idx="17">
                  <c:v>0.21675202123629292</c:v>
                </c:pt>
                <c:pt idx="18">
                  <c:v>0.22620828170692561</c:v>
                </c:pt>
                <c:pt idx="19">
                  <c:v>0.23680002469774059</c:v>
                </c:pt>
                <c:pt idx="20">
                  <c:v>0.24501418029364588</c:v>
                </c:pt>
                <c:pt idx="21">
                  <c:v>0.24963238307734958</c:v>
                </c:pt>
                <c:pt idx="22">
                  <c:v>0.24506504586583686</c:v>
                </c:pt>
                <c:pt idx="23">
                  <c:v>0.23427395432531115</c:v>
                </c:pt>
                <c:pt idx="24">
                  <c:v>0.23835663114122915</c:v>
                </c:pt>
                <c:pt idx="25">
                  <c:v>0.23767322545482625</c:v>
                </c:pt>
                <c:pt idx="26">
                  <c:v>0.22607389794755051</c:v>
                </c:pt>
                <c:pt idx="27">
                  <c:v>0.22640589984740891</c:v>
                </c:pt>
                <c:pt idx="28">
                  <c:v>0.23214396471246765</c:v>
                </c:pt>
                <c:pt idx="29">
                  <c:v>0.2375524253096018</c:v>
                </c:pt>
                <c:pt idx="30">
                  <c:v>0.23875689671329139</c:v>
                </c:pt>
                <c:pt idx="31">
                  <c:v>0.22954107425637449</c:v>
                </c:pt>
                <c:pt idx="32">
                  <c:v>0.21274703549155932</c:v>
                </c:pt>
                <c:pt idx="33">
                  <c:v>0.21296497921949659</c:v>
                </c:pt>
                <c:pt idx="34">
                  <c:v>0.20490026966707561</c:v>
                </c:pt>
                <c:pt idx="35">
                  <c:v>0.19960017786167267</c:v>
                </c:pt>
                <c:pt idx="36">
                  <c:v>0.2103208334840532</c:v>
                </c:pt>
                <c:pt idx="37">
                  <c:v>0.21775223014427586</c:v>
                </c:pt>
                <c:pt idx="38">
                  <c:v>0.21676742621519784</c:v>
                </c:pt>
                <c:pt idx="39">
                  <c:v>0.1910378314742624</c:v>
                </c:pt>
                <c:pt idx="40">
                  <c:v>0.20572326344205755</c:v>
                </c:pt>
                <c:pt idx="41">
                  <c:v>0.21641131390379972</c:v>
                </c:pt>
                <c:pt idx="42">
                  <c:v>0.19675778594228785</c:v>
                </c:pt>
                <c:pt idx="43">
                  <c:v>0.20142805663759553</c:v>
                </c:pt>
                <c:pt idx="44">
                  <c:v>0.20382483256115796</c:v>
                </c:pt>
                <c:pt idx="45">
                  <c:v>0.19742943248584024</c:v>
                </c:pt>
                <c:pt idx="46">
                  <c:v>0.2004203468568489</c:v>
                </c:pt>
                <c:pt idx="47">
                  <c:v>0.20855978457171273</c:v>
                </c:pt>
                <c:pt idx="48">
                  <c:v>0.21202387610654205</c:v>
                </c:pt>
                <c:pt idx="49">
                  <c:v>0.20899298709057104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D-46B9-9A9D-5BA10BE464BD}"/>
            </c:ext>
          </c:extLst>
        </c:ser>
        <c:ser>
          <c:idx val="3"/>
          <c:order val="3"/>
          <c:tx>
            <c:strRef>
              <c:f>'Punto 4'!$A$13</c:f>
              <c:strCache>
                <c:ptCount val="1"/>
                <c:pt idx="0">
                  <c:v>Proporción de exportaciones netas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'Punto 4'!$B$2:$AY$2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4'!$B$13:$AY$13</c:f>
              <c:numCache>
                <c:formatCode>0.00</c:formatCode>
                <c:ptCount val="50"/>
                <c:pt idx="0">
                  <c:v>-5.8574106426052914E-3</c:v>
                </c:pt>
                <c:pt idx="1">
                  <c:v>-1.1235703834160954E-2</c:v>
                </c:pt>
                <c:pt idx="2">
                  <c:v>-1.1769306034160938E-2</c:v>
                </c:pt>
                <c:pt idx="3">
                  <c:v>-4.4259150785817781E-3</c:v>
                </c:pt>
                <c:pt idx="4">
                  <c:v>8.5360385819861512E-3</c:v>
                </c:pt>
                <c:pt idx="5">
                  <c:v>-2.8089277261527231E-3</c:v>
                </c:pt>
                <c:pt idx="6">
                  <c:v>-3.6463934745441804E-3</c:v>
                </c:pt>
                <c:pt idx="7">
                  <c:v>-3.247975989393572E-3</c:v>
                </c:pt>
                <c:pt idx="8">
                  <c:v>-6.6154947903632258E-3</c:v>
                </c:pt>
                <c:pt idx="9">
                  <c:v>-1.2554762575857437E-2</c:v>
                </c:pt>
                <c:pt idx="10">
                  <c:v>-9.8306515117940491E-3</c:v>
                </c:pt>
                <c:pt idx="11">
                  <c:v>3.9540340068973806E-3</c:v>
                </c:pt>
                <c:pt idx="12">
                  <c:v>1.0438752039800873E-2</c:v>
                </c:pt>
                <c:pt idx="13">
                  <c:v>5.8110352580024189E-3</c:v>
                </c:pt>
                <c:pt idx="14">
                  <c:v>1.1097927992171417E-2</c:v>
                </c:pt>
                <c:pt idx="15">
                  <c:v>1.6584545654870466E-2</c:v>
                </c:pt>
                <c:pt idx="16">
                  <c:v>9.5671766096196102E-3</c:v>
                </c:pt>
                <c:pt idx="17">
                  <c:v>3.8909127719832723E-3</c:v>
                </c:pt>
                <c:pt idx="18">
                  <c:v>4.2412554527542336E-3</c:v>
                </c:pt>
                <c:pt idx="19">
                  <c:v>7.0383248806903647E-3</c:v>
                </c:pt>
                <c:pt idx="20">
                  <c:v>8.3510111094893917E-3</c:v>
                </c:pt>
                <c:pt idx="21">
                  <c:v>9.0427099424693989E-3</c:v>
                </c:pt>
                <c:pt idx="22">
                  <c:v>2.8301115233864971E-3</c:v>
                </c:pt>
                <c:pt idx="23">
                  <c:v>4.0769121243370322E-3</c:v>
                </c:pt>
                <c:pt idx="24">
                  <c:v>3.7583287894365665E-3</c:v>
                </c:pt>
                <c:pt idx="25">
                  <c:v>3.3158740733880638E-3</c:v>
                </c:pt>
                <c:pt idx="26">
                  <c:v>6.8987670413323274E-3</c:v>
                </c:pt>
                <c:pt idx="27">
                  <c:v>1.3501137880086561E-2</c:v>
                </c:pt>
                <c:pt idx="28">
                  <c:v>1.0630272600855336E-2</c:v>
                </c:pt>
                <c:pt idx="29">
                  <c:v>2.9342433474190566E-3</c:v>
                </c:pt>
                <c:pt idx="30">
                  <c:v>1.0438980691990122E-2</c:v>
                </c:pt>
                <c:pt idx="31">
                  <c:v>2.3299428790030535E-2</c:v>
                </c:pt>
                <c:pt idx="32">
                  <c:v>4.2238632714906021E-2</c:v>
                </c:pt>
                <c:pt idx="33">
                  <c:v>3.3714708035705532E-2</c:v>
                </c:pt>
                <c:pt idx="34">
                  <c:v>4.712608539181392E-2</c:v>
                </c:pt>
                <c:pt idx="35">
                  <c:v>5.2015764669930332E-2</c:v>
                </c:pt>
                <c:pt idx="36">
                  <c:v>5.9592811346731257E-2</c:v>
                </c:pt>
                <c:pt idx="37">
                  <c:v>7.1494115603194242E-2</c:v>
                </c:pt>
                <c:pt idx="38">
                  <c:v>7.0970118505849042E-2</c:v>
                </c:pt>
                <c:pt idx="39">
                  <c:v>4.7965790018926702E-2</c:v>
                </c:pt>
                <c:pt idx="40">
                  <c:v>5.7472001625866041E-2</c:v>
                </c:pt>
                <c:pt idx="41">
                  <c:v>6.3377580862951477E-2</c:v>
                </c:pt>
                <c:pt idx="42">
                  <c:v>7.5172176982507236E-2</c:v>
                </c:pt>
                <c:pt idx="43">
                  <c:v>6.9512365082306085E-2</c:v>
                </c:pt>
                <c:pt idx="44">
                  <c:v>7.4401133879085798E-2</c:v>
                </c:pt>
                <c:pt idx="45">
                  <c:v>7.5952521000072715E-2</c:v>
                </c:pt>
                <c:pt idx="46">
                  <c:v>6.8359517382249907E-2</c:v>
                </c:pt>
                <c:pt idx="47">
                  <c:v>6.7573220007075746E-2</c:v>
                </c:pt>
                <c:pt idx="48">
                  <c:v>6.2712520582831652E-2</c:v>
                </c:pt>
                <c:pt idx="49">
                  <c:v>5.6227622758289367E-2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D-46B9-9A9D-5BA10BE4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34464"/>
        <c:axId val="704633216"/>
      </c:lineChart>
      <c:catAx>
        <c:axId val="7046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704633216"/>
        <c:crosses val="autoZero"/>
        <c:auto val="1"/>
        <c:lblAlgn val="ctr"/>
        <c:lblOffset val="100"/>
        <c:noMultiLvlLbl val="0"/>
      </c:catAx>
      <c:valAx>
        <c:axId val="7046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7046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096865646863202E-2"/>
          <c:y val="0.12179812812399717"/>
          <c:w val="0.9"/>
          <c:h val="7.13050097788299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entury Schoolbook" panose="020406040505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s-ES"/>
              <a:t>ESPAÑA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'Punto 4'!$A$40</c:f>
              <c:strCache>
                <c:ptCount val="1"/>
                <c:pt idx="0">
                  <c:v>Proporción de gasto de consumo de los hogares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'Punto 4'!$B$32:$AY$32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4'!$B$40:$AY$40</c:f>
              <c:numCache>
                <c:formatCode>0.00</c:formatCode>
                <c:ptCount val="50"/>
                <c:pt idx="0">
                  <c:v>0.65354931949708051</c:v>
                </c:pt>
                <c:pt idx="1">
                  <c:v>0.6583402276487188</c:v>
                </c:pt>
                <c:pt idx="2">
                  <c:v>0.65625562683551286</c:v>
                </c:pt>
                <c:pt idx="3">
                  <c:v>0.65429449285834873</c:v>
                </c:pt>
                <c:pt idx="4">
                  <c:v>0.64937591361177505</c:v>
                </c:pt>
                <c:pt idx="5">
                  <c:v>0.65677666808209179</c:v>
                </c:pt>
                <c:pt idx="6">
                  <c:v>0.6680706882643892</c:v>
                </c:pt>
                <c:pt idx="7">
                  <c:v>0.66392820769552396</c:v>
                </c:pt>
                <c:pt idx="8">
                  <c:v>0.66222363208830604</c:v>
                </c:pt>
                <c:pt idx="9">
                  <c:v>0.66681081526518993</c:v>
                </c:pt>
                <c:pt idx="10">
                  <c:v>0.66546992159942386</c:v>
                </c:pt>
                <c:pt idx="11">
                  <c:v>0.66050105705784334</c:v>
                </c:pt>
                <c:pt idx="12">
                  <c:v>0.65323607828524166</c:v>
                </c:pt>
                <c:pt idx="13">
                  <c:v>0.64535167508017033</c:v>
                </c:pt>
                <c:pt idx="14">
                  <c:v>0.63413902430728208</c:v>
                </c:pt>
                <c:pt idx="15">
                  <c:v>0.6337106520037995</c:v>
                </c:pt>
                <c:pt idx="16">
                  <c:v>0.63409200040687363</c:v>
                </c:pt>
                <c:pt idx="17">
                  <c:v>0.63573536556886268</c:v>
                </c:pt>
                <c:pt idx="18">
                  <c:v>0.63422414700095397</c:v>
                </c:pt>
                <c:pt idx="19">
                  <c:v>0.63695235211580015</c:v>
                </c:pt>
                <c:pt idx="20">
                  <c:v>0.63517858592603016</c:v>
                </c:pt>
                <c:pt idx="21">
                  <c:v>0.63691176638977021</c:v>
                </c:pt>
                <c:pt idx="22">
                  <c:v>0.64404502800719254</c:v>
                </c:pt>
                <c:pt idx="23">
                  <c:v>0.63933929761229025</c:v>
                </c:pt>
                <c:pt idx="24">
                  <c:v>0.63201032221404074</c:v>
                </c:pt>
                <c:pt idx="25">
                  <c:v>0.62592604046884703</c:v>
                </c:pt>
                <c:pt idx="26">
                  <c:v>0.62450152434642026</c:v>
                </c:pt>
                <c:pt idx="27">
                  <c:v>0.61922940352627942</c:v>
                </c:pt>
                <c:pt idx="28">
                  <c:v>0.61897522607908861</c:v>
                </c:pt>
                <c:pt idx="29">
                  <c:v>0.62076972194810465</c:v>
                </c:pt>
                <c:pt idx="30">
                  <c:v>0.61628735796042433</c:v>
                </c:pt>
                <c:pt idx="31">
                  <c:v>0.61596378544736086</c:v>
                </c:pt>
                <c:pt idx="32">
                  <c:v>0.61795450483141201</c:v>
                </c:pt>
                <c:pt idx="33">
                  <c:v>0.61486723366936979</c:v>
                </c:pt>
                <c:pt idx="34">
                  <c:v>0.6210343037613355</c:v>
                </c:pt>
                <c:pt idx="35">
                  <c:v>0.62485974647856901</c:v>
                </c:pt>
                <c:pt idx="36">
                  <c:v>0.62540891128963683</c:v>
                </c:pt>
                <c:pt idx="37">
                  <c:v>0.62461982496431023</c:v>
                </c:pt>
                <c:pt idx="38">
                  <c:v>0.61298220481334276</c:v>
                </c:pt>
                <c:pt idx="39">
                  <c:v>0.60971775308258169</c:v>
                </c:pt>
                <c:pt idx="40">
                  <c:v>0.61079745253701123</c:v>
                </c:pt>
                <c:pt idx="41">
                  <c:v>0.59963755580200606</c:v>
                </c:pt>
                <c:pt idx="42">
                  <c:v>0.59677068452323645</c:v>
                </c:pt>
                <c:pt idx="43">
                  <c:v>0.58808135019679142</c:v>
                </c:pt>
                <c:pt idx="44">
                  <c:v>0.58989712497253721</c:v>
                </c:pt>
                <c:pt idx="45">
                  <c:v>0.58483746137213599</c:v>
                </c:pt>
                <c:pt idx="46">
                  <c:v>0.5829201399678452</c:v>
                </c:pt>
                <c:pt idx="47">
                  <c:v>0.58327042165549703</c:v>
                </c:pt>
                <c:pt idx="48">
                  <c:v>0.57954477516334302</c:v>
                </c:pt>
                <c:pt idx="49">
                  <c:v>0.57370576669662954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3-4B24-B3EB-85B2EF6E1DDB}"/>
            </c:ext>
          </c:extLst>
        </c:ser>
        <c:ser>
          <c:idx val="1"/>
          <c:order val="1"/>
          <c:tx>
            <c:strRef>
              <c:f>'Punto 4'!$A$41</c:f>
              <c:strCache>
                <c:ptCount val="1"/>
                <c:pt idx="0">
                  <c:v>Proporción de gasto de consumo final del gobierno general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'Punto 4'!$B$32:$AY$32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4'!$B$41:$AY$41</c:f>
              <c:numCache>
                <c:formatCode>0.00</c:formatCode>
                <c:ptCount val="50"/>
                <c:pt idx="0">
                  <c:v>0.10881133418499407</c:v>
                </c:pt>
                <c:pt idx="1">
                  <c:v>0.10877584901428848</c:v>
                </c:pt>
                <c:pt idx="2">
                  <c:v>0.10532855834086259</c:v>
                </c:pt>
                <c:pt idx="3">
                  <c:v>0.10364875947613343</c:v>
                </c:pt>
                <c:pt idx="4">
                  <c:v>0.1069815156045329</c:v>
                </c:pt>
                <c:pt idx="5">
                  <c:v>0.1118145083688207</c:v>
                </c:pt>
                <c:pt idx="6">
                  <c:v>0.11513705470421839</c:v>
                </c:pt>
                <c:pt idx="7">
                  <c:v>0.11712853276057114</c:v>
                </c:pt>
                <c:pt idx="8">
                  <c:v>0.12203748366795537</c:v>
                </c:pt>
                <c:pt idx="9">
                  <c:v>0.1263996396655962</c:v>
                </c:pt>
                <c:pt idx="10">
                  <c:v>0.12790729709616808</c:v>
                </c:pt>
                <c:pt idx="11">
                  <c:v>0.13344462781022504</c:v>
                </c:pt>
                <c:pt idx="12">
                  <c:v>0.13823216688245676</c:v>
                </c:pt>
                <c:pt idx="13">
                  <c:v>0.14045247725736468</c:v>
                </c:pt>
                <c:pt idx="14">
                  <c:v>0.14085395051128069</c:v>
                </c:pt>
                <c:pt idx="15">
                  <c:v>0.14358286305622467</c:v>
                </c:pt>
                <c:pt idx="16">
                  <c:v>0.14539498461963574</c:v>
                </c:pt>
                <c:pt idx="17">
                  <c:v>0.15019236128579694</c:v>
                </c:pt>
                <c:pt idx="18">
                  <c:v>0.14805050808737155</c:v>
                </c:pt>
                <c:pt idx="19">
                  <c:v>0.15276483932288279</c:v>
                </c:pt>
                <c:pt idx="20">
                  <c:v>0.15639543896334632</c:v>
                </c:pt>
                <c:pt idx="21">
                  <c:v>0.16161130480500591</c:v>
                </c:pt>
                <c:pt idx="22">
                  <c:v>0.16552714811326114</c:v>
                </c:pt>
                <c:pt idx="23">
                  <c:v>0.17193184021707875</c:v>
                </c:pt>
                <c:pt idx="24">
                  <c:v>0.16901186272868179</c:v>
                </c:pt>
                <c:pt idx="25">
                  <c:v>0.16857240054993097</c:v>
                </c:pt>
                <c:pt idx="26">
                  <c:v>0.16596552663533554</c:v>
                </c:pt>
                <c:pt idx="27">
                  <c:v>0.16421870483084711</c:v>
                </c:pt>
                <c:pt idx="28">
                  <c:v>0.16274535078274674</c:v>
                </c:pt>
                <c:pt idx="29">
                  <c:v>0.16164306031230047</c:v>
                </c:pt>
                <c:pt idx="30">
                  <c:v>0.1606041654212097</c:v>
                </c:pt>
                <c:pt idx="31">
                  <c:v>0.16047529387817414</c:v>
                </c:pt>
                <c:pt idx="32">
                  <c:v>0.16212203110968501</c:v>
                </c:pt>
                <c:pt idx="33">
                  <c:v>0.16512148488149769</c:v>
                </c:pt>
                <c:pt idx="34">
                  <c:v>0.17034043707353941</c:v>
                </c:pt>
                <c:pt idx="35">
                  <c:v>0.17377006373866066</c:v>
                </c:pt>
                <c:pt idx="36">
                  <c:v>0.17544018792438426</c:v>
                </c:pt>
                <c:pt idx="37">
                  <c:v>0.1800067180990701</c:v>
                </c:pt>
                <c:pt idx="38">
                  <c:v>0.18854814876292508</c:v>
                </c:pt>
                <c:pt idx="39">
                  <c:v>0.20268573444421381</c:v>
                </c:pt>
                <c:pt idx="40">
                  <c:v>0.20537921615808766</c:v>
                </c:pt>
                <c:pt idx="41">
                  <c:v>0.2068082655231035</c:v>
                </c:pt>
                <c:pt idx="42">
                  <c:v>0.20394379647206956</c:v>
                </c:pt>
                <c:pt idx="43">
                  <c:v>0.2025187730847644</c:v>
                </c:pt>
                <c:pt idx="44">
                  <c:v>0.19839578169988553</c:v>
                </c:pt>
                <c:pt idx="45">
                  <c:v>0.19479579431880401</c:v>
                </c:pt>
                <c:pt idx="46">
                  <c:v>0.19092370671602468</c:v>
                </c:pt>
                <c:pt idx="47">
                  <c:v>0.18730388396141492</c:v>
                </c:pt>
                <c:pt idx="48">
                  <c:v>0.18769441004398518</c:v>
                </c:pt>
                <c:pt idx="49">
                  <c:v>0.18842019638116478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3-4B24-B3EB-85B2EF6E1DDB}"/>
            </c:ext>
          </c:extLst>
        </c:ser>
        <c:ser>
          <c:idx val="2"/>
          <c:order val="2"/>
          <c:tx>
            <c:strRef>
              <c:f>'Punto 4'!$A$42</c:f>
              <c:strCache>
                <c:ptCount val="1"/>
                <c:pt idx="0">
                  <c:v>Proporción de formación bruta de capital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'Punto 4'!$B$32:$AY$32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4'!$B$42:$AY$42</c:f>
              <c:numCache>
                <c:formatCode>0.00</c:formatCode>
                <c:ptCount val="50"/>
                <c:pt idx="0">
                  <c:v>0.22995673356853943</c:v>
                </c:pt>
                <c:pt idx="1">
                  <c:v>0.21543908770932738</c:v>
                </c:pt>
                <c:pt idx="2">
                  <c:v>0.22696941000627746</c:v>
                </c:pt>
                <c:pt idx="3">
                  <c:v>0.23518743890288993</c:v>
                </c:pt>
                <c:pt idx="4">
                  <c:v>0.24429349226569039</c:v>
                </c:pt>
                <c:pt idx="5">
                  <c:v>0.23163217538040703</c:v>
                </c:pt>
                <c:pt idx="6">
                  <c:v>0.22088128689847383</c:v>
                </c:pt>
                <c:pt idx="7">
                  <c:v>0.20820163874976957</c:v>
                </c:pt>
                <c:pt idx="8">
                  <c:v>0.19452593891040829</c:v>
                </c:pt>
                <c:pt idx="9">
                  <c:v>0.18913749276653358</c:v>
                </c:pt>
                <c:pt idx="10">
                  <c:v>0.18977186948528557</c:v>
                </c:pt>
                <c:pt idx="11">
                  <c:v>0.1738910907139147</c:v>
                </c:pt>
                <c:pt idx="12">
                  <c:v>0.17442172329024508</c:v>
                </c:pt>
                <c:pt idx="13">
                  <c:v>0.16785918701451774</c:v>
                </c:pt>
                <c:pt idx="14">
                  <c:v>0.16241488826256872</c:v>
                </c:pt>
                <c:pt idx="15">
                  <c:v>0.16683914664033644</c:v>
                </c:pt>
                <c:pt idx="16">
                  <c:v>0.18092308921737912</c:v>
                </c:pt>
                <c:pt idx="17">
                  <c:v>0.19328341572516261</c:v>
                </c:pt>
                <c:pt idx="18">
                  <c:v>0.21109727148183766</c:v>
                </c:pt>
                <c:pt idx="19">
                  <c:v>0.2242859483741404</c:v>
                </c:pt>
                <c:pt idx="20">
                  <c:v>0.22955251039732921</c:v>
                </c:pt>
                <c:pt idx="21">
                  <c:v>0.22694502773408426</c:v>
                </c:pt>
                <c:pt idx="22">
                  <c:v>0.21638397815602822</c:v>
                </c:pt>
                <c:pt idx="23">
                  <c:v>0.1936476576548552</c:v>
                </c:pt>
                <c:pt idx="24">
                  <c:v>0.19591410658717603</c:v>
                </c:pt>
                <c:pt idx="25">
                  <c:v>0.20524571174732412</c:v>
                </c:pt>
                <c:pt idx="26">
                  <c:v>0.20406665781400374</c:v>
                </c:pt>
                <c:pt idx="27">
                  <c:v>0.20749397084621996</c:v>
                </c:pt>
                <c:pt idx="28">
                  <c:v>0.22174959181919737</c:v>
                </c:pt>
                <c:pt idx="29">
                  <c:v>0.23453856349528837</c:v>
                </c:pt>
                <c:pt idx="30">
                  <c:v>0.2386759221363304</c:v>
                </c:pt>
                <c:pt idx="31">
                  <c:v>0.23835383972051427</c:v>
                </c:pt>
                <c:pt idx="32">
                  <c:v>0.24069196760251274</c:v>
                </c:pt>
                <c:pt idx="33">
                  <c:v>0.24770629720444015</c:v>
                </c:pt>
                <c:pt idx="34">
                  <c:v>0.25187447113045264</c:v>
                </c:pt>
                <c:pt idx="35">
                  <c:v>0.25918850760436674</c:v>
                </c:pt>
                <c:pt idx="36">
                  <c:v>0.26821651368518135</c:v>
                </c:pt>
                <c:pt idx="37">
                  <c:v>0.26923877365482851</c:v>
                </c:pt>
                <c:pt idx="38">
                  <c:v>0.25488993253958941</c:v>
                </c:pt>
                <c:pt idx="39">
                  <c:v>0.21432075231094727</c:v>
                </c:pt>
                <c:pt idx="40">
                  <c:v>0.20503546659358121</c:v>
                </c:pt>
                <c:pt idx="41">
                  <c:v>0.19088073192033708</c:v>
                </c:pt>
                <c:pt idx="42">
                  <c:v>0.17613564164667558</c:v>
                </c:pt>
                <c:pt idx="43">
                  <c:v>0.17167396229069246</c:v>
                </c:pt>
                <c:pt idx="44">
                  <c:v>0.17923824684610376</c:v>
                </c:pt>
                <c:pt idx="45">
                  <c:v>0.18996278733098859</c:v>
                </c:pt>
                <c:pt idx="46">
                  <c:v>0.18698317053289559</c:v>
                </c:pt>
                <c:pt idx="47">
                  <c:v>0.19306084922454611</c:v>
                </c:pt>
                <c:pt idx="48">
                  <c:v>0.2024546269803989</c:v>
                </c:pt>
                <c:pt idx="49">
                  <c:v>0.20260216352698629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3-4B24-B3EB-85B2EF6E1DDB}"/>
            </c:ext>
          </c:extLst>
        </c:ser>
        <c:ser>
          <c:idx val="3"/>
          <c:order val="3"/>
          <c:tx>
            <c:strRef>
              <c:f>'Punto 4'!$A$43</c:f>
              <c:strCache>
                <c:ptCount val="1"/>
                <c:pt idx="0">
                  <c:v>Proporción de exportaciones netas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'Punto 4'!$B$32:$AY$32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cat>
          <c:val>
            <c:numRef>
              <c:f>'Punto 4'!$B$43:$AY$43</c:f>
              <c:numCache>
                <c:formatCode>0.00</c:formatCode>
                <c:ptCount val="50"/>
                <c:pt idx="0">
                  <c:v>7.6826127493861349E-3</c:v>
                </c:pt>
                <c:pt idx="1">
                  <c:v>1.7444835627665294E-2</c:v>
                </c:pt>
                <c:pt idx="2">
                  <c:v>1.1446404817347152E-2</c:v>
                </c:pt>
                <c:pt idx="3">
                  <c:v>6.8693087626280095E-3</c:v>
                </c:pt>
                <c:pt idx="4">
                  <c:v>-6.5092148199832878E-4</c:v>
                </c:pt>
                <c:pt idx="5">
                  <c:v>-2.2335183131947289E-4</c:v>
                </c:pt>
                <c:pt idx="6">
                  <c:v>-4.08902986708151E-3</c:v>
                </c:pt>
                <c:pt idx="7">
                  <c:v>1.0741620794135272E-2</c:v>
                </c:pt>
                <c:pt idx="8">
                  <c:v>2.1212945333330267E-2</c:v>
                </c:pt>
                <c:pt idx="9">
                  <c:v>1.7652052302680327E-2</c:v>
                </c:pt>
                <c:pt idx="10">
                  <c:v>1.6850911819122599E-2</c:v>
                </c:pt>
                <c:pt idx="11">
                  <c:v>3.2163224418016938E-2</c:v>
                </c:pt>
                <c:pt idx="12">
                  <c:v>3.4110031542056385E-2</c:v>
                </c:pt>
                <c:pt idx="13">
                  <c:v>4.6336660647947302E-2</c:v>
                </c:pt>
                <c:pt idx="14">
                  <c:v>6.2592136918868585E-2</c:v>
                </c:pt>
                <c:pt idx="15">
                  <c:v>5.5867338299639351E-2</c:v>
                </c:pt>
                <c:pt idx="16">
                  <c:v>3.9589925756111463E-2</c:v>
                </c:pt>
                <c:pt idx="17">
                  <c:v>2.0788857420177859E-2</c:v>
                </c:pt>
                <c:pt idx="18">
                  <c:v>6.628073429836759E-3</c:v>
                </c:pt>
                <c:pt idx="19">
                  <c:v>-1.4003139812823084E-2</c:v>
                </c:pt>
                <c:pt idx="20">
                  <c:v>-2.1126535286705554E-2</c:v>
                </c:pt>
                <c:pt idx="21">
                  <c:v>-2.5468098928860376E-2</c:v>
                </c:pt>
                <c:pt idx="22">
                  <c:v>-2.5956154276481871E-2</c:v>
                </c:pt>
                <c:pt idx="23">
                  <c:v>-4.9187954842240941E-3</c:v>
                </c:pt>
                <c:pt idx="24">
                  <c:v>3.0637084701013667E-3</c:v>
                </c:pt>
                <c:pt idx="25">
                  <c:v>2.5584723389781498E-4</c:v>
                </c:pt>
                <c:pt idx="26">
                  <c:v>5.4662912042404968E-3</c:v>
                </c:pt>
                <c:pt idx="27">
                  <c:v>9.0579207966534989E-3</c:v>
                </c:pt>
                <c:pt idx="28">
                  <c:v>-3.4701686810325811E-3</c:v>
                </c:pt>
                <c:pt idx="29">
                  <c:v>-1.6951345755693601E-2</c:v>
                </c:pt>
                <c:pt idx="30">
                  <c:v>-1.5567445517964492E-2</c:v>
                </c:pt>
                <c:pt idx="31">
                  <c:v>-1.4792919046049213E-2</c:v>
                </c:pt>
                <c:pt idx="32">
                  <c:v>-2.0768503543609752E-2</c:v>
                </c:pt>
                <c:pt idx="33">
                  <c:v>-2.7695015755307674E-2</c:v>
                </c:pt>
                <c:pt idx="34">
                  <c:v>-4.3249211965327543E-2</c:v>
                </c:pt>
                <c:pt idx="35">
                  <c:v>-5.7818317821596535E-2</c:v>
                </c:pt>
                <c:pt idx="36">
                  <c:v>-6.9065612899202281E-2</c:v>
                </c:pt>
                <c:pt idx="37">
                  <c:v>-7.3865316718208632E-2</c:v>
                </c:pt>
                <c:pt idx="38">
                  <c:v>-5.6420286115857241E-2</c:v>
                </c:pt>
                <c:pt idx="39">
                  <c:v>-2.6724239837742698E-2</c:v>
                </c:pt>
                <c:pt idx="40">
                  <c:v>-2.121213528867999E-2</c:v>
                </c:pt>
                <c:pt idx="41">
                  <c:v>2.6734467545534634E-3</c:v>
                </c:pt>
                <c:pt idx="42">
                  <c:v>2.3149877358018357E-2</c:v>
                </c:pt>
                <c:pt idx="43">
                  <c:v>3.7725914427751854E-2</c:v>
                </c:pt>
                <c:pt idx="44">
                  <c:v>3.2468846481473641E-2</c:v>
                </c:pt>
                <c:pt idx="45">
                  <c:v>3.0403956978071463E-2</c:v>
                </c:pt>
                <c:pt idx="46">
                  <c:v>3.9172982783234472E-2</c:v>
                </c:pt>
                <c:pt idx="47">
                  <c:v>3.6364845158541791E-2</c:v>
                </c:pt>
                <c:pt idx="48">
                  <c:v>3.0306187812273129E-2</c:v>
                </c:pt>
                <c:pt idx="49">
                  <c:v>3.5271873395219394E-2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3-4B24-B3EB-85B2EF6E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847952"/>
        <c:axId val="852849616"/>
      </c:lineChart>
      <c:catAx>
        <c:axId val="8528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852849616"/>
        <c:crosses val="autoZero"/>
        <c:auto val="1"/>
        <c:lblAlgn val="ctr"/>
        <c:lblOffset val="100"/>
        <c:noMultiLvlLbl val="0"/>
      </c:catAx>
      <c:valAx>
        <c:axId val="8528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8528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761064698730902E-2"/>
          <c:y val="0.10326982301726365"/>
          <c:w val="0.89999996533371329"/>
          <c:h val="6.38470021288918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entury Schoolbook" panose="020406040505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'Punto 5'!$B$4</c:f>
              <c:strCache>
                <c:ptCount val="1"/>
                <c:pt idx="0">
                  <c:v>gasto de consumo de los hogares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'Punto 5'!$E$3:$M$3</c:f>
              <c:strCache>
                <c:ptCount val="9"/>
                <c:pt idx="0">
                  <c:v>Austria</c:v>
                </c:pt>
                <c:pt idx="1">
                  <c:v>Australia</c:v>
                </c:pt>
                <c:pt idx="2">
                  <c:v>Canada</c:v>
                </c:pt>
                <c:pt idx="3">
                  <c:v>Armenia</c:v>
                </c:pt>
                <c:pt idx="4">
                  <c:v>Serbia</c:v>
                </c:pt>
                <c:pt idx="5">
                  <c:v>Ucrania</c:v>
                </c:pt>
                <c:pt idx="6">
                  <c:v>Argentina</c:v>
                </c:pt>
                <c:pt idx="7">
                  <c:v>Israel</c:v>
                </c:pt>
                <c:pt idx="8">
                  <c:v>México</c:v>
                </c:pt>
              </c:strCache>
            </c:strRef>
          </c:cat>
          <c:val>
            <c:numRef>
              <c:f>'Punto 5'!$E$4:$M$4</c:f>
              <c:numCache>
                <c:formatCode>0.00</c:formatCode>
                <c:ptCount val="9"/>
                <c:pt idx="0">
                  <c:v>0.52682380551341679</c:v>
                </c:pt>
                <c:pt idx="1">
                  <c:v>0.58246668750109143</c:v>
                </c:pt>
                <c:pt idx="2">
                  <c:v>0.57783886554853958</c:v>
                </c:pt>
                <c:pt idx="3">
                  <c:v>0.782483724726732</c:v>
                </c:pt>
                <c:pt idx="4">
                  <c:v>0.7194874740456042</c:v>
                </c:pt>
                <c:pt idx="5">
                  <c:v>0.67753793730488232</c:v>
                </c:pt>
                <c:pt idx="6">
                  <c:v>0.65905837344618245</c:v>
                </c:pt>
                <c:pt idx="7">
                  <c:v>0.54492070551567029</c:v>
                </c:pt>
                <c:pt idx="8">
                  <c:v>0.66137693547380949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A-4871-96F3-5A78CD692BB0}"/>
            </c:ext>
          </c:extLst>
        </c:ser>
        <c:ser>
          <c:idx val="1"/>
          <c:order val="1"/>
          <c:tx>
            <c:strRef>
              <c:f>'Punto 5'!$B$5</c:f>
              <c:strCache>
                <c:ptCount val="1"/>
                <c:pt idx="0">
                  <c:v>gasto de consumo final del gobierno general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'Punto 5'!$E$3:$M$3</c:f>
              <c:strCache>
                <c:ptCount val="9"/>
                <c:pt idx="0">
                  <c:v>Austria</c:v>
                </c:pt>
                <c:pt idx="1">
                  <c:v>Australia</c:v>
                </c:pt>
                <c:pt idx="2">
                  <c:v>Canada</c:v>
                </c:pt>
                <c:pt idx="3">
                  <c:v>Armenia</c:v>
                </c:pt>
                <c:pt idx="4">
                  <c:v>Serbia</c:v>
                </c:pt>
                <c:pt idx="5">
                  <c:v>Ucrania</c:v>
                </c:pt>
                <c:pt idx="6">
                  <c:v>Argentina</c:v>
                </c:pt>
                <c:pt idx="7">
                  <c:v>Israel</c:v>
                </c:pt>
                <c:pt idx="8">
                  <c:v>México</c:v>
                </c:pt>
              </c:strCache>
            </c:strRef>
          </c:cat>
          <c:val>
            <c:numRef>
              <c:f>'Punto 5'!$E$5:$M$5</c:f>
              <c:numCache>
                <c:formatCode>0.00</c:formatCode>
                <c:ptCount val="9"/>
                <c:pt idx="0">
                  <c:v>0.19761521247519914</c:v>
                </c:pt>
                <c:pt idx="1">
                  <c:v>0.18656866056928564</c:v>
                </c:pt>
                <c:pt idx="2">
                  <c:v>0.20868766528097643</c:v>
                </c:pt>
                <c:pt idx="3">
                  <c:v>0.13139852105830804</c:v>
                </c:pt>
                <c:pt idx="4">
                  <c:v>0.16411509516582828</c:v>
                </c:pt>
                <c:pt idx="5">
                  <c:v>0.18924147516977247</c:v>
                </c:pt>
                <c:pt idx="6">
                  <c:v>0.18098379759108293</c:v>
                </c:pt>
                <c:pt idx="7">
                  <c:v>0.22463817692267313</c:v>
                </c:pt>
                <c:pt idx="8">
                  <c:v>0.12439015968352234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A-4871-96F3-5A78CD692BB0}"/>
            </c:ext>
          </c:extLst>
        </c:ser>
        <c:ser>
          <c:idx val="2"/>
          <c:order val="2"/>
          <c:tx>
            <c:strRef>
              <c:f>'Punto 5'!$B$6</c:f>
              <c:strCache>
                <c:ptCount val="1"/>
                <c:pt idx="0">
                  <c:v>formación bruta de capital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'Punto 5'!$E$3:$M$3</c:f>
              <c:strCache>
                <c:ptCount val="9"/>
                <c:pt idx="0">
                  <c:v>Austria</c:v>
                </c:pt>
                <c:pt idx="1">
                  <c:v>Australia</c:v>
                </c:pt>
                <c:pt idx="2">
                  <c:v>Canada</c:v>
                </c:pt>
                <c:pt idx="3">
                  <c:v>Armenia</c:v>
                </c:pt>
                <c:pt idx="4">
                  <c:v>Serbia</c:v>
                </c:pt>
                <c:pt idx="5">
                  <c:v>Ucrania</c:v>
                </c:pt>
                <c:pt idx="6">
                  <c:v>Argentina</c:v>
                </c:pt>
                <c:pt idx="7">
                  <c:v>Israel</c:v>
                </c:pt>
                <c:pt idx="8">
                  <c:v>México</c:v>
                </c:pt>
              </c:strCache>
            </c:strRef>
          </c:cat>
          <c:val>
            <c:numRef>
              <c:f>'Punto 5'!$E$6:$M$6</c:f>
              <c:numCache>
                <c:formatCode>0.00</c:formatCode>
                <c:ptCount val="9"/>
                <c:pt idx="0">
                  <c:v>0.2380532461263643</c:v>
                </c:pt>
                <c:pt idx="1">
                  <c:v>0.25371993836382328</c:v>
                </c:pt>
                <c:pt idx="2">
                  <c:v>0.23811257536511213</c:v>
                </c:pt>
                <c:pt idx="3">
                  <c:v>0.2077520253187696</c:v>
                </c:pt>
                <c:pt idx="4">
                  <c:v>0.18681025964998313</c:v>
                </c:pt>
                <c:pt idx="5">
                  <c:v>0.15933316034244149</c:v>
                </c:pt>
                <c:pt idx="6">
                  <c:v>0.17070704884547869</c:v>
                </c:pt>
                <c:pt idx="7">
                  <c:v>0.20014628535314433</c:v>
                </c:pt>
                <c:pt idx="8">
                  <c:v>0.23480825580519249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A-4871-96F3-5A78CD692BB0}"/>
            </c:ext>
          </c:extLst>
        </c:ser>
        <c:ser>
          <c:idx val="3"/>
          <c:order val="3"/>
          <c:tx>
            <c:strRef>
              <c:f>'Punto 5'!$B$7</c:f>
              <c:strCache>
                <c:ptCount val="1"/>
                <c:pt idx="0">
                  <c:v>exportaciones netas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'Punto 5'!$E$3:$M$3</c:f>
              <c:strCache>
                <c:ptCount val="9"/>
                <c:pt idx="0">
                  <c:v>Austria</c:v>
                </c:pt>
                <c:pt idx="1">
                  <c:v>Australia</c:v>
                </c:pt>
                <c:pt idx="2">
                  <c:v>Canada</c:v>
                </c:pt>
                <c:pt idx="3">
                  <c:v>Armenia</c:v>
                </c:pt>
                <c:pt idx="4">
                  <c:v>Serbia</c:v>
                </c:pt>
                <c:pt idx="5">
                  <c:v>Ucrania</c:v>
                </c:pt>
                <c:pt idx="6">
                  <c:v>Argentina</c:v>
                </c:pt>
                <c:pt idx="7">
                  <c:v>Israel</c:v>
                </c:pt>
                <c:pt idx="8">
                  <c:v>México</c:v>
                </c:pt>
              </c:strCache>
            </c:strRef>
          </c:cat>
          <c:val>
            <c:numRef>
              <c:f>'Punto 5'!$E$7:$M$7</c:f>
              <c:numCache>
                <c:formatCode>0.00</c:formatCode>
                <c:ptCount val="9"/>
                <c:pt idx="0">
                  <c:v>3.7507735885019836E-2</c:v>
                </c:pt>
                <c:pt idx="1">
                  <c:v>-2.2755286434200234E-2</c:v>
                </c:pt>
                <c:pt idx="2">
                  <c:v>-2.4639106194628068E-2</c:v>
                </c:pt>
                <c:pt idx="3">
                  <c:v>-0.1216342711038097</c:v>
                </c:pt>
                <c:pt idx="4">
                  <c:v>-7.0412828861415588E-2</c:v>
                </c:pt>
                <c:pt idx="5">
                  <c:v>-2.6112572817096284E-2</c:v>
                </c:pt>
                <c:pt idx="6">
                  <c:v>-1.0749219882744169E-2</c:v>
                </c:pt>
                <c:pt idx="7">
                  <c:v>3.029483220851225E-2</c:v>
                </c:pt>
                <c:pt idx="8">
                  <c:v>-2.0575350962524358E-2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A-4871-96F3-5A78CD69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450944"/>
        <c:axId val="429449696"/>
      </c:barChart>
      <c:catAx>
        <c:axId val="42945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49696"/>
        <c:crosses val="autoZero"/>
        <c:auto val="1"/>
        <c:lblAlgn val="ctr"/>
        <c:lblOffset val="100"/>
        <c:noMultiLvlLbl val="0"/>
      </c:catAx>
      <c:valAx>
        <c:axId val="4294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80683</xdr:colOff>
      <xdr:row>8</xdr:row>
      <xdr:rowOff>69754</xdr:rowOff>
    </xdr:from>
    <xdr:to>
      <xdr:col>4</xdr:col>
      <xdr:colOff>67236</xdr:colOff>
      <xdr:row>20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4CD99C-7716-4E22-A0AC-CFF206EA8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49223</xdr:colOff>
      <xdr:row>28</xdr:row>
      <xdr:rowOff>110779</xdr:rowOff>
    </xdr:from>
    <xdr:to>
      <xdr:col>4</xdr:col>
      <xdr:colOff>123264</xdr:colOff>
      <xdr:row>44</xdr:row>
      <xdr:rowOff>47626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8AA5FC-43EB-4C90-9E46-A1ACEF242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95464</xdr:colOff>
      <xdr:row>13</xdr:row>
      <xdr:rowOff>29308</xdr:rowOff>
    </xdr:from>
    <xdr:to>
      <xdr:col>4</xdr:col>
      <xdr:colOff>657225</xdr:colOff>
      <xdr:row>30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5F3490-AC5F-43CB-8EFA-4F409B924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188747</xdr:colOff>
      <xdr:row>43</xdr:row>
      <xdr:rowOff>108754</xdr:rowOff>
    </xdr:from>
    <xdr:to>
      <xdr:col>4</xdr:col>
      <xdr:colOff>676275</xdr:colOff>
      <xdr:row>63</xdr:row>
      <xdr:rowOff>95565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ECC6CD-4888-45C2-B156-81EFCAAAB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62831</xdr:colOff>
      <xdr:row>7</xdr:row>
      <xdr:rowOff>99732</xdr:rowOff>
    </xdr:from>
    <xdr:to>
      <xdr:col>13</xdr:col>
      <xdr:colOff>9525</xdr:colOff>
      <xdr:row>35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D599E8-D5D1-4734-BEB6-BB6E1A342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tabSelected="1" zoomScaleNormal="100" workbookViewId="0">
      <selection activeCell="C5" sqref="C5"/>
    </sheetView>
  </sheetViews>
  <sheetFormatPr baseColWidth="10" defaultColWidth="11.42578125" defaultRowHeight="15" x14ac:dyDescent="0.25"/>
  <cols>
    <col min="1" max="1" width="84.85546875" style="1" customWidth="1"/>
    <col min="2" max="16384" width="11.42578125" style="1"/>
  </cols>
  <sheetData>
    <row r="2" spans="1:4" ht="15.75" x14ac:dyDescent="0.25">
      <c r="A2" s="3" t="s">
        <v>0</v>
      </c>
      <c r="C2" s="7" t="s">
        <v>3</v>
      </c>
      <c r="D2" s="4"/>
    </row>
    <row r="3" spans="1:4" ht="15.75" x14ac:dyDescent="0.25">
      <c r="A3" s="3" t="s">
        <v>12</v>
      </c>
      <c r="C3" s="5"/>
    </row>
    <row r="4" spans="1:4" ht="15.75" x14ac:dyDescent="0.25">
      <c r="A4" s="4" t="s">
        <v>1</v>
      </c>
      <c r="C4" s="6" t="s">
        <v>26</v>
      </c>
    </row>
    <row r="5" spans="1:4" ht="15.75" x14ac:dyDescent="0.25">
      <c r="A5" s="4" t="s">
        <v>11</v>
      </c>
      <c r="C5" s="6" t="s">
        <v>4</v>
      </c>
    </row>
    <row r="6" spans="1:4" ht="15.75" x14ac:dyDescent="0.25">
      <c r="A6" s="4"/>
      <c r="C6" s="6" t="s">
        <v>5</v>
      </c>
    </row>
    <row r="7" spans="1:4" ht="15.75" x14ac:dyDescent="0.25">
      <c r="A7" s="9" t="s">
        <v>2</v>
      </c>
      <c r="C7" s="6" t="s">
        <v>7</v>
      </c>
    </row>
    <row r="8" spans="1:4" ht="15.75" x14ac:dyDescent="0.25">
      <c r="A8" s="9" t="s">
        <v>9</v>
      </c>
      <c r="C8" s="6" t="s">
        <v>20</v>
      </c>
    </row>
    <row r="9" spans="1:4" ht="15.75" x14ac:dyDescent="0.25">
      <c r="A9" s="4" t="s">
        <v>25</v>
      </c>
      <c r="C9" s="6" t="s">
        <v>250</v>
      </c>
    </row>
    <row r="10" spans="1:4" ht="15.75" x14ac:dyDescent="0.25">
      <c r="A10" s="4" t="s">
        <v>24</v>
      </c>
      <c r="C10" s="6" t="s">
        <v>251</v>
      </c>
    </row>
    <row r="11" spans="1:4" ht="15.75" x14ac:dyDescent="0.25">
      <c r="A11" s="4" t="s">
        <v>23</v>
      </c>
      <c r="B11" s="1" t="s">
        <v>6</v>
      </c>
    </row>
  </sheetData>
  <phoneticPr fontId="16" type="noConversion"/>
  <hyperlinks>
    <hyperlink ref="C4" location="'Base de datos orginal'!A1" display="Base de datos" xr:uid="{00000000-0004-0000-0000-000000000000}"/>
    <hyperlink ref="C5" location="Punto1!A1" display="Punto 1" xr:uid="{00000000-0004-0000-0000-000001000000}"/>
    <hyperlink ref="C6" location="'Punto 2'!A1" display="Punto 2" xr:uid="{00000000-0004-0000-0000-000002000000}"/>
    <hyperlink ref="C7" location="'Punto 3'!A1" display="Punto 3" xr:uid="{00000000-0004-0000-0000-000003000000}"/>
    <hyperlink ref="C8" location="Hoja1!A1" display="Punto 4" xr:uid="{35B70047-EB2F-47C3-9DA0-76F6FD946306}"/>
    <hyperlink ref="C9" location="'Punto 5'!A1" display="Punto 5" xr:uid="{801B30D9-A7FB-46BC-89E8-0FFD6EFA5BB0}"/>
    <hyperlink ref="C10" location="Hoja2!A1" display="Punto 6" xr:uid="{48C41B59-EA12-461E-B16E-6B495780904B}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baseColWidth="10" defaultColWidth="11.42578125" defaultRowHeight="15" x14ac:dyDescent="0.25"/>
  <cols>
    <col min="1" max="16384" width="11.42578125" style="1"/>
  </cols>
  <sheetData>
    <row r="1" spans="1:1" ht="15.75" x14ac:dyDescent="0.25">
      <c r="A1" s="2" t="s">
        <v>10</v>
      </c>
    </row>
    <row r="2" spans="1:1" x14ac:dyDescent="0.25">
      <c r="A2" s="10" t="s">
        <v>27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23"/>
  <sheetViews>
    <sheetView zoomScaleNormal="100" workbookViewId="0"/>
  </sheetViews>
  <sheetFormatPr baseColWidth="10" defaultColWidth="11.42578125" defaultRowHeight="15.75" x14ac:dyDescent="0.25"/>
  <cols>
    <col min="1" max="1" width="33.42578125" style="66" bestFit="1" customWidth="1"/>
    <col min="2" max="2" width="8.28515625" style="67" bestFit="1" customWidth="1"/>
    <col min="3" max="3" width="27.42578125" style="4" bestFit="1" customWidth="1"/>
    <col min="4" max="4" width="8.28515625" style="67" bestFit="1" customWidth="1"/>
    <col min="5" max="5" width="31.140625" style="67" bestFit="1" customWidth="1"/>
    <col min="6" max="6" width="8.28515625" style="67" bestFit="1" customWidth="1"/>
    <col min="7" max="7" width="42.140625" style="67" bestFit="1" customWidth="1"/>
    <col min="8" max="8" width="8.28515625" style="67" bestFit="1" customWidth="1"/>
    <col min="9" max="9" width="42.85546875" style="67" bestFit="1" customWidth="1"/>
    <col min="10" max="10" width="8.28515625" style="67" bestFit="1" customWidth="1"/>
    <col min="11" max="16384" width="11.42578125" style="67"/>
  </cols>
  <sheetData>
    <row r="1" spans="1:55" ht="18.75" x14ac:dyDescent="0.3">
      <c r="A1" s="80" t="s">
        <v>4</v>
      </c>
      <c r="B1" s="70"/>
      <c r="C1" s="69"/>
      <c r="D1" s="70"/>
      <c r="E1" s="68" t="s">
        <v>8</v>
      </c>
      <c r="F1" s="70"/>
      <c r="G1" s="70"/>
      <c r="H1" s="70"/>
      <c r="I1" s="70"/>
      <c r="J1" s="70"/>
    </row>
    <row r="2" spans="1:55" ht="18" x14ac:dyDescent="0.25">
      <c r="A2" s="71" t="s">
        <v>37</v>
      </c>
      <c r="B2" s="72">
        <v>50</v>
      </c>
      <c r="C2" s="71" t="s">
        <v>91</v>
      </c>
      <c r="D2" s="72">
        <v>50</v>
      </c>
      <c r="E2" s="71" t="s">
        <v>149</v>
      </c>
      <c r="F2" s="72">
        <v>50</v>
      </c>
      <c r="G2" s="71" t="s">
        <v>200</v>
      </c>
      <c r="H2" s="72">
        <v>50</v>
      </c>
      <c r="I2" s="73" t="s">
        <v>135</v>
      </c>
      <c r="J2" s="74">
        <v>30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44" customFormat="1" ht="18" x14ac:dyDescent="0.25">
      <c r="A3" s="71" t="s">
        <v>38</v>
      </c>
      <c r="B3" s="72">
        <v>50</v>
      </c>
      <c r="C3" s="71" t="s">
        <v>92</v>
      </c>
      <c r="D3" s="72">
        <v>50</v>
      </c>
      <c r="E3" s="71" t="s">
        <v>150</v>
      </c>
      <c r="F3" s="72">
        <v>50</v>
      </c>
      <c r="G3" s="71" t="s">
        <v>202</v>
      </c>
      <c r="H3" s="72">
        <v>50</v>
      </c>
      <c r="I3" s="73" t="s">
        <v>138</v>
      </c>
      <c r="J3" s="74">
        <v>30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s="4" customFormat="1" ht="18" x14ac:dyDescent="0.25">
      <c r="A4" s="71" t="s">
        <v>39</v>
      </c>
      <c r="B4" s="72">
        <v>50</v>
      </c>
      <c r="C4" s="71" t="s">
        <v>93</v>
      </c>
      <c r="D4" s="72">
        <v>50</v>
      </c>
      <c r="E4" s="71" t="s">
        <v>151</v>
      </c>
      <c r="F4" s="72">
        <v>50</v>
      </c>
      <c r="G4" s="71" t="s">
        <v>203</v>
      </c>
      <c r="H4" s="72">
        <v>50</v>
      </c>
      <c r="I4" s="73" t="s">
        <v>140</v>
      </c>
      <c r="J4" s="74">
        <v>30</v>
      </c>
    </row>
    <row r="5" spans="1:55" s="4" customFormat="1" ht="18" x14ac:dyDescent="0.25">
      <c r="A5" s="71" t="s">
        <v>40</v>
      </c>
      <c r="B5" s="72">
        <v>50</v>
      </c>
      <c r="C5" s="71" t="s">
        <v>94</v>
      </c>
      <c r="D5" s="72">
        <v>50</v>
      </c>
      <c r="E5" s="71" t="s">
        <v>152</v>
      </c>
      <c r="F5" s="72">
        <v>50</v>
      </c>
      <c r="G5" s="71" t="s">
        <v>207</v>
      </c>
      <c r="H5" s="72">
        <v>50</v>
      </c>
      <c r="I5" s="73" t="s">
        <v>142</v>
      </c>
      <c r="J5" s="74">
        <v>30</v>
      </c>
    </row>
    <row r="6" spans="1:55" s="4" customFormat="1" ht="18" x14ac:dyDescent="0.25">
      <c r="A6" s="71" t="s">
        <v>41</v>
      </c>
      <c r="B6" s="72">
        <v>50</v>
      </c>
      <c r="C6" s="71" t="s">
        <v>95</v>
      </c>
      <c r="D6" s="72">
        <v>50</v>
      </c>
      <c r="E6" s="71" t="s">
        <v>153</v>
      </c>
      <c r="F6" s="72">
        <v>50</v>
      </c>
      <c r="G6" s="71" t="s">
        <v>208</v>
      </c>
      <c r="H6" s="72">
        <v>50</v>
      </c>
      <c r="I6" s="73" t="s">
        <v>148</v>
      </c>
      <c r="J6" s="74">
        <v>30</v>
      </c>
    </row>
    <row r="7" spans="1:55" s="4" customFormat="1" ht="18" x14ac:dyDescent="0.25">
      <c r="A7" s="71" t="s">
        <v>42</v>
      </c>
      <c r="B7" s="72">
        <v>50</v>
      </c>
      <c r="C7" s="71" t="s">
        <v>96</v>
      </c>
      <c r="D7" s="72">
        <v>50</v>
      </c>
      <c r="E7" s="71" t="s">
        <v>154</v>
      </c>
      <c r="F7" s="72">
        <v>50</v>
      </c>
      <c r="G7" s="71" t="s">
        <v>209</v>
      </c>
      <c r="H7" s="72">
        <v>50</v>
      </c>
      <c r="I7" s="73" t="s">
        <v>163</v>
      </c>
      <c r="J7" s="74">
        <v>30</v>
      </c>
    </row>
    <row r="8" spans="1:55" s="4" customFormat="1" ht="18" x14ac:dyDescent="0.25">
      <c r="A8" s="71" t="s">
        <v>43</v>
      </c>
      <c r="B8" s="72">
        <v>50</v>
      </c>
      <c r="C8" s="71" t="s">
        <v>97</v>
      </c>
      <c r="D8" s="72">
        <v>50</v>
      </c>
      <c r="E8" s="71" t="s">
        <v>155</v>
      </c>
      <c r="F8" s="72">
        <v>50</v>
      </c>
      <c r="G8" s="71" t="s">
        <v>211</v>
      </c>
      <c r="H8" s="72">
        <v>50</v>
      </c>
      <c r="I8" s="73" t="s">
        <v>176</v>
      </c>
      <c r="J8" s="74">
        <v>30</v>
      </c>
    </row>
    <row r="9" spans="1:55" s="4" customFormat="1" ht="18" x14ac:dyDescent="0.25">
      <c r="A9" s="71" t="s">
        <v>44</v>
      </c>
      <c r="B9" s="72">
        <v>50</v>
      </c>
      <c r="C9" s="71" t="s">
        <v>98</v>
      </c>
      <c r="D9" s="72">
        <v>50</v>
      </c>
      <c r="E9" s="71" t="s">
        <v>156</v>
      </c>
      <c r="F9" s="72">
        <v>50</v>
      </c>
      <c r="G9" s="71" t="s">
        <v>212</v>
      </c>
      <c r="H9" s="72">
        <v>50</v>
      </c>
      <c r="I9" s="73" t="s">
        <v>191</v>
      </c>
      <c r="J9" s="74">
        <v>30</v>
      </c>
    </row>
    <row r="10" spans="1:55" s="4" customFormat="1" ht="18" x14ac:dyDescent="0.25">
      <c r="A10" s="71" t="s">
        <v>46</v>
      </c>
      <c r="B10" s="72">
        <v>50</v>
      </c>
      <c r="C10" s="71" t="s">
        <v>99</v>
      </c>
      <c r="D10" s="72">
        <v>50</v>
      </c>
      <c r="E10" s="71" t="s">
        <v>157</v>
      </c>
      <c r="F10" s="72">
        <v>50</v>
      </c>
      <c r="G10" s="71" t="s">
        <v>213</v>
      </c>
      <c r="H10" s="72">
        <v>50</v>
      </c>
      <c r="I10" s="73" t="s">
        <v>193</v>
      </c>
      <c r="J10" s="74">
        <v>30</v>
      </c>
    </row>
    <row r="11" spans="1:55" s="4" customFormat="1" ht="18" x14ac:dyDescent="0.25">
      <c r="A11" s="71" t="s">
        <v>47</v>
      </c>
      <c r="B11" s="72">
        <v>50</v>
      </c>
      <c r="C11" s="71" t="s">
        <v>105</v>
      </c>
      <c r="D11" s="72">
        <v>50</v>
      </c>
      <c r="E11" s="71" t="s">
        <v>158</v>
      </c>
      <c r="F11" s="72">
        <v>50</v>
      </c>
      <c r="G11" s="71" t="s">
        <v>214</v>
      </c>
      <c r="H11" s="72">
        <v>50</v>
      </c>
      <c r="I11" s="73" t="s">
        <v>201</v>
      </c>
      <c r="J11" s="74">
        <v>30</v>
      </c>
    </row>
    <row r="12" spans="1:55" s="4" customFormat="1" ht="18" x14ac:dyDescent="0.25">
      <c r="A12" s="71" t="s">
        <v>48</v>
      </c>
      <c r="B12" s="72">
        <v>50</v>
      </c>
      <c r="C12" s="71" t="s">
        <v>106</v>
      </c>
      <c r="D12" s="72">
        <v>50</v>
      </c>
      <c r="E12" s="71" t="s">
        <v>159</v>
      </c>
      <c r="F12" s="72">
        <v>50</v>
      </c>
      <c r="G12" s="71" t="s">
        <v>217</v>
      </c>
      <c r="H12" s="72">
        <v>50</v>
      </c>
      <c r="I12" s="73" t="s">
        <v>205</v>
      </c>
      <c r="J12" s="74">
        <v>30</v>
      </c>
    </row>
    <row r="13" spans="1:55" s="4" customFormat="1" ht="18" x14ac:dyDescent="0.25">
      <c r="A13" s="71" t="s">
        <v>50</v>
      </c>
      <c r="B13" s="72">
        <v>50</v>
      </c>
      <c r="C13" s="71" t="s">
        <v>108</v>
      </c>
      <c r="D13" s="72">
        <v>50</v>
      </c>
      <c r="E13" s="71" t="s">
        <v>160</v>
      </c>
      <c r="F13" s="72">
        <v>50</v>
      </c>
      <c r="G13" s="71" t="s">
        <v>218</v>
      </c>
      <c r="H13" s="72">
        <v>50</v>
      </c>
      <c r="I13" s="73" t="s">
        <v>206</v>
      </c>
      <c r="J13" s="74">
        <v>30</v>
      </c>
    </row>
    <row r="14" spans="1:55" s="4" customFormat="1" ht="18" x14ac:dyDescent="0.25">
      <c r="A14" s="71" t="s">
        <v>51</v>
      </c>
      <c r="B14" s="72">
        <v>50</v>
      </c>
      <c r="C14" s="71" t="s">
        <v>109</v>
      </c>
      <c r="D14" s="72">
        <v>50</v>
      </c>
      <c r="E14" s="71" t="s">
        <v>161</v>
      </c>
      <c r="F14" s="72">
        <v>50</v>
      </c>
      <c r="G14" s="71" t="s">
        <v>219</v>
      </c>
      <c r="H14" s="72">
        <v>50</v>
      </c>
      <c r="I14" s="73" t="s">
        <v>221</v>
      </c>
      <c r="J14" s="74">
        <v>30</v>
      </c>
    </row>
    <row r="15" spans="1:55" s="4" customFormat="1" ht="18" x14ac:dyDescent="0.25">
      <c r="A15" s="71" t="s">
        <v>52</v>
      </c>
      <c r="B15" s="72">
        <v>50</v>
      </c>
      <c r="C15" s="71" t="s">
        <v>110</v>
      </c>
      <c r="D15" s="72">
        <v>50</v>
      </c>
      <c r="E15" s="71" t="s">
        <v>162</v>
      </c>
      <c r="F15" s="72">
        <v>50</v>
      </c>
      <c r="G15" s="71" t="s">
        <v>220</v>
      </c>
      <c r="H15" s="72">
        <v>50</v>
      </c>
      <c r="I15" s="73" t="s">
        <v>223</v>
      </c>
      <c r="J15" s="74">
        <v>30</v>
      </c>
    </row>
    <row r="16" spans="1:55" s="4" customFormat="1" ht="18" x14ac:dyDescent="0.25">
      <c r="A16" s="71" t="s">
        <v>53</v>
      </c>
      <c r="B16" s="72">
        <v>50</v>
      </c>
      <c r="C16" s="71" t="s">
        <v>111</v>
      </c>
      <c r="D16" s="72">
        <v>50</v>
      </c>
      <c r="E16" s="71" t="s">
        <v>164</v>
      </c>
      <c r="F16" s="72">
        <v>50</v>
      </c>
      <c r="G16" s="71" t="s">
        <v>222</v>
      </c>
      <c r="H16" s="72">
        <v>50</v>
      </c>
      <c r="I16" s="73" t="s">
        <v>229</v>
      </c>
      <c r="J16" s="74">
        <v>30</v>
      </c>
    </row>
    <row r="17" spans="1:10" s="4" customFormat="1" ht="18" x14ac:dyDescent="0.25">
      <c r="A17" s="71" t="s">
        <v>55</v>
      </c>
      <c r="B17" s="72">
        <v>50</v>
      </c>
      <c r="C17" s="71" t="s">
        <v>113</v>
      </c>
      <c r="D17" s="72">
        <v>50</v>
      </c>
      <c r="E17" s="71" t="s">
        <v>165</v>
      </c>
      <c r="F17" s="72">
        <v>50</v>
      </c>
      <c r="G17" s="71" t="s">
        <v>224</v>
      </c>
      <c r="H17" s="72">
        <v>50</v>
      </c>
      <c r="I17" s="73" t="s">
        <v>234</v>
      </c>
      <c r="J17" s="74">
        <v>30</v>
      </c>
    </row>
    <row r="18" spans="1:10" s="4" customFormat="1" ht="18" x14ac:dyDescent="0.25">
      <c r="A18" s="71" t="s">
        <v>56</v>
      </c>
      <c r="B18" s="72">
        <v>50</v>
      </c>
      <c r="C18" s="71" t="s">
        <v>114</v>
      </c>
      <c r="D18" s="72">
        <v>50</v>
      </c>
      <c r="E18" s="71" t="s">
        <v>166</v>
      </c>
      <c r="F18" s="72">
        <v>50</v>
      </c>
      <c r="G18" s="71" t="s">
        <v>225</v>
      </c>
      <c r="H18" s="72">
        <v>50</v>
      </c>
      <c r="I18" s="73" t="s">
        <v>240</v>
      </c>
      <c r="J18" s="74">
        <v>30</v>
      </c>
    </row>
    <row r="19" spans="1:10" s="4" customFormat="1" ht="18" x14ac:dyDescent="0.25">
      <c r="A19" s="71" t="s">
        <v>57</v>
      </c>
      <c r="B19" s="72">
        <v>50</v>
      </c>
      <c r="C19" s="71" t="s">
        <v>115</v>
      </c>
      <c r="D19" s="72">
        <v>50</v>
      </c>
      <c r="E19" s="71" t="s">
        <v>167</v>
      </c>
      <c r="F19" s="72">
        <v>50</v>
      </c>
      <c r="G19" s="71" t="s">
        <v>226</v>
      </c>
      <c r="H19" s="72">
        <v>50</v>
      </c>
      <c r="I19" s="73" t="s">
        <v>248</v>
      </c>
      <c r="J19" s="74">
        <v>30</v>
      </c>
    </row>
    <row r="20" spans="1:10" s="4" customFormat="1" ht="18" x14ac:dyDescent="0.25">
      <c r="A20" s="71" t="s">
        <v>58</v>
      </c>
      <c r="B20" s="72">
        <v>50</v>
      </c>
      <c r="C20" s="71" t="s">
        <v>116</v>
      </c>
      <c r="D20" s="72">
        <v>50</v>
      </c>
      <c r="E20" s="71" t="s">
        <v>168</v>
      </c>
      <c r="F20" s="72">
        <v>50</v>
      </c>
      <c r="G20" s="71" t="s">
        <v>227</v>
      </c>
      <c r="H20" s="72">
        <v>50</v>
      </c>
      <c r="I20" s="75" t="s">
        <v>104</v>
      </c>
      <c r="J20" s="76">
        <v>24</v>
      </c>
    </row>
    <row r="21" spans="1:10" s="4" customFormat="1" ht="18" x14ac:dyDescent="0.25">
      <c r="A21" s="71" t="s">
        <v>59</v>
      </c>
      <c r="B21" s="72">
        <v>50</v>
      </c>
      <c r="C21" s="71" t="s">
        <v>117</v>
      </c>
      <c r="D21" s="72">
        <v>50</v>
      </c>
      <c r="E21" s="71" t="s">
        <v>169</v>
      </c>
      <c r="F21" s="72">
        <v>50</v>
      </c>
      <c r="G21" s="71" t="s">
        <v>228</v>
      </c>
      <c r="H21" s="72">
        <v>50</v>
      </c>
      <c r="I21" s="75" t="s">
        <v>90</v>
      </c>
      <c r="J21" s="76">
        <v>21</v>
      </c>
    </row>
    <row r="22" spans="1:10" s="4" customFormat="1" ht="18" x14ac:dyDescent="0.25">
      <c r="A22" s="71" t="s">
        <v>60</v>
      </c>
      <c r="B22" s="72">
        <v>50</v>
      </c>
      <c r="C22" s="71" t="s">
        <v>118</v>
      </c>
      <c r="D22" s="72">
        <v>50</v>
      </c>
      <c r="E22" s="71" t="s">
        <v>170</v>
      </c>
      <c r="F22" s="72">
        <v>50</v>
      </c>
      <c r="G22" s="71" t="s">
        <v>230</v>
      </c>
      <c r="H22" s="72">
        <v>50</v>
      </c>
      <c r="I22" s="75" t="s">
        <v>239</v>
      </c>
      <c r="J22" s="76">
        <v>21</v>
      </c>
    </row>
    <row r="23" spans="1:10" s="4" customFormat="1" ht="18" x14ac:dyDescent="0.25">
      <c r="A23" s="71" t="s">
        <v>62</v>
      </c>
      <c r="B23" s="72">
        <v>50</v>
      </c>
      <c r="C23" s="71" t="s">
        <v>119</v>
      </c>
      <c r="D23" s="72">
        <v>50</v>
      </c>
      <c r="E23" s="71" t="s">
        <v>171</v>
      </c>
      <c r="F23" s="72">
        <v>50</v>
      </c>
      <c r="G23" s="71" t="s">
        <v>231</v>
      </c>
      <c r="H23" s="72">
        <v>50</v>
      </c>
      <c r="I23" s="75" t="s">
        <v>244</v>
      </c>
      <c r="J23" s="76">
        <v>21</v>
      </c>
    </row>
    <row r="24" spans="1:10" s="4" customFormat="1" ht="18" x14ac:dyDescent="0.25">
      <c r="A24" s="71" t="s">
        <v>63</v>
      </c>
      <c r="B24" s="72">
        <v>50</v>
      </c>
      <c r="C24" s="71" t="s">
        <v>120</v>
      </c>
      <c r="D24" s="72">
        <v>50</v>
      </c>
      <c r="E24" s="71" t="s">
        <v>172</v>
      </c>
      <c r="F24" s="72">
        <v>50</v>
      </c>
      <c r="G24" s="71" t="s">
        <v>232</v>
      </c>
      <c r="H24" s="72">
        <v>50</v>
      </c>
      <c r="I24" s="75" t="s">
        <v>245</v>
      </c>
      <c r="J24" s="76">
        <v>21</v>
      </c>
    </row>
    <row r="25" spans="1:10" s="4" customFormat="1" ht="18" x14ac:dyDescent="0.25">
      <c r="A25" s="71" t="s">
        <v>64</v>
      </c>
      <c r="B25" s="72">
        <v>50</v>
      </c>
      <c r="C25" s="71" t="s">
        <v>121</v>
      </c>
      <c r="D25" s="72">
        <v>50</v>
      </c>
      <c r="E25" s="71" t="s">
        <v>173</v>
      </c>
      <c r="F25" s="72">
        <v>50</v>
      </c>
      <c r="G25" s="71" t="s">
        <v>233</v>
      </c>
      <c r="H25" s="72">
        <v>50</v>
      </c>
      <c r="I25" s="75" t="s">
        <v>246</v>
      </c>
      <c r="J25" s="76">
        <v>21</v>
      </c>
    </row>
    <row r="26" spans="1:10" s="4" customFormat="1" ht="18" x14ac:dyDescent="0.25">
      <c r="A26" s="71" t="s">
        <v>65</v>
      </c>
      <c r="B26" s="72">
        <v>50</v>
      </c>
      <c r="C26" s="71" t="s">
        <v>122</v>
      </c>
      <c r="D26" s="72">
        <v>50</v>
      </c>
      <c r="E26" s="71" t="s">
        <v>174</v>
      </c>
      <c r="F26" s="72">
        <v>50</v>
      </c>
      <c r="G26" s="71" t="s">
        <v>235</v>
      </c>
      <c r="H26" s="72">
        <v>50</v>
      </c>
      <c r="I26" s="73" t="s">
        <v>87</v>
      </c>
      <c r="J26" s="74">
        <v>14</v>
      </c>
    </row>
    <row r="27" spans="1:10" s="4" customFormat="1" ht="18" x14ac:dyDescent="0.25">
      <c r="A27" s="71" t="s">
        <v>66</v>
      </c>
      <c r="B27" s="72">
        <v>50</v>
      </c>
      <c r="C27" s="71" t="s">
        <v>123</v>
      </c>
      <c r="D27" s="72">
        <v>50</v>
      </c>
      <c r="E27" s="71" t="s">
        <v>175</v>
      </c>
      <c r="F27" s="72">
        <v>50</v>
      </c>
      <c r="G27" s="71" t="s">
        <v>236</v>
      </c>
      <c r="H27" s="72">
        <v>50</v>
      </c>
      <c r="I27" s="73" t="s">
        <v>204</v>
      </c>
      <c r="J27" s="74">
        <v>14</v>
      </c>
    </row>
    <row r="28" spans="1:10" s="4" customFormat="1" ht="18" x14ac:dyDescent="0.25">
      <c r="A28" s="71" t="s">
        <v>67</v>
      </c>
      <c r="B28" s="72">
        <v>50</v>
      </c>
      <c r="C28" s="71" t="s">
        <v>124</v>
      </c>
      <c r="D28" s="72">
        <v>50</v>
      </c>
      <c r="E28" s="71" t="s">
        <v>177</v>
      </c>
      <c r="F28" s="72">
        <v>50</v>
      </c>
      <c r="G28" s="71" t="s">
        <v>237</v>
      </c>
      <c r="H28" s="72">
        <v>50</v>
      </c>
      <c r="I28" s="73" t="s">
        <v>210</v>
      </c>
      <c r="J28" s="74">
        <v>11</v>
      </c>
    </row>
    <row r="29" spans="1:10" s="4" customFormat="1" ht="18" x14ac:dyDescent="0.25">
      <c r="A29" s="71" t="s">
        <v>68</v>
      </c>
      <c r="B29" s="72">
        <v>50</v>
      </c>
      <c r="C29" s="71" t="s">
        <v>125</v>
      </c>
      <c r="D29" s="72">
        <v>50</v>
      </c>
      <c r="E29" s="71" t="s">
        <v>178</v>
      </c>
      <c r="F29" s="72">
        <v>50</v>
      </c>
      <c r="G29" s="71" t="s">
        <v>238</v>
      </c>
      <c r="H29" s="72">
        <v>50</v>
      </c>
      <c r="I29" s="73" t="s">
        <v>215</v>
      </c>
      <c r="J29" s="74">
        <v>11</v>
      </c>
    </row>
    <row r="30" spans="1:10" s="4" customFormat="1" ht="18" x14ac:dyDescent="0.25">
      <c r="A30" s="71" t="s">
        <v>69</v>
      </c>
      <c r="B30" s="72">
        <v>50</v>
      </c>
      <c r="C30" s="71" t="s">
        <v>126</v>
      </c>
      <c r="D30" s="72">
        <v>50</v>
      </c>
      <c r="E30" s="71" t="s">
        <v>179</v>
      </c>
      <c r="F30" s="72">
        <v>50</v>
      </c>
      <c r="G30" s="71" t="s">
        <v>241</v>
      </c>
      <c r="H30" s="72">
        <v>50</v>
      </c>
      <c r="I30" s="77" t="s">
        <v>269</v>
      </c>
      <c r="J30" s="77">
        <f>J31+J32</f>
        <v>216</v>
      </c>
    </row>
    <row r="31" spans="1:10" s="4" customFormat="1" ht="18" x14ac:dyDescent="0.25">
      <c r="A31" s="71" t="s">
        <v>70</v>
      </c>
      <c r="B31" s="72">
        <v>50</v>
      </c>
      <c r="C31" s="71" t="s">
        <v>127</v>
      </c>
      <c r="D31" s="72">
        <v>50</v>
      </c>
      <c r="E31" s="71" t="s">
        <v>180</v>
      </c>
      <c r="F31" s="72">
        <v>50</v>
      </c>
      <c r="G31" s="71" t="s">
        <v>267</v>
      </c>
      <c r="H31" s="72">
        <v>50</v>
      </c>
      <c r="I31" s="77" t="s">
        <v>264</v>
      </c>
      <c r="J31" s="77">
        <f>COUNT(F2:F48,H2:H34,D2:D48,B2:B48)</f>
        <v>174</v>
      </c>
    </row>
    <row r="32" spans="1:10" s="4" customFormat="1" ht="18" x14ac:dyDescent="0.25">
      <c r="A32" s="71" t="s">
        <v>71</v>
      </c>
      <c r="B32" s="72">
        <v>50</v>
      </c>
      <c r="C32" s="71" t="s">
        <v>268</v>
      </c>
      <c r="D32" s="72">
        <v>50</v>
      </c>
      <c r="E32" s="71" t="s">
        <v>181</v>
      </c>
      <c r="F32" s="72">
        <v>50</v>
      </c>
      <c r="G32" s="71" t="s">
        <v>242</v>
      </c>
      <c r="H32" s="72">
        <v>50</v>
      </c>
      <c r="I32" s="77" t="s">
        <v>263</v>
      </c>
      <c r="J32" s="77">
        <f>COUNT(H35:H48,J2:J29)</f>
        <v>42</v>
      </c>
    </row>
    <row r="33" spans="1:10" s="4" customFormat="1" ht="18" x14ac:dyDescent="0.25">
      <c r="A33" s="71" t="s">
        <v>72</v>
      </c>
      <c r="B33" s="72">
        <v>50</v>
      </c>
      <c r="C33" s="71" t="s">
        <v>128</v>
      </c>
      <c r="D33" s="72">
        <v>50</v>
      </c>
      <c r="E33" s="71" t="s">
        <v>182</v>
      </c>
      <c r="F33" s="72">
        <v>50</v>
      </c>
      <c r="G33" s="71" t="s">
        <v>247</v>
      </c>
      <c r="H33" s="72">
        <v>50</v>
      </c>
      <c r="I33" s="69"/>
      <c r="J33" s="69"/>
    </row>
    <row r="34" spans="1:10" s="4" customFormat="1" ht="18" x14ac:dyDescent="0.25">
      <c r="A34" s="71" t="s">
        <v>73</v>
      </c>
      <c r="B34" s="72">
        <v>50</v>
      </c>
      <c r="C34" s="71" t="s">
        <v>129</v>
      </c>
      <c r="D34" s="72">
        <v>50</v>
      </c>
      <c r="E34" s="71" t="s">
        <v>183</v>
      </c>
      <c r="F34" s="72">
        <v>50</v>
      </c>
      <c r="G34" s="71" t="s">
        <v>249</v>
      </c>
      <c r="H34" s="72">
        <v>50</v>
      </c>
      <c r="I34" s="78" t="s">
        <v>265</v>
      </c>
      <c r="J34" s="77">
        <f>COUNT(J20:J25,H35:H36)</f>
        <v>8</v>
      </c>
    </row>
    <row r="35" spans="1:10" s="4" customFormat="1" ht="18" x14ac:dyDescent="0.25">
      <c r="A35" s="71" t="s">
        <v>74</v>
      </c>
      <c r="B35" s="72">
        <v>50</v>
      </c>
      <c r="C35" s="71" t="s">
        <v>130</v>
      </c>
      <c r="D35" s="72">
        <v>50</v>
      </c>
      <c r="E35" s="71" t="s">
        <v>184</v>
      </c>
      <c r="F35" s="72">
        <v>50</v>
      </c>
      <c r="G35" s="75" t="s">
        <v>107</v>
      </c>
      <c r="H35" s="76">
        <v>43</v>
      </c>
      <c r="I35" s="79" t="s">
        <v>266</v>
      </c>
      <c r="J35" s="77">
        <f>COUNT(J26:J29,H37:H48,J2:J19)</f>
        <v>34</v>
      </c>
    </row>
    <row r="36" spans="1:10" s="4" customFormat="1" ht="18" x14ac:dyDescent="0.25">
      <c r="A36" s="71" t="s">
        <v>75</v>
      </c>
      <c r="B36" s="72">
        <v>50</v>
      </c>
      <c r="C36" s="71" t="s">
        <v>131</v>
      </c>
      <c r="D36" s="72">
        <v>50</v>
      </c>
      <c r="E36" s="71" t="s">
        <v>185</v>
      </c>
      <c r="F36" s="72">
        <v>50</v>
      </c>
      <c r="G36" s="75" t="s">
        <v>216</v>
      </c>
      <c r="H36" s="76">
        <v>41</v>
      </c>
      <c r="I36" s="69"/>
      <c r="J36" s="69"/>
    </row>
    <row r="37" spans="1:10" s="4" customFormat="1" ht="18" x14ac:dyDescent="0.25">
      <c r="A37" s="71" t="s">
        <v>76</v>
      </c>
      <c r="B37" s="72">
        <v>50</v>
      </c>
      <c r="C37" s="71" t="s">
        <v>132</v>
      </c>
      <c r="D37" s="72">
        <v>50</v>
      </c>
      <c r="E37" s="71" t="s">
        <v>186</v>
      </c>
      <c r="F37" s="72">
        <v>50</v>
      </c>
      <c r="G37" s="73" t="s">
        <v>243</v>
      </c>
      <c r="H37" s="74">
        <v>30</v>
      </c>
      <c r="I37" s="69"/>
      <c r="J37" s="69"/>
    </row>
    <row r="38" spans="1:10" s="4" customFormat="1" ht="18" x14ac:dyDescent="0.25">
      <c r="A38" s="71" t="s">
        <v>36</v>
      </c>
      <c r="B38" s="72">
        <v>50</v>
      </c>
      <c r="C38" s="71" t="s">
        <v>133</v>
      </c>
      <c r="D38" s="72">
        <v>50</v>
      </c>
      <c r="E38" s="71" t="s">
        <v>187</v>
      </c>
      <c r="F38" s="72">
        <v>50</v>
      </c>
      <c r="G38" s="73" t="s">
        <v>45</v>
      </c>
      <c r="H38" s="74">
        <v>30</v>
      </c>
      <c r="I38" s="69"/>
      <c r="J38" s="69"/>
    </row>
    <row r="39" spans="1:10" s="4" customFormat="1" ht="18" x14ac:dyDescent="0.25">
      <c r="A39" s="71" t="s">
        <v>77</v>
      </c>
      <c r="B39" s="72">
        <v>50</v>
      </c>
      <c r="C39" s="71" t="s">
        <v>134</v>
      </c>
      <c r="D39" s="72">
        <v>50</v>
      </c>
      <c r="E39" s="71" t="s">
        <v>188</v>
      </c>
      <c r="F39" s="72">
        <v>50</v>
      </c>
      <c r="G39" s="73" t="s">
        <v>49</v>
      </c>
      <c r="H39" s="74">
        <v>30</v>
      </c>
      <c r="I39" s="69"/>
      <c r="J39" s="69"/>
    </row>
    <row r="40" spans="1:10" s="4" customFormat="1" ht="18" x14ac:dyDescent="0.25">
      <c r="A40" s="71" t="s">
        <v>78</v>
      </c>
      <c r="B40" s="72">
        <v>50</v>
      </c>
      <c r="C40" s="71" t="s">
        <v>136</v>
      </c>
      <c r="D40" s="72">
        <v>50</v>
      </c>
      <c r="E40" s="71" t="s">
        <v>189</v>
      </c>
      <c r="F40" s="72">
        <v>50</v>
      </c>
      <c r="G40" s="73" t="s">
        <v>54</v>
      </c>
      <c r="H40" s="74">
        <v>30</v>
      </c>
      <c r="I40" s="69"/>
      <c r="J40" s="69"/>
    </row>
    <row r="41" spans="1:10" s="4" customFormat="1" ht="18" x14ac:dyDescent="0.25">
      <c r="A41" s="71" t="s">
        <v>79</v>
      </c>
      <c r="B41" s="72">
        <v>50</v>
      </c>
      <c r="C41" s="71" t="s">
        <v>137</v>
      </c>
      <c r="D41" s="72">
        <v>50</v>
      </c>
      <c r="E41" s="71" t="s">
        <v>190</v>
      </c>
      <c r="F41" s="72">
        <v>50</v>
      </c>
      <c r="G41" s="73" t="s">
        <v>61</v>
      </c>
      <c r="H41" s="74">
        <v>30</v>
      </c>
      <c r="I41" s="69"/>
      <c r="J41" s="69"/>
    </row>
    <row r="42" spans="1:10" s="4" customFormat="1" ht="18" x14ac:dyDescent="0.25">
      <c r="A42" s="71" t="s">
        <v>80</v>
      </c>
      <c r="B42" s="72">
        <v>50</v>
      </c>
      <c r="C42" s="71" t="s">
        <v>139</v>
      </c>
      <c r="D42" s="72">
        <v>50</v>
      </c>
      <c r="E42" s="71" t="s">
        <v>192</v>
      </c>
      <c r="F42" s="72">
        <v>50</v>
      </c>
      <c r="G42" s="73" t="s">
        <v>85</v>
      </c>
      <c r="H42" s="74">
        <v>30</v>
      </c>
      <c r="I42" s="69"/>
      <c r="J42" s="69"/>
    </row>
    <row r="43" spans="1:10" s="4" customFormat="1" ht="18" x14ac:dyDescent="0.25">
      <c r="A43" s="71" t="s">
        <v>81</v>
      </c>
      <c r="B43" s="72">
        <v>50</v>
      </c>
      <c r="C43" s="71" t="s">
        <v>141</v>
      </c>
      <c r="D43" s="72">
        <v>50</v>
      </c>
      <c r="E43" s="71" t="s">
        <v>194</v>
      </c>
      <c r="F43" s="72">
        <v>50</v>
      </c>
      <c r="G43" s="73" t="s">
        <v>89</v>
      </c>
      <c r="H43" s="74">
        <v>30</v>
      </c>
      <c r="I43" s="69"/>
      <c r="J43" s="69"/>
    </row>
    <row r="44" spans="1:10" s="4" customFormat="1" ht="18" x14ac:dyDescent="0.25">
      <c r="A44" s="71" t="s">
        <v>82</v>
      </c>
      <c r="B44" s="72">
        <v>50</v>
      </c>
      <c r="C44" s="71" t="s">
        <v>143</v>
      </c>
      <c r="D44" s="72">
        <v>50</v>
      </c>
      <c r="E44" s="71" t="s">
        <v>195</v>
      </c>
      <c r="F44" s="72">
        <v>50</v>
      </c>
      <c r="G44" s="73" t="s">
        <v>100</v>
      </c>
      <c r="H44" s="74">
        <v>30</v>
      </c>
      <c r="I44" s="69"/>
      <c r="J44" s="69"/>
    </row>
    <row r="45" spans="1:10" s="4" customFormat="1" ht="18" x14ac:dyDescent="0.25">
      <c r="A45" s="71" t="s">
        <v>83</v>
      </c>
      <c r="B45" s="72">
        <v>50</v>
      </c>
      <c r="C45" s="71" t="s">
        <v>144</v>
      </c>
      <c r="D45" s="72">
        <v>50</v>
      </c>
      <c r="E45" s="71" t="s">
        <v>196</v>
      </c>
      <c r="F45" s="72">
        <v>50</v>
      </c>
      <c r="G45" s="73" t="s">
        <v>101</v>
      </c>
      <c r="H45" s="74">
        <v>30</v>
      </c>
      <c r="I45" s="69"/>
      <c r="J45" s="69"/>
    </row>
    <row r="46" spans="1:10" s="4" customFormat="1" ht="18" x14ac:dyDescent="0.25">
      <c r="A46" s="71" t="s">
        <v>84</v>
      </c>
      <c r="B46" s="72">
        <v>50</v>
      </c>
      <c r="C46" s="71" t="s">
        <v>145</v>
      </c>
      <c r="D46" s="72">
        <v>50</v>
      </c>
      <c r="E46" s="71" t="s">
        <v>197</v>
      </c>
      <c r="F46" s="72">
        <v>50</v>
      </c>
      <c r="G46" s="73" t="s">
        <v>102</v>
      </c>
      <c r="H46" s="74">
        <v>30</v>
      </c>
      <c r="I46" s="69"/>
      <c r="J46" s="69"/>
    </row>
    <row r="47" spans="1:10" s="4" customFormat="1" ht="18" x14ac:dyDescent="0.25">
      <c r="A47" s="71" t="s">
        <v>86</v>
      </c>
      <c r="B47" s="72">
        <v>50</v>
      </c>
      <c r="C47" s="71" t="s">
        <v>146</v>
      </c>
      <c r="D47" s="72">
        <v>50</v>
      </c>
      <c r="E47" s="71" t="s">
        <v>198</v>
      </c>
      <c r="F47" s="72">
        <v>50</v>
      </c>
      <c r="G47" s="73" t="s">
        <v>103</v>
      </c>
      <c r="H47" s="74">
        <v>30</v>
      </c>
      <c r="I47" s="69"/>
      <c r="J47" s="69"/>
    </row>
    <row r="48" spans="1:10" s="4" customFormat="1" ht="18" x14ac:dyDescent="0.25">
      <c r="A48" s="71" t="s">
        <v>88</v>
      </c>
      <c r="B48" s="72">
        <v>50</v>
      </c>
      <c r="C48" s="71" t="s">
        <v>147</v>
      </c>
      <c r="D48" s="72">
        <v>50</v>
      </c>
      <c r="E48" s="71" t="s">
        <v>199</v>
      </c>
      <c r="F48" s="72">
        <v>50</v>
      </c>
      <c r="G48" s="73" t="s">
        <v>112</v>
      </c>
      <c r="H48" s="74">
        <v>30</v>
      </c>
      <c r="I48" s="69"/>
      <c r="J48" s="69"/>
    </row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pans="1:2" s="4" customFormat="1" x14ac:dyDescent="0.25"/>
    <row r="210" spans="1:2" s="4" customFormat="1" x14ac:dyDescent="0.25"/>
    <row r="211" spans="1:2" s="4" customFormat="1" x14ac:dyDescent="0.25"/>
    <row r="212" spans="1:2" s="4" customFormat="1" x14ac:dyDescent="0.25"/>
    <row r="213" spans="1:2" s="4" customFormat="1" x14ac:dyDescent="0.25"/>
    <row r="214" spans="1:2" s="4" customFormat="1" x14ac:dyDescent="0.25"/>
    <row r="215" spans="1:2" s="4" customFormat="1" x14ac:dyDescent="0.25"/>
    <row r="216" spans="1:2" s="4" customFormat="1" x14ac:dyDescent="0.25"/>
    <row r="217" spans="1:2" s="4" customFormat="1" x14ac:dyDescent="0.25"/>
    <row r="218" spans="1:2" s="4" customFormat="1" x14ac:dyDescent="0.25"/>
    <row r="219" spans="1:2" s="4" customFormat="1" x14ac:dyDescent="0.25"/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</sheetData>
  <sortState xmlns:xlrd2="http://schemas.microsoft.com/office/spreadsheetml/2017/richdata2" ref="A2:B220">
    <sortCondition descending="1" ref="B2:B220"/>
  </sortState>
  <hyperlinks>
    <hyperlink ref="E1" location="Índice!A1" display="Volver al Índice" xr:uid="{00000000-0004-0000-0200-000000000000}"/>
  </hyperlinks>
  <pageMargins left="0.7" right="0.7" top="0.75" bottom="0.75" header="0.3" footer="0.3"/>
  <pageSetup paperSize="9" orientation="portrait" horizontalDpi="200" verticalDpi="200" r:id="rId1"/>
  <ignoredErrors>
    <ignoredError sqref="J31:J32 J3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13"/>
  <sheetViews>
    <sheetView workbookViewId="0">
      <selection activeCell="D10" sqref="D10"/>
    </sheetView>
  </sheetViews>
  <sheetFormatPr baseColWidth="10" defaultColWidth="11.42578125" defaultRowHeight="15" x14ac:dyDescent="0.25"/>
  <cols>
    <col min="1" max="1" width="15.5703125" style="1" customWidth="1"/>
    <col min="2" max="2" width="26" style="1" bestFit="1" customWidth="1"/>
    <col min="3" max="3" width="11.42578125" style="1"/>
    <col min="4" max="38" width="22.28515625" style="1" bestFit="1" customWidth="1"/>
    <col min="39" max="51" width="23.5703125" style="1" bestFit="1" customWidth="1"/>
    <col min="52" max="53" width="21.28515625" style="1" bestFit="1" customWidth="1"/>
    <col min="54" max="16384" width="11.42578125" style="1"/>
  </cols>
  <sheetData>
    <row r="1" spans="1:75" x14ac:dyDescent="0.25">
      <c r="A1" s="8" t="s">
        <v>5</v>
      </c>
      <c r="B1" s="5"/>
      <c r="C1" s="5"/>
      <c r="D1" s="5"/>
      <c r="E1" s="6" t="s">
        <v>8</v>
      </c>
    </row>
    <row r="2" spans="1:75" x14ac:dyDescent="0.25">
      <c r="A2" s="5"/>
      <c r="B2" s="5"/>
      <c r="C2" s="5"/>
      <c r="D2" s="5"/>
      <c r="E2" s="5"/>
    </row>
    <row r="3" spans="1:75" x14ac:dyDescent="0.25">
      <c r="A3" s="5"/>
      <c r="B3" s="5"/>
      <c r="C3" s="5"/>
      <c r="D3" s="5"/>
      <c r="E3" s="5"/>
    </row>
    <row r="4" spans="1:75" s="45" customFormat="1" ht="15.75" x14ac:dyDescent="0.25">
      <c r="A4" s="46" t="s">
        <v>33</v>
      </c>
      <c r="B4" s="47" t="s">
        <v>34</v>
      </c>
      <c r="C4" s="47"/>
      <c r="D4" s="48">
        <v>1970</v>
      </c>
      <c r="E4" s="48">
        <v>1971</v>
      </c>
      <c r="F4" s="48">
        <v>1972</v>
      </c>
      <c r="G4" s="48">
        <v>1973</v>
      </c>
      <c r="H4" s="48">
        <v>1974</v>
      </c>
      <c r="I4" s="48">
        <v>1975</v>
      </c>
      <c r="J4" s="48">
        <v>1976</v>
      </c>
      <c r="K4" s="48">
        <v>1977</v>
      </c>
      <c r="L4" s="48">
        <v>1978</v>
      </c>
      <c r="M4" s="48">
        <v>1979</v>
      </c>
      <c r="N4" s="48">
        <v>1980</v>
      </c>
      <c r="O4" s="48">
        <v>1981</v>
      </c>
      <c r="P4" s="48">
        <v>1982</v>
      </c>
      <c r="Q4" s="48">
        <v>1983</v>
      </c>
      <c r="R4" s="48">
        <v>1984</v>
      </c>
      <c r="S4" s="48">
        <v>1985</v>
      </c>
      <c r="T4" s="48">
        <v>1986</v>
      </c>
      <c r="U4" s="48">
        <v>1987</v>
      </c>
      <c r="V4" s="48">
        <v>1988</v>
      </c>
      <c r="W4" s="48">
        <v>1989</v>
      </c>
      <c r="X4" s="48">
        <v>1990</v>
      </c>
      <c r="Y4" s="48">
        <v>1991</v>
      </c>
      <c r="Z4" s="48">
        <v>1992</v>
      </c>
      <c r="AA4" s="48">
        <v>1993</v>
      </c>
      <c r="AB4" s="48">
        <v>1994</v>
      </c>
      <c r="AC4" s="48">
        <v>1995</v>
      </c>
      <c r="AD4" s="48">
        <v>1996</v>
      </c>
      <c r="AE4" s="48">
        <v>1997</v>
      </c>
      <c r="AF4" s="48">
        <v>1998</v>
      </c>
      <c r="AG4" s="48">
        <v>1999</v>
      </c>
      <c r="AH4" s="48">
        <v>2000</v>
      </c>
      <c r="AI4" s="48">
        <v>2001</v>
      </c>
      <c r="AJ4" s="48">
        <v>2002</v>
      </c>
      <c r="AK4" s="48">
        <v>2003</v>
      </c>
      <c r="AL4" s="48">
        <v>2004</v>
      </c>
      <c r="AM4" s="48">
        <v>2005</v>
      </c>
      <c r="AN4" s="48">
        <v>2006</v>
      </c>
      <c r="AO4" s="48">
        <v>2007</v>
      </c>
      <c r="AP4" s="48">
        <v>2008</v>
      </c>
      <c r="AQ4" s="48">
        <v>2009</v>
      </c>
      <c r="AR4" s="48">
        <v>2010</v>
      </c>
      <c r="AS4" s="48">
        <v>2011</v>
      </c>
      <c r="AT4" s="48">
        <v>2012</v>
      </c>
      <c r="AU4" s="48">
        <v>2013</v>
      </c>
      <c r="AV4" s="48">
        <v>2014</v>
      </c>
      <c r="AW4" s="48">
        <v>2015</v>
      </c>
      <c r="AX4" s="48">
        <v>2016</v>
      </c>
      <c r="AY4" s="48">
        <v>2017</v>
      </c>
      <c r="AZ4" s="48">
        <v>2018</v>
      </c>
      <c r="BA4" s="49">
        <v>2019</v>
      </c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</row>
    <row r="5" spans="1:75" s="53" customFormat="1" ht="15.75" x14ac:dyDescent="0.25">
      <c r="A5" s="50" t="s">
        <v>35</v>
      </c>
      <c r="B5" s="51" t="s">
        <v>13</v>
      </c>
      <c r="C5" s="51"/>
      <c r="D5" s="51">
        <v>153399003264.194</v>
      </c>
      <c r="E5" s="51">
        <v>157010040406.30099</v>
      </c>
      <c r="F5" s="51">
        <v>166717655338.74399</v>
      </c>
      <c r="G5" s="51">
        <v>184585287875.41199</v>
      </c>
      <c r="H5" s="51">
        <v>206345338886.59</v>
      </c>
      <c r="I5" s="51">
        <v>193683238818.047</v>
      </c>
      <c r="J5" s="51">
        <v>213614323368.33801</v>
      </c>
      <c r="K5" s="51">
        <v>222149520518.70099</v>
      </c>
      <c r="L5" s="51">
        <v>228292976343.63599</v>
      </c>
      <c r="M5" s="51">
        <v>239641973509.23099</v>
      </c>
      <c r="N5" s="51">
        <v>252726142249.17801</v>
      </c>
      <c r="O5" s="51">
        <v>270968944350.383</v>
      </c>
      <c r="P5" s="51">
        <v>281004838613.03101</v>
      </c>
      <c r="Q5" s="51">
        <v>279597938605.41498</v>
      </c>
      <c r="R5" s="51">
        <v>304359374968.62598</v>
      </c>
      <c r="S5" s="51">
        <v>327057360427.28198</v>
      </c>
      <c r="T5" s="51">
        <v>323164940843.70496</v>
      </c>
      <c r="U5" s="51">
        <v>325556673296.59875</v>
      </c>
      <c r="V5" s="51">
        <v>343987059625.539</v>
      </c>
      <c r="W5" s="51">
        <v>379347146261.80377</v>
      </c>
      <c r="X5" s="51">
        <v>422398292705.62231</v>
      </c>
      <c r="Y5" s="51">
        <v>468966680295.94617</v>
      </c>
      <c r="Z5" s="51">
        <v>467234428894.42194</v>
      </c>
      <c r="AA5" s="51">
        <v>439518461923.37292</v>
      </c>
      <c r="AB5" s="51">
        <v>474320899801.74719</v>
      </c>
      <c r="AC5" s="51">
        <v>505658834877.07294</v>
      </c>
      <c r="AD5" s="51">
        <v>535421994942.77051</v>
      </c>
      <c r="AE5" s="51">
        <v>600932451238.21851</v>
      </c>
      <c r="AF5" s="51">
        <v>647073233695.77893</v>
      </c>
      <c r="AG5" s="51">
        <v>681245754915.90125</v>
      </c>
      <c r="AH5" s="51">
        <v>775417025443.10669</v>
      </c>
      <c r="AI5" s="51">
        <v>819353127323.45471</v>
      </c>
      <c r="AJ5" s="51">
        <v>853840601327.36914</v>
      </c>
      <c r="AK5" s="51">
        <v>870060747327.33594</v>
      </c>
      <c r="AL5" s="51">
        <v>970373630410.49036</v>
      </c>
      <c r="AM5" s="51">
        <v>1035254170047.6865</v>
      </c>
      <c r="AN5" s="51">
        <v>1162495638142.4099</v>
      </c>
      <c r="AO5" s="51">
        <v>1265800583762.2568</v>
      </c>
      <c r="AP5" s="51">
        <v>1290367011804.7173</v>
      </c>
      <c r="AQ5" s="51">
        <v>1106118845848.9355</v>
      </c>
      <c r="AR5" s="51">
        <v>1265485630978.4648</v>
      </c>
      <c r="AS5" s="51">
        <v>1371152733567.4202</v>
      </c>
      <c r="AT5" s="51">
        <v>1410994438167.8035</v>
      </c>
      <c r="AU5" s="51">
        <v>1425167368891.7861</v>
      </c>
      <c r="AV5" s="51">
        <v>1493512411332.0308</v>
      </c>
      <c r="AW5" s="51">
        <v>1574770573361.0896</v>
      </c>
      <c r="AX5" s="51">
        <v>1613667408519.4287</v>
      </c>
      <c r="AY5" s="51">
        <v>1690201256610.2708</v>
      </c>
      <c r="AZ5" s="51">
        <v>1728783138984.8179</v>
      </c>
      <c r="BA5" s="52">
        <v>1745318226677.9089</v>
      </c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</row>
    <row r="6" spans="1:75" s="53" customFormat="1" ht="15.75" customHeight="1" x14ac:dyDescent="0.25">
      <c r="A6" s="50" t="s">
        <v>35</v>
      </c>
      <c r="B6" s="51" t="s">
        <v>14</v>
      </c>
      <c r="C6" s="51"/>
      <c r="D6" s="51">
        <v>161817404592.10101</v>
      </c>
      <c r="E6" s="51">
        <v>173742676183.06601</v>
      </c>
      <c r="F6" s="51">
        <v>184997987150.67001</v>
      </c>
      <c r="G6" s="51">
        <v>191742236649.31799</v>
      </c>
      <c r="H6" s="51">
        <v>192590855730.979</v>
      </c>
      <c r="I6" s="51">
        <v>198218505669.448</v>
      </c>
      <c r="J6" s="51">
        <v>219791179848.37799</v>
      </c>
      <c r="K6" s="51">
        <v>227830687365.505</v>
      </c>
      <c r="L6" s="51">
        <v>240247267775.931</v>
      </c>
      <c r="M6" s="51">
        <v>263383179342.79199</v>
      </c>
      <c r="N6" s="51">
        <v>271512016643.603</v>
      </c>
      <c r="O6" s="51">
        <v>263472509126.47501</v>
      </c>
      <c r="P6" s="51">
        <v>261417961810.01801</v>
      </c>
      <c r="Q6" s="51">
        <v>268474860560.758</v>
      </c>
      <c r="R6" s="51">
        <v>282633327944.88098</v>
      </c>
      <c r="S6" s="51">
        <v>294022628597.211</v>
      </c>
      <c r="T6" s="51">
        <v>303536042609.51721</v>
      </c>
      <c r="U6" s="51">
        <v>317426530624.18945</v>
      </c>
      <c r="V6" s="51">
        <v>334800791477.18903</v>
      </c>
      <c r="W6" s="51">
        <v>363564365182.25232</v>
      </c>
      <c r="X6" s="51">
        <v>402734631882.32556</v>
      </c>
      <c r="Y6" s="51">
        <v>446639269538.16418</v>
      </c>
      <c r="Z6" s="51">
        <v>460101809718.43842</v>
      </c>
      <c r="AA6" s="51">
        <v>429349162454.19299</v>
      </c>
      <c r="AB6" s="51">
        <v>464721305755.40796</v>
      </c>
      <c r="AC6" s="51">
        <v>497057778014.19513</v>
      </c>
      <c r="AD6" s="51">
        <v>517383556140.59418</v>
      </c>
      <c r="AE6" s="51">
        <v>565030362558.17627</v>
      </c>
      <c r="AF6" s="51">
        <v>618220550911.32043</v>
      </c>
      <c r="AG6" s="51">
        <v>673126565386.99756</v>
      </c>
      <c r="AH6" s="51">
        <v>745718645967.94824</v>
      </c>
      <c r="AI6" s="51">
        <v>752053957036.78296</v>
      </c>
      <c r="AJ6" s="51">
        <v>732388095824.99744</v>
      </c>
      <c r="AK6" s="51">
        <v>773699591173.74475</v>
      </c>
      <c r="AL6" s="51">
        <v>834280988712.97522</v>
      </c>
      <c r="AM6" s="51">
        <v>884039558093.05701</v>
      </c>
      <c r="AN6" s="51">
        <v>982632799863.96021</v>
      </c>
      <c r="AO6" s="51">
        <v>1043610145333.8252</v>
      </c>
      <c r="AP6" s="51">
        <v>1067631522507.9335</v>
      </c>
      <c r="AQ6" s="51">
        <v>964154815716.08179</v>
      </c>
      <c r="AR6" s="51">
        <v>1088221280708.9794</v>
      </c>
      <c r="AS6" s="51">
        <v>1167940579310.7019</v>
      </c>
      <c r="AT6" s="51">
        <v>1169128456374.6089</v>
      </c>
      <c r="AU6" s="51">
        <v>1200409041606.8123</v>
      </c>
      <c r="AV6" s="51">
        <v>1247527898965.7686</v>
      </c>
      <c r="AW6" s="51">
        <v>1319856010562.7402</v>
      </c>
      <c r="AX6" s="51">
        <v>1379117541000.7402</v>
      </c>
      <c r="AY6" s="51">
        <v>1452369549586.9724</v>
      </c>
      <c r="AZ6" s="51">
        <v>1505295780046.8054</v>
      </c>
      <c r="BA6" s="52">
        <v>1543835573337.1038</v>
      </c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</row>
    <row r="7" spans="1:75" s="57" customFormat="1" ht="15.75" x14ac:dyDescent="0.25">
      <c r="A7" s="54" t="s">
        <v>35</v>
      </c>
      <c r="B7" s="55" t="s">
        <v>18</v>
      </c>
      <c r="C7" s="55"/>
      <c r="D7" s="55">
        <v>-8418401327.9069996</v>
      </c>
      <c r="E7" s="55">
        <v>-16732635776.764999</v>
      </c>
      <c r="F7" s="55">
        <v>-18280331811.925999</v>
      </c>
      <c r="G7" s="55">
        <v>-7156948773.9060001</v>
      </c>
      <c r="H7" s="55">
        <v>13754483155.611</v>
      </c>
      <c r="I7" s="55">
        <v>-4535266851.401</v>
      </c>
      <c r="J7" s="55">
        <v>-6176856480.04</v>
      </c>
      <c r="K7" s="55">
        <v>-5681166846.8039999</v>
      </c>
      <c r="L7" s="55">
        <v>-11954291432.295</v>
      </c>
      <c r="M7" s="55">
        <v>-23741205833.561001</v>
      </c>
      <c r="N7" s="55">
        <v>-18785874394.424999</v>
      </c>
      <c r="O7" s="55">
        <v>7496435223.908</v>
      </c>
      <c r="P7" s="55">
        <v>19586876803.013</v>
      </c>
      <c r="Q7" s="55">
        <v>11123078044.657</v>
      </c>
      <c r="R7" s="55">
        <v>21726047023.744999</v>
      </c>
      <c r="S7" s="55">
        <v>33034731830.070999</v>
      </c>
      <c r="T7" s="55">
        <f t="shared" ref="T7:BA7" si="0">T5-T6</f>
        <v>19628898234.187744</v>
      </c>
      <c r="U7" s="55">
        <f t="shared" si="0"/>
        <v>8130142672.4093018</v>
      </c>
      <c r="V7" s="55">
        <f t="shared" si="0"/>
        <v>9186268148.3499756</v>
      </c>
      <c r="W7" s="55">
        <f t="shared" si="0"/>
        <v>15782781079.551453</v>
      </c>
      <c r="X7" s="55">
        <f t="shared" si="0"/>
        <v>19663660823.296753</v>
      </c>
      <c r="Y7" s="55">
        <f t="shared" si="0"/>
        <v>22327410757.781982</v>
      </c>
      <c r="Z7" s="55">
        <f t="shared" si="0"/>
        <v>7132619175.9835205</v>
      </c>
      <c r="AA7" s="55">
        <f t="shared" si="0"/>
        <v>10169299469.179932</v>
      </c>
      <c r="AB7" s="55">
        <f t="shared" si="0"/>
        <v>9599594046.3392334</v>
      </c>
      <c r="AC7" s="55">
        <f t="shared" si="0"/>
        <v>8601056862.8778076</v>
      </c>
      <c r="AD7" s="55">
        <f t="shared" si="0"/>
        <v>18038438802.176331</v>
      </c>
      <c r="AE7" s="55">
        <f t="shared" si="0"/>
        <v>35902088680.042236</v>
      </c>
      <c r="AF7" s="55">
        <f t="shared" si="0"/>
        <v>28852682784.458496</v>
      </c>
      <c r="AG7" s="55">
        <f t="shared" si="0"/>
        <v>8119189528.9036865</v>
      </c>
      <c r="AH7" s="55">
        <f t="shared" si="0"/>
        <v>29698379475.158447</v>
      </c>
      <c r="AI7" s="55">
        <f t="shared" si="0"/>
        <v>67299170286.671753</v>
      </c>
      <c r="AJ7" s="55">
        <f t="shared" si="0"/>
        <v>121452505502.3717</v>
      </c>
      <c r="AK7" s="55">
        <f t="shared" si="0"/>
        <v>96361156153.591187</v>
      </c>
      <c r="AL7" s="55">
        <f t="shared" si="0"/>
        <v>136092641697.51514</v>
      </c>
      <c r="AM7" s="55">
        <f t="shared" si="0"/>
        <v>151214611954.62952</v>
      </c>
      <c r="AN7" s="55">
        <f t="shared" si="0"/>
        <v>179862838278.44971</v>
      </c>
      <c r="AO7" s="55">
        <f t="shared" si="0"/>
        <v>222190438428.43164</v>
      </c>
      <c r="AP7" s="55">
        <f t="shared" si="0"/>
        <v>222735489296.78381</v>
      </c>
      <c r="AQ7" s="55">
        <f t="shared" si="0"/>
        <v>141964030132.85376</v>
      </c>
      <c r="AR7" s="55">
        <f t="shared" si="0"/>
        <v>177264350269.48547</v>
      </c>
      <c r="AS7" s="55">
        <f t="shared" si="0"/>
        <v>203212154256.71826</v>
      </c>
      <c r="AT7" s="55">
        <f t="shared" si="0"/>
        <v>241865981793.19458</v>
      </c>
      <c r="AU7" s="55">
        <f t="shared" si="0"/>
        <v>224758327284.97388</v>
      </c>
      <c r="AV7" s="55">
        <f t="shared" si="0"/>
        <v>245984512366.26221</v>
      </c>
      <c r="AW7" s="55">
        <f t="shared" si="0"/>
        <v>254914562798.34937</v>
      </c>
      <c r="AX7" s="55">
        <f t="shared" si="0"/>
        <v>234549867518.68848</v>
      </c>
      <c r="AY7" s="55">
        <f t="shared" si="0"/>
        <v>237831707023.29834</v>
      </c>
      <c r="AZ7" s="55">
        <f t="shared" si="0"/>
        <v>223487358938.01245</v>
      </c>
      <c r="BA7" s="56">
        <f t="shared" si="0"/>
        <v>201482653340.80518</v>
      </c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</row>
    <row r="8" spans="1:75" s="53" customFormat="1" ht="15.75" x14ac:dyDescent="0.25">
      <c r="A8" s="50" t="s">
        <v>36</v>
      </c>
      <c r="B8" s="51" t="s">
        <v>13</v>
      </c>
      <c r="C8" s="51"/>
      <c r="D8" s="51">
        <v>5240275191.4052439</v>
      </c>
      <c r="E8" s="51">
        <v>6274372908.4693689</v>
      </c>
      <c r="F8" s="51">
        <v>7587005235.3260717</v>
      </c>
      <c r="G8" s="51">
        <v>10690298121.810562</v>
      </c>
      <c r="H8" s="51">
        <v>12711333390.351534</v>
      </c>
      <c r="I8" s="51">
        <v>13186365257.314215</v>
      </c>
      <c r="J8" s="51">
        <v>12439657127.902035</v>
      </c>
      <c r="K8" s="51">
        <v>12755915290.596767</v>
      </c>
      <c r="L8" s="51">
        <v>15101893264.086153</v>
      </c>
      <c r="M8" s="51">
        <v>18412720503.19875</v>
      </c>
      <c r="N8" s="51">
        <v>22734682978.950409</v>
      </c>
      <c r="O8" s="51">
        <v>30060302184.660202</v>
      </c>
      <c r="P8" s="51">
        <v>33624751734.547264</v>
      </c>
      <c r="Q8" s="51">
        <v>33913657673.252293</v>
      </c>
      <c r="R8" s="51">
        <v>41075667110.934097</v>
      </c>
      <c r="S8" s="51">
        <v>48194055396.015533</v>
      </c>
      <c r="T8" s="51">
        <v>49535254395.768456</v>
      </c>
      <c r="U8" s="51">
        <v>58195404410.343109</v>
      </c>
      <c r="V8" s="51">
        <v>72051496911.553192</v>
      </c>
      <c r="W8" s="51">
        <v>84544743161.103165</v>
      </c>
      <c r="X8" s="51">
        <v>95209696238.329361</v>
      </c>
      <c r="Y8" s="51">
        <v>110801100930.74463</v>
      </c>
      <c r="Z8" s="51">
        <v>134824027547.75775</v>
      </c>
      <c r="AA8" s="51">
        <v>171180738128.3761</v>
      </c>
      <c r="AB8" s="51">
        <v>222318618296.89755</v>
      </c>
      <c r="AC8" s="51">
        <v>253683882213.82547</v>
      </c>
      <c r="AD8" s="51">
        <v>286323841194.39331</v>
      </c>
      <c r="AE8" s="51">
        <v>362409191275.65338</v>
      </c>
      <c r="AF8" s="51">
        <v>394645152445.91223</v>
      </c>
      <c r="AG8" s="51">
        <v>423962891777.56812</v>
      </c>
      <c r="AH8" s="51">
        <v>498223471676.70099</v>
      </c>
      <c r="AI8" s="51">
        <v>532245350353.1488</v>
      </c>
      <c r="AJ8" s="51">
        <v>633234448134.98047</v>
      </c>
      <c r="AK8" s="51">
        <v>768415389381.90833</v>
      </c>
      <c r="AL8" s="51">
        <v>900906855272.47681</v>
      </c>
      <c r="AM8" s="51">
        <v>1049800672622.723</v>
      </c>
      <c r="AN8" s="51">
        <v>1256969084713.2849</v>
      </c>
      <c r="AO8" s="51">
        <v>1461475454643.4199</v>
      </c>
      <c r="AP8" s="51">
        <v>1533506455811.0952</v>
      </c>
      <c r="AQ8" s="51">
        <v>1406693779381.8071</v>
      </c>
      <c r="AR8" s="51">
        <v>1652503142498.8914</v>
      </c>
      <c r="AS8" s="51">
        <v>1854817596885.6995</v>
      </c>
      <c r="AT8" s="51">
        <v>1978959107363.9504</v>
      </c>
      <c r="AU8" s="51">
        <v>2161730536926.4485</v>
      </c>
      <c r="AV8" s="51">
        <v>2357626785366.7017</v>
      </c>
      <c r="AW8" s="51">
        <v>2362097110479.4004</v>
      </c>
      <c r="AX8" s="51">
        <v>2344990732471.9434</v>
      </c>
      <c r="AY8" s="51">
        <v>2536993431261.0859</v>
      </c>
      <c r="AZ8" s="51">
        <v>2643856444963.4165</v>
      </c>
      <c r="BA8" s="52">
        <v>2712564555721.5254</v>
      </c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</row>
    <row r="9" spans="1:75" s="53" customFormat="1" ht="15.75" x14ac:dyDescent="0.25">
      <c r="A9" s="50" t="s">
        <v>36</v>
      </c>
      <c r="B9" s="51" t="s">
        <v>14</v>
      </c>
      <c r="C9" s="51"/>
      <c r="D9" s="51">
        <v>5603178508.033515</v>
      </c>
      <c r="E9" s="51">
        <v>5609606979.6162624</v>
      </c>
      <c r="F9" s="51">
        <v>6824610753.4185953</v>
      </c>
      <c r="G9" s="51">
        <v>10578883409.371731</v>
      </c>
      <c r="H9" s="51">
        <v>14701874667.223095</v>
      </c>
      <c r="I9" s="51">
        <v>14564871993.996885</v>
      </c>
      <c r="J9" s="51">
        <v>13039267941.000473</v>
      </c>
      <c r="K9" s="51">
        <v>13277298705.102404</v>
      </c>
      <c r="L9" s="51">
        <v>17720754576.86338</v>
      </c>
      <c r="M9" s="51">
        <v>22065815441.916801</v>
      </c>
      <c r="N9" s="51">
        <v>26380485900.775196</v>
      </c>
      <c r="O9" s="51">
        <v>32018966591.5756</v>
      </c>
      <c r="P9" s="51">
        <v>30238044344.860577</v>
      </c>
      <c r="Q9" s="51">
        <v>32569619692.232269</v>
      </c>
      <c r="R9" s="51">
        <v>42571968092.021637</v>
      </c>
      <c r="S9" s="51">
        <v>68744900672.370438</v>
      </c>
      <c r="T9" s="51">
        <v>58944545552.475143</v>
      </c>
      <c r="U9" s="51">
        <v>54389522376.676903</v>
      </c>
      <c r="V9" s="51">
        <v>50620178428.555786</v>
      </c>
      <c r="W9" s="51">
        <v>60158303127.297249</v>
      </c>
      <c r="X9" s="51">
        <v>61879518298.730408</v>
      </c>
      <c r="Y9" s="51">
        <v>74852382354.915695</v>
      </c>
      <c r="Z9" s="51">
        <v>100915222428.56404</v>
      </c>
      <c r="AA9" s="51">
        <v>139120636161.7207</v>
      </c>
      <c r="AB9" s="51">
        <v>151567257889.73834</v>
      </c>
      <c r="AC9" s="51">
        <v>169850621732.17441</v>
      </c>
      <c r="AD9" s="51">
        <v>193096263055.14975</v>
      </c>
      <c r="AE9" s="51">
        <v>213653842970.05826</v>
      </c>
      <c r="AF9" s="51">
        <v>233763688396.96542</v>
      </c>
      <c r="AG9" s="51">
        <v>264447574331.40649</v>
      </c>
      <c r="AH9" s="51">
        <v>324288715714.98877</v>
      </c>
      <c r="AI9" s="51">
        <v>366615500226.88873</v>
      </c>
      <c r="AJ9" s="51">
        <v>440582833071.28571</v>
      </c>
      <c r="AK9" s="51">
        <v>557550743652.42249</v>
      </c>
      <c r="AL9" s="51">
        <v>671285937691.84497</v>
      </c>
      <c r="AM9" s="51">
        <v>761250422777.11829</v>
      </c>
      <c r="AN9" s="51">
        <v>883015079749.17371</v>
      </c>
      <c r="AO9" s="51">
        <v>1007517267706.5426</v>
      </c>
      <c r="AP9" s="51">
        <v>1057613973460.6471</v>
      </c>
      <c r="AQ9" s="51">
        <v>1081523603219.9554</v>
      </c>
      <c r="AR9" s="51">
        <v>1319206652925.7219</v>
      </c>
      <c r="AS9" s="51">
        <v>1553087976551.2495</v>
      </c>
      <c r="AT9" s="51">
        <v>1655460331805.2615</v>
      </c>
      <c r="AU9" s="51">
        <v>1831713627084.6838</v>
      </c>
      <c r="AV9" s="51">
        <v>1991141887347.3342</v>
      </c>
      <c r="AW9" s="51">
        <v>2003260809468.6697</v>
      </c>
      <c r="AX9" s="51">
        <v>2074443445583.802</v>
      </c>
      <c r="AY9" s="51">
        <v>2226848628843.2607</v>
      </c>
      <c r="AZ9" s="51">
        <v>2397141146022.1885</v>
      </c>
      <c r="BA9" s="52">
        <v>2374704976175.4141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</row>
    <row r="10" spans="1:75" s="57" customFormat="1" ht="15.75" customHeight="1" x14ac:dyDescent="0.25">
      <c r="A10" s="54" t="s">
        <v>36</v>
      </c>
      <c r="B10" s="55" t="s">
        <v>18</v>
      </c>
      <c r="C10" s="55"/>
      <c r="D10" s="55">
        <f>D8-D9</f>
        <v>-362903316.6282711</v>
      </c>
      <c r="E10" s="55">
        <f t="shared" ref="D10:BA10" si="1">E8-E9</f>
        <v>664765928.8531065</v>
      </c>
      <c r="F10" s="55">
        <f t="shared" si="1"/>
        <v>762394481.90747643</v>
      </c>
      <c r="G10" s="55">
        <f t="shared" si="1"/>
        <v>111414712.43883133</v>
      </c>
      <c r="H10" s="55">
        <f t="shared" si="1"/>
        <v>-1990541276.8715611</v>
      </c>
      <c r="I10" s="55">
        <f t="shared" si="1"/>
        <v>-1378506736.6826706</v>
      </c>
      <c r="J10" s="55">
        <f t="shared" si="1"/>
        <v>-599610813.09843826</v>
      </c>
      <c r="K10" s="55">
        <f t="shared" si="1"/>
        <v>-521383414.50563622</v>
      </c>
      <c r="L10" s="55">
        <f t="shared" si="1"/>
        <v>-2618861312.7772274</v>
      </c>
      <c r="M10" s="55">
        <f t="shared" si="1"/>
        <v>-3653094938.7180519</v>
      </c>
      <c r="N10" s="55">
        <f t="shared" si="1"/>
        <v>-3645802921.8247871</v>
      </c>
      <c r="O10" s="55">
        <f t="shared" si="1"/>
        <v>-1958664406.9153976</v>
      </c>
      <c r="P10" s="55">
        <f t="shared" si="1"/>
        <v>3386707389.6866875</v>
      </c>
      <c r="Q10" s="55">
        <f t="shared" si="1"/>
        <v>1344037981.0200233</v>
      </c>
      <c r="R10" s="55">
        <f t="shared" si="1"/>
        <v>-1496300981.0875397</v>
      </c>
      <c r="S10" s="55">
        <f t="shared" si="1"/>
        <v>-20550845276.354904</v>
      </c>
      <c r="T10" s="55">
        <f t="shared" si="1"/>
        <v>-9409291156.7066879</v>
      </c>
      <c r="U10" s="55">
        <f t="shared" si="1"/>
        <v>3805882033.6662064</v>
      </c>
      <c r="V10" s="55">
        <f t="shared" si="1"/>
        <v>21431318482.997406</v>
      </c>
      <c r="W10" s="55">
        <f t="shared" si="1"/>
        <v>24386440033.805916</v>
      </c>
      <c r="X10" s="55">
        <f t="shared" si="1"/>
        <v>33330177939.598953</v>
      </c>
      <c r="Y10" s="55">
        <f t="shared" si="1"/>
        <v>35948718575.828934</v>
      </c>
      <c r="Z10" s="55">
        <f t="shared" si="1"/>
        <v>33908805119.19371</v>
      </c>
      <c r="AA10" s="55">
        <f t="shared" si="1"/>
        <v>32060101966.655396</v>
      </c>
      <c r="AB10" s="55">
        <f t="shared" si="1"/>
        <v>70751360407.15921</v>
      </c>
      <c r="AC10" s="55">
        <f t="shared" si="1"/>
        <v>83833260481.651062</v>
      </c>
      <c r="AD10" s="55">
        <f t="shared" si="1"/>
        <v>93227578139.243561</v>
      </c>
      <c r="AE10" s="55">
        <f t="shared" si="1"/>
        <v>148755348305.59512</v>
      </c>
      <c r="AF10" s="55">
        <f t="shared" si="1"/>
        <v>160881464048.94681</v>
      </c>
      <c r="AG10" s="55">
        <f t="shared" si="1"/>
        <v>159515317446.16162</v>
      </c>
      <c r="AH10" s="55">
        <f t="shared" si="1"/>
        <v>173934755961.71222</v>
      </c>
      <c r="AI10" s="55">
        <f t="shared" si="1"/>
        <v>165629850126.26007</v>
      </c>
      <c r="AJ10" s="55">
        <f t="shared" si="1"/>
        <v>192651615063.69476</v>
      </c>
      <c r="AK10" s="55">
        <f t="shared" si="1"/>
        <v>210864645729.48584</v>
      </c>
      <c r="AL10" s="55">
        <f t="shared" si="1"/>
        <v>229620917580.63184</v>
      </c>
      <c r="AM10" s="55">
        <f t="shared" si="1"/>
        <v>288550249845.60474</v>
      </c>
      <c r="AN10" s="55">
        <f t="shared" si="1"/>
        <v>373954004964.11121</v>
      </c>
      <c r="AO10" s="55">
        <f t="shared" si="1"/>
        <v>453958186936.87732</v>
      </c>
      <c r="AP10" s="55">
        <f t="shared" si="1"/>
        <v>475892482350.44812</v>
      </c>
      <c r="AQ10" s="55">
        <f t="shared" si="1"/>
        <v>325170176161.85168</v>
      </c>
      <c r="AR10" s="55">
        <f t="shared" si="1"/>
        <v>333296489573.16943</v>
      </c>
      <c r="AS10" s="55">
        <f t="shared" si="1"/>
        <v>301729620334.44995</v>
      </c>
      <c r="AT10" s="55">
        <f t="shared" si="1"/>
        <v>323498775558.68896</v>
      </c>
      <c r="AU10" s="55">
        <f t="shared" si="1"/>
        <v>330016909841.76465</v>
      </c>
      <c r="AV10" s="55">
        <f t="shared" si="1"/>
        <v>366484898019.36743</v>
      </c>
      <c r="AW10" s="55">
        <f t="shared" si="1"/>
        <v>358836301010.73071</v>
      </c>
      <c r="AX10" s="55">
        <f t="shared" si="1"/>
        <v>270547286888.14136</v>
      </c>
      <c r="AY10" s="55">
        <f t="shared" si="1"/>
        <v>310144802417.8252</v>
      </c>
      <c r="AZ10" s="55">
        <f t="shared" si="1"/>
        <v>246715298941.22803</v>
      </c>
      <c r="BA10" s="56">
        <f t="shared" si="1"/>
        <v>337859579546.11133</v>
      </c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</row>
    <row r="11" spans="1:75" s="53" customFormat="1" ht="15.75" x14ac:dyDescent="0.25">
      <c r="A11" s="50" t="s">
        <v>22</v>
      </c>
      <c r="B11" s="51" t="s">
        <v>13</v>
      </c>
      <c r="C11" s="51"/>
      <c r="D11" s="51">
        <v>29544143665.4828</v>
      </c>
      <c r="E11" s="51">
        <v>33739887356.771198</v>
      </c>
      <c r="F11" s="51">
        <v>38260933975.749702</v>
      </c>
      <c r="G11" s="51">
        <v>42087558505.404999</v>
      </c>
      <c r="H11" s="51">
        <v>41666656350.438103</v>
      </c>
      <c r="I11" s="51">
        <v>41499357730.430603</v>
      </c>
      <c r="J11" s="51">
        <v>43574657571.729599</v>
      </c>
      <c r="K11" s="51">
        <v>48847220372.354698</v>
      </c>
      <c r="L11" s="51">
        <v>54073311278.635399</v>
      </c>
      <c r="M11" s="51">
        <v>57101947843.206497</v>
      </c>
      <c r="N11" s="51">
        <v>58412453866.292099</v>
      </c>
      <c r="O11" s="51">
        <v>65008155515.1446</v>
      </c>
      <c r="P11" s="51">
        <v>68626286802.900703</v>
      </c>
      <c r="Q11" s="51">
        <v>75223585840.634506</v>
      </c>
      <c r="R11" s="51">
        <v>84279297309.566193</v>
      </c>
      <c r="S11" s="51">
        <v>84841585293.791504</v>
      </c>
      <c r="T11" s="51">
        <v>85039664065.919403</v>
      </c>
      <c r="U11" s="51">
        <v>89517201329.732697</v>
      </c>
      <c r="V11" s="51">
        <v>92934059178.505096</v>
      </c>
      <c r="W11" s="51">
        <v>94264700863.489899</v>
      </c>
      <c r="X11" s="51">
        <v>98687926239.900803</v>
      </c>
      <c r="Y11" s="51">
        <v>106826724956.70399</v>
      </c>
      <c r="Z11" s="51">
        <v>114847315454.508</v>
      </c>
      <c r="AA11" s="51">
        <v>123847117536.24899</v>
      </c>
      <c r="AB11" s="51">
        <v>144492031180.89001</v>
      </c>
      <c r="AC11" s="51">
        <v>158076397023.27399</v>
      </c>
      <c r="AD11" s="51">
        <v>173839563147.77899</v>
      </c>
      <c r="AE11" s="51">
        <v>198855673406.298</v>
      </c>
      <c r="AF11" s="51">
        <v>215055811841.57901</v>
      </c>
      <c r="AG11" s="51">
        <v>232412706926.95801</v>
      </c>
      <c r="AH11" s="51">
        <v>256672433642.45999</v>
      </c>
      <c r="AI11" s="51">
        <v>266790449863.79599</v>
      </c>
      <c r="AJ11" s="51">
        <v>270585676380.229</v>
      </c>
      <c r="AK11" s="51">
        <v>280241211754.88202</v>
      </c>
      <c r="AL11" s="51">
        <v>292303422039.13599</v>
      </c>
      <c r="AM11" s="51">
        <v>297829901796.992</v>
      </c>
      <c r="AN11" s="51">
        <v>311915049885.448</v>
      </c>
      <c r="AO11" s="51">
        <v>335611370677.41101</v>
      </c>
      <c r="AP11" s="51">
        <v>332569200503.65997</v>
      </c>
      <c r="AQ11" s="51">
        <v>296525639265.33698</v>
      </c>
      <c r="AR11" s="51">
        <v>323400545444.82098</v>
      </c>
      <c r="AS11" s="51">
        <v>349834043046.414</v>
      </c>
      <c r="AT11" s="51">
        <v>353105790043.33899</v>
      </c>
      <c r="AU11" s="51">
        <v>368566180937.28101</v>
      </c>
      <c r="AV11" s="51">
        <v>385248763421.26001</v>
      </c>
      <c r="AW11" s="51">
        <v>401877001633.08801</v>
      </c>
      <c r="AX11" s="51">
        <v>423462768345.34003</v>
      </c>
      <c r="AY11" s="51">
        <v>446800860567.80902</v>
      </c>
      <c r="AZ11" s="51">
        <v>456893368253.237</v>
      </c>
      <c r="BA11" s="52">
        <v>467326359439.70203</v>
      </c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</row>
    <row r="12" spans="1:75" s="53" customFormat="1" ht="15.75" x14ac:dyDescent="0.25">
      <c r="A12" s="50" t="s">
        <v>22</v>
      </c>
      <c r="B12" s="51" t="s">
        <v>14</v>
      </c>
      <c r="C12" s="51"/>
      <c r="D12" s="51">
        <v>26615809325.863098</v>
      </c>
      <c r="E12" s="51">
        <v>26802254320.2033</v>
      </c>
      <c r="F12" s="51">
        <v>33315331270.3955</v>
      </c>
      <c r="G12" s="51">
        <v>38878475999.605904</v>
      </c>
      <c r="H12" s="51">
        <v>41988670784.223</v>
      </c>
      <c r="I12" s="51">
        <v>41610572728.856903</v>
      </c>
      <c r="J12" s="51">
        <v>45688406761.923203</v>
      </c>
      <c r="K12" s="51">
        <v>43176086032.723549</v>
      </c>
      <c r="L12" s="51">
        <v>42743825148.530098</v>
      </c>
      <c r="M12" s="51">
        <v>47617435778.430603</v>
      </c>
      <c r="N12" s="51">
        <v>49152742872.234802</v>
      </c>
      <c r="O12" s="51">
        <v>47378978324.840202</v>
      </c>
      <c r="P12" s="51">
        <v>49714461461.576103</v>
      </c>
      <c r="Q12" s="51">
        <v>49117932149.627602</v>
      </c>
      <c r="R12" s="51">
        <v>48462857642.382896</v>
      </c>
      <c r="S12" s="51">
        <v>52121148349.099403</v>
      </c>
      <c r="T12" s="51">
        <v>61076998336.217598</v>
      </c>
      <c r="U12" s="51">
        <v>76219663446.700897</v>
      </c>
      <c r="V12" s="51">
        <v>88476203081.025208</v>
      </c>
      <c r="W12" s="51">
        <v>104152105169.62801</v>
      </c>
      <c r="X12" s="51">
        <v>114172846918.319</v>
      </c>
      <c r="Y12" s="51">
        <v>125981594075.46899</v>
      </c>
      <c r="Z12" s="51">
        <v>134573513780.784</v>
      </c>
      <c r="AA12" s="51">
        <v>127541747481.408</v>
      </c>
      <c r="AB12" s="51">
        <v>142138517169.18701</v>
      </c>
      <c r="AC12" s="51">
        <v>157874546869.56601</v>
      </c>
      <c r="AD12" s="51">
        <v>169411059500.75601</v>
      </c>
      <c r="AE12" s="51">
        <v>191245257171.418</v>
      </c>
      <c r="AF12" s="51">
        <v>218101309215.66501</v>
      </c>
      <c r="AG12" s="51">
        <v>247958495962.854</v>
      </c>
      <c r="AH12" s="51">
        <v>271690306891.733</v>
      </c>
      <c r="AI12" s="51">
        <v>281620890827.48297</v>
      </c>
      <c r="AJ12" s="51">
        <v>291977356406.22302</v>
      </c>
      <c r="AK12" s="51">
        <v>309591554984.242</v>
      </c>
      <c r="AL12" s="51">
        <v>339521940138.81897</v>
      </c>
      <c r="AM12" s="51">
        <v>363152825990.84399</v>
      </c>
      <c r="AN12" s="51">
        <v>392978958868.23102</v>
      </c>
      <c r="AO12" s="51">
        <v>425360381603.55603</v>
      </c>
      <c r="AP12" s="51">
        <v>401932454972.01898</v>
      </c>
      <c r="AQ12" s="51">
        <v>328368055546.25299</v>
      </c>
      <c r="AR12" s="51">
        <v>348722758134.23901</v>
      </c>
      <c r="AS12" s="51">
        <v>346663221126.34399</v>
      </c>
      <c r="AT12" s="51">
        <v>326434952151.12097</v>
      </c>
      <c r="AU12" s="51">
        <v>325735131013.81299</v>
      </c>
      <c r="AV12" s="51">
        <v>347878758315.71002</v>
      </c>
      <c r="AW12" s="51">
        <v>365540646765.21002</v>
      </c>
      <c r="AX12" s="51">
        <v>375227236009.664</v>
      </c>
      <c r="AY12" s="51">
        <v>400696954580.638</v>
      </c>
      <c r="AZ12" s="51">
        <v>417539242680.73798</v>
      </c>
      <c r="BA12" s="52">
        <v>420630211792.74799</v>
      </c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</row>
    <row r="13" spans="1:75" s="57" customFormat="1" ht="15.75" x14ac:dyDescent="0.25">
      <c r="A13" s="54" t="s">
        <v>22</v>
      </c>
      <c r="B13" s="55" t="s">
        <v>18</v>
      </c>
      <c r="C13" s="55"/>
      <c r="D13" s="55">
        <v>2928334339.6197</v>
      </c>
      <c r="E13" s="55">
        <v>6937633036.5678997</v>
      </c>
      <c r="F13" s="55">
        <v>4945602705.3542004</v>
      </c>
      <c r="G13" s="55">
        <v>3209082505.7990999</v>
      </c>
      <c r="H13" s="55">
        <v>-322014433.78490001</v>
      </c>
      <c r="I13" s="55">
        <v>-111214998.4263</v>
      </c>
      <c r="J13" s="55">
        <v>-2113749190.1935999</v>
      </c>
      <c r="K13" s="55">
        <v>5671134339.6311998</v>
      </c>
      <c r="L13" s="55">
        <v>11329486130.105301</v>
      </c>
      <c r="M13" s="55">
        <v>9484512064.7758999</v>
      </c>
      <c r="N13" s="55">
        <v>9259710994.0573006</v>
      </c>
      <c r="O13" s="55">
        <v>17629177190.304401</v>
      </c>
      <c r="P13" s="55">
        <v>18911825341.3246</v>
      </c>
      <c r="Q13" s="55">
        <v>26105653691.006901</v>
      </c>
      <c r="R13" s="55">
        <v>35816439667.183296</v>
      </c>
      <c r="S13" s="55">
        <v>32720436944.692101</v>
      </c>
      <c r="T13" s="55">
        <v>23962665729.701801</v>
      </c>
      <c r="U13" s="55">
        <v>13297537883.031799</v>
      </c>
      <c r="V13" s="55">
        <v>4457856097.4799004</v>
      </c>
      <c r="W13" s="55">
        <v>-9887404306.1380997</v>
      </c>
      <c r="X13" s="55">
        <v>-15484920678.4182</v>
      </c>
      <c r="Y13" s="55">
        <v>-19154869118.764999</v>
      </c>
      <c r="Z13" s="55">
        <v>-19726198326.276001</v>
      </c>
      <c r="AA13" s="55">
        <v>-3694629945.1589999</v>
      </c>
      <c r="AB13" s="55">
        <v>2353514011.7030001</v>
      </c>
      <c r="AC13" s="55">
        <v>201850153.708</v>
      </c>
      <c r="AD13" s="55">
        <v>4428503647.0229998</v>
      </c>
      <c r="AE13" s="55">
        <v>7610416234.8800001</v>
      </c>
      <c r="AF13" s="55">
        <v>-3045497374.086</v>
      </c>
      <c r="AG13" s="55">
        <v>-15545789035.896</v>
      </c>
      <c r="AH13" s="55">
        <v>-15017873249.273001</v>
      </c>
      <c r="AI13" s="55">
        <v>-14830440963.687</v>
      </c>
      <c r="AJ13" s="55">
        <v>-21391680025.993999</v>
      </c>
      <c r="AK13" s="55">
        <v>-29350343229.360001</v>
      </c>
      <c r="AL13" s="55">
        <v>-47218518099.682999</v>
      </c>
      <c r="AM13" s="55">
        <v>-65322924193.851997</v>
      </c>
      <c r="AN13" s="55">
        <v>-81063908982.783005</v>
      </c>
      <c r="AO13" s="55">
        <v>-89749010926.145004</v>
      </c>
      <c r="AP13" s="55">
        <v>-69363254468.358994</v>
      </c>
      <c r="AQ13" s="55">
        <v>-31842416280.916</v>
      </c>
      <c r="AR13" s="55">
        <v>-25322212689.417999</v>
      </c>
      <c r="AS13" s="55">
        <v>3170821920.0700002</v>
      </c>
      <c r="AT13" s="55">
        <v>26670837892.217999</v>
      </c>
      <c r="AU13" s="55">
        <v>42831049923.468002</v>
      </c>
      <c r="AV13" s="55">
        <v>37370005105.550003</v>
      </c>
      <c r="AW13" s="55">
        <v>36336354867.877998</v>
      </c>
      <c r="AX13" s="55">
        <v>48235532335.676003</v>
      </c>
      <c r="AY13" s="55">
        <v>46103905987.170998</v>
      </c>
      <c r="AZ13" s="55">
        <v>39354125572.499001</v>
      </c>
      <c r="BA13" s="56">
        <v>46696147646.954002</v>
      </c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</row>
  </sheetData>
  <hyperlinks>
    <hyperlink ref="E1" location="Índice!A1" display="Volver al Índice" xr:uid="{00000000-0004-0000-03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130"/>
  <sheetViews>
    <sheetView showGridLines="0" zoomScaleNormal="100" workbookViewId="0">
      <selection activeCell="F32" sqref="F32"/>
    </sheetView>
  </sheetViews>
  <sheetFormatPr baseColWidth="10" defaultColWidth="11.42578125" defaultRowHeight="14.25" x14ac:dyDescent="0.2"/>
  <cols>
    <col min="1" max="1" width="58.140625" style="5" bestFit="1" customWidth="1"/>
    <col min="2" max="10" width="25" style="5" bestFit="1" customWidth="1"/>
    <col min="11" max="11" width="23.42578125" style="5" bestFit="1" customWidth="1"/>
    <col min="12" max="30" width="25" style="5" bestFit="1" customWidth="1"/>
    <col min="31" max="51" width="27.140625" style="5" bestFit="1" customWidth="1"/>
    <col min="52" max="52" width="6.5703125" style="5" bestFit="1" customWidth="1"/>
    <col min="53" max="53" width="18" style="5" bestFit="1" customWidth="1"/>
    <col min="54" max="16384" width="11.42578125" style="5"/>
  </cols>
  <sheetData>
    <row r="1" spans="1:75" ht="15.75" x14ac:dyDescent="0.25">
      <c r="A1" s="3" t="s">
        <v>7</v>
      </c>
      <c r="B1" s="4"/>
      <c r="C1" s="4"/>
      <c r="D1" s="4"/>
      <c r="E1" s="11" t="s">
        <v>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pans="1:75" s="45" customFormat="1" ht="15.75" x14ac:dyDescent="0.25">
      <c r="A2" s="43" t="s">
        <v>19</v>
      </c>
      <c r="B2" s="44">
        <v>1970</v>
      </c>
      <c r="C2" s="44">
        <v>1971</v>
      </c>
      <c r="D2" s="44">
        <v>1972</v>
      </c>
      <c r="E2" s="44">
        <v>1973</v>
      </c>
      <c r="F2" s="44">
        <v>1974</v>
      </c>
      <c r="G2" s="44">
        <v>1975</v>
      </c>
      <c r="H2" s="44">
        <v>1976</v>
      </c>
      <c r="I2" s="44">
        <v>1977</v>
      </c>
      <c r="J2" s="44">
        <v>1978</v>
      </c>
      <c r="K2" s="44">
        <v>1979</v>
      </c>
      <c r="L2" s="44">
        <v>1980</v>
      </c>
      <c r="M2" s="44">
        <v>1981</v>
      </c>
      <c r="N2" s="44">
        <v>1982</v>
      </c>
      <c r="O2" s="44">
        <v>1983</v>
      </c>
      <c r="P2" s="44">
        <v>1984</v>
      </c>
      <c r="Q2" s="44">
        <v>1985</v>
      </c>
      <c r="R2" s="44">
        <v>1986</v>
      </c>
      <c r="S2" s="44">
        <v>1987</v>
      </c>
      <c r="T2" s="44">
        <v>1988</v>
      </c>
      <c r="U2" s="44">
        <v>1989</v>
      </c>
      <c r="V2" s="44">
        <v>1990</v>
      </c>
      <c r="W2" s="44">
        <v>1991</v>
      </c>
      <c r="X2" s="44">
        <v>1992</v>
      </c>
      <c r="Y2" s="44">
        <v>1993</v>
      </c>
      <c r="Z2" s="44">
        <v>1994</v>
      </c>
      <c r="AA2" s="44">
        <v>1995</v>
      </c>
      <c r="AB2" s="44">
        <v>1996</v>
      </c>
      <c r="AC2" s="44">
        <v>1997</v>
      </c>
      <c r="AD2" s="44">
        <v>1998</v>
      </c>
      <c r="AE2" s="44">
        <v>1999</v>
      </c>
      <c r="AF2" s="44">
        <v>2000</v>
      </c>
      <c r="AG2" s="44">
        <v>2001</v>
      </c>
      <c r="AH2" s="44">
        <v>2002</v>
      </c>
      <c r="AI2" s="44">
        <v>2003</v>
      </c>
      <c r="AJ2" s="44">
        <v>2004</v>
      </c>
      <c r="AK2" s="44">
        <v>2005</v>
      </c>
      <c r="AL2" s="44">
        <v>2006</v>
      </c>
      <c r="AM2" s="44">
        <v>2007</v>
      </c>
      <c r="AN2" s="44">
        <v>2008</v>
      </c>
      <c r="AO2" s="44">
        <v>2009</v>
      </c>
      <c r="AP2" s="44">
        <v>2010</v>
      </c>
      <c r="AQ2" s="44">
        <v>2011</v>
      </c>
      <c r="AR2" s="44">
        <v>2012</v>
      </c>
      <c r="AS2" s="44">
        <v>2013</v>
      </c>
      <c r="AT2" s="44">
        <v>2014</v>
      </c>
      <c r="AU2" s="44">
        <v>2015</v>
      </c>
      <c r="AV2" s="44">
        <v>2016</v>
      </c>
      <c r="AW2" s="44">
        <v>2017</v>
      </c>
      <c r="AX2" s="44">
        <v>2018</v>
      </c>
      <c r="AY2" s="44">
        <v>2019</v>
      </c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</row>
    <row r="3" spans="1:75" s="12" customFormat="1" ht="0.75" customHeight="1" x14ac:dyDescent="0.25">
      <c r="A3" s="14" t="s">
        <v>13</v>
      </c>
      <c r="B3" s="15">
        <v>153399003264.194</v>
      </c>
      <c r="C3" s="15">
        <v>157010040406.30051</v>
      </c>
      <c r="D3" s="15">
        <v>166717655338.74359</v>
      </c>
      <c r="E3" s="15">
        <v>184585287875.41162</v>
      </c>
      <c r="F3" s="15">
        <v>206345338886.5896</v>
      </c>
      <c r="G3" s="15">
        <v>193683238818.04709</v>
      </c>
      <c r="H3" s="15">
        <v>213614323368.3382</v>
      </c>
      <c r="I3" s="15">
        <v>222149520518.70132</v>
      </c>
      <c r="J3" s="15">
        <v>228292976343.63638</v>
      </c>
      <c r="K3" s="15">
        <v>239641973509.23117</v>
      </c>
      <c r="L3" s="15">
        <v>252726142249.17828</v>
      </c>
      <c r="M3" s="15">
        <v>270968944350.38348</v>
      </c>
      <c r="N3" s="15">
        <v>281004838613.03052</v>
      </c>
      <c r="O3" s="15">
        <v>279597938605.41467</v>
      </c>
      <c r="P3" s="15">
        <v>304359374968.62634</v>
      </c>
      <c r="Q3" s="15">
        <v>327057360427.28168</v>
      </c>
      <c r="R3" s="15">
        <v>323164940843.70496</v>
      </c>
      <c r="S3" s="15">
        <v>325556673296.59875</v>
      </c>
      <c r="T3" s="15">
        <v>343987059625.53918</v>
      </c>
      <c r="U3" s="15">
        <v>379347146261.80377</v>
      </c>
      <c r="V3" s="15">
        <v>422398292705.62231</v>
      </c>
      <c r="W3" s="15">
        <v>468966680295.94617</v>
      </c>
      <c r="X3" s="15">
        <v>467234428894.42194</v>
      </c>
      <c r="Y3" s="15">
        <v>439518461923.37292</v>
      </c>
      <c r="Z3" s="15">
        <v>474320899801.74719</v>
      </c>
      <c r="AA3" s="15">
        <v>505658834877.07294</v>
      </c>
      <c r="AB3" s="15">
        <v>535421994942.77051</v>
      </c>
      <c r="AC3" s="15">
        <v>600932451238.21851</v>
      </c>
      <c r="AD3" s="15">
        <v>647073233695.77893</v>
      </c>
      <c r="AE3" s="15">
        <v>681245754915.90125</v>
      </c>
      <c r="AF3" s="15">
        <v>775417025443.10669</v>
      </c>
      <c r="AG3" s="15">
        <v>819353127323.45471</v>
      </c>
      <c r="AH3" s="15">
        <v>853840601327.36914</v>
      </c>
      <c r="AI3" s="15">
        <v>870060747327.33594</v>
      </c>
      <c r="AJ3" s="15">
        <v>970373630410.49036</v>
      </c>
      <c r="AK3" s="15">
        <v>1035254170047.6865</v>
      </c>
      <c r="AL3" s="15">
        <v>1162495638142.4099</v>
      </c>
      <c r="AM3" s="15">
        <v>1265800583762.2568</v>
      </c>
      <c r="AN3" s="15">
        <v>1290367011804.7173</v>
      </c>
      <c r="AO3" s="15">
        <v>1106118845848.9355</v>
      </c>
      <c r="AP3" s="15">
        <v>1265485630978.4648</v>
      </c>
      <c r="AQ3" s="15">
        <v>1371152733567.4202</v>
      </c>
      <c r="AR3" s="15">
        <v>1410994438167.8035</v>
      </c>
      <c r="AS3" s="15">
        <v>1425167368891.7861</v>
      </c>
      <c r="AT3" s="15">
        <v>1493512411332.0308</v>
      </c>
      <c r="AU3" s="15">
        <v>1574770573361.0896</v>
      </c>
      <c r="AV3" s="15">
        <v>1613667408519.4287</v>
      </c>
      <c r="AW3" s="15">
        <v>1690201256610.2708</v>
      </c>
      <c r="AX3" s="15">
        <v>1728783138984.8179</v>
      </c>
      <c r="AY3" s="15">
        <v>1745318226677.9089</v>
      </c>
      <c r="AZ3" s="16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spans="1:75" s="12" customFormat="1" ht="15.75" hidden="1" x14ac:dyDescent="0.25">
      <c r="A4" s="14" t="s">
        <v>14</v>
      </c>
      <c r="B4" s="15">
        <v>161817404592.10062</v>
      </c>
      <c r="C4" s="15">
        <v>173742676183.06592</v>
      </c>
      <c r="D4" s="15">
        <v>184997987150.67044</v>
      </c>
      <c r="E4" s="15">
        <v>191742236649.31772</v>
      </c>
      <c r="F4" s="15">
        <v>192590855730.97934</v>
      </c>
      <c r="G4" s="15">
        <v>198218505669.44772</v>
      </c>
      <c r="H4" s="15">
        <v>219791179848.37814</v>
      </c>
      <c r="I4" s="15">
        <v>227830687365.50516</v>
      </c>
      <c r="J4" s="15">
        <v>240247267775.931</v>
      </c>
      <c r="K4" s="15">
        <v>263383179342.79166</v>
      </c>
      <c r="L4" s="15">
        <v>271512016643.60251</v>
      </c>
      <c r="M4" s="15">
        <v>263472509126.47546</v>
      </c>
      <c r="N4" s="15">
        <v>261417961810.01791</v>
      </c>
      <c r="O4" s="15">
        <v>268474860560.75806</v>
      </c>
      <c r="P4" s="15">
        <v>282633327944.8808</v>
      </c>
      <c r="Q4" s="15">
        <v>294022628597.21057</v>
      </c>
      <c r="R4" s="15">
        <v>303536042609.51721</v>
      </c>
      <c r="S4" s="15">
        <v>317426530624.18945</v>
      </c>
      <c r="T4" s="15">
        <v>334800791477.18872</v>
      </c>
      <c r="U4" s="15">
        <v>363564365182.25232</v>
      </c>
      <c r="V4" s="15">
        <v>402734631882.32556</v>
      </c>
      <c r="W4" s="15">
        <v>446639269538.16418</v>
      </c>
      <c r="X4" s="15">
        <v>460101809718.43842</v>
      </c>
      <c r="Y4" s="15">
        <v>429349162454.19299</v>
      </c>
      <c r="Z4" s="15">
        <v>464721305755.40796</v>
      </c>
      <c r="AA4" s="15">
        <v>497057778014.19513</v>
      </c>
      <c r="AB4" s="15">
        <v>517383556140.59418</v>
      </c>
      <c r="AC4" s="15">
        <v>565030362558.17627</v>
      </c>
      <c r="AD4" s="15">
        <v>618220550911.32043</v>
      </c>
      <c r="AE4" s="15">
        <v>673126565386.99756</v>
      </c>
      <c r="AF4" s="15">
        <v>745718645967.94824</v>
      </c>
      <c r="AG4" s="15">
        <v>752053957036.78296</v>
      </c>
      <c r="AH4" s="15">
        <v>732388095824.99744</v>
      </c>
      <c r="AI4" s="15">
        <v>773699591173.74475</v>
      </c>
      <c r="AJ4" s="15">
        <v>834280988712.97522</v>
      </c>
      <c r="AK4" s="15">
        <v>884039558093.05701</v>
      </c>
      <c r="AL4" s="15">
        <v>982632799863.96021</v>
      </c>
      <c r="AM4" s="15">
        <v>1043610145333.8252</v>
      </c>
      <c r="AN4" s="15">
        <v>1067631522507.9335</v>
      </c>
      <c r="AO4" s="15">
        <v>964154815716.08179</v>
      </c>
      <c r="AP4" s="15">
        <v>1088221280708.9794</v>
      </c>
      <c r="AQ4" s="15">
        <v>1167940579310.7019</v>
      </c>
      <c r="AR4" s="15">
        <v>1169128456374.6089</v>
      </c>
      <c r="AS4" s="15">
        <v>1200409041606.8123</v>
      </c>
      <c r="AT4" s="15">
        <v>1247527898965.7686</v>
      </c>
      <c r="AU4" s="15">
        <v>1319856010562.7402</v>
      </c>
      <c r="AV4" s="15">
        <v>1379117541000.7402</v>
      </c>
      <c r="AW4" s="15">
        <v>1452369549586.9724</v>
      </c>
      <c r="AX4" s="15">
        <v>1505295780046.8054</v>
      </c>
      <c r="AY4" s="15">
        <v>1543835573337.1038</v>
      </c>
      <c r="AZ4" s="16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spans="1:75" s="13" customFormat="1" ht="15.75" x14ac:dyDescent="0.25">
      <c r="A5" s="22" t="s">
        <v>15</v>
      </c>
      <c r="B5" s="18">
        <v>777797015096.94849</v>
      </c>
      <c r="C5" s="18">
        <v>820435631952.72534</v>
      </c>
      <c r="D5" s="18">
        <v>864588783746.98291</v>
      </c>
      <c r="E5" s="18">
        <v>889368728216.59619</v>
      </c>
      <c r="F5" s="18">
        <v>887758349945.24072</v>
      </c>
      <c r="G5" s="18">
        <v>920863153723.45178</v>
      </c>
      <c r="H5" s="18">
        <v>960328055103.93286</v>
      </c>
      <c r="I5" s="18">
        <v>1001171354584.886</v>
      </c>
      <c r="J5" s="18">
        <v>1037061025044.2081</v>
      </c>
      <c r="K5" s="18">
        <v>1070855554124.8416</v>
      </c>
      <c r="L5" s="18">
        <v>1086971238233.9971</v>
      </c>
      <c r="M5" s="18">
        <v>1082902267418.9989</v>
      </c>
      <c r="N5" s="18">
        <v>1071884892310.8788</v>
      </c>
      <c r="O5" s="18">
        <v>1086946422864.8256</v>
      </c>
      <c r="P5" s="18">
        <v>1108219499289.5139</v>
      </c>
      <c r="Q5" s="18">
        <v>1128767405746.6018</v>
      </c>
      <c r="R5" s="18">
        <v>1171987362135.7271</v>
      </c>
      <c r="S5" s="18">
        <v>1213699250554.7576</v>
      </c>
      <c r="T5" s="18">
        <v>1245931972943.6052</v>
      </c>
      <c r="U5" s="18">
        <v>1283703241736.8604</v>
      </c>
      <c r="V5" s="18">
        <v>1337849126241.9417</v>
      </c>
      <c r="W5" s="18">
        <v>1396263513766.1621</v>
      </c>
      <c r="X5" s="18">
        <v>1437032808548.1785</v>
      </c>
      <c r="Y5" s="18">
        <v>1437925307856.9363</v>
      </c>
      <c r="Z5" s="18">
        <v>1458368780149.8823</v>
      </c>
      <c r="AA5" s="18">
        <v>1480791049389.2395</v>
      </c>
      <c r="AB5" s="18">
        <v>1504542612797.4456</v>
      </c>
      <c r="AC5" s="18">
        <v>1515707721145.8115</v>
      </c>
      <c r="AD5" s="18">
        <v>1537709776073.418</v>
      </c>
      <c r="AE5" s="18">
        <v>1577646239339.3662</v>
      </c>
      <c r="AF5" s="18">
        <v>1603577828770.2959</v>
      </c>
      <c r="AG5" s="18">
        <v>1622800340537.3286</v>
      </c>
      <c r="AH5" s="18">
        <v>1600398844118.7349</v>
      </c>
      <c r="AI5" s="18">
        <v>1607317779398.4822</v>
      </c>
      <c r="AJ5" s="18">
        <v>1617494698156.4312</v>
      </c>
      <c r="AK5" s="18">
        <v>1629848604094.1304</v>
      </c>
      <c r="AL5" s="18">
        <v>1651691397032.3274</v>
      </c>
      <c r="AM5" s="18">
        <v>1647652630541.978</v>
      </c>
      <c r="AN5" s="18">
        <v>1653271007573.1104</v>
      </c>
      <c r="AO5" s="18">
        <v>1651820581130.7007</v>
      </c>
      <c r="AP5" s="18">
        <v>1663550171197.3801</v>
      </c>
      <c r="AQ5" s="18">
        <v>1694362330984.9663</v>
      </c>
      <c r="AR5" s="18">
        <v>1719792788591.9773</v>
      </c>
      <c r="AS5" s="18">
        <v>1725752536377.5684</v>
      </c>
      <c r="AT5" s="18">
        <v>1744059968236.2307</v>
      </c>
      <c r="AU5" s="18">
        <v>1777799665055.3293</v>
      </c>
      <c r="AV5" s="18">
        <v>1821303552521.3821</v>
      </c>
      <c r="AW5" s="18">
        <v>1848829392174.5725</v>
      </c>
      <c r="AX5" s="18">
        <v>1877244281938.8391</v>
      </c>
      <c r="AY5" s="18">
        <v>1906500687212.0503</v>
      </c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</row>
    <row r="6" spans="1:75" s="13" customFormat="1" ht="15.75" x14ac:dyDescent="0.25">
      <c r="A6" s="22" t="s">
        <v>16</v>
      </c>
      <c r="B6" s="18">
        <v>253150748465.37238</v>
      </c>
      <c r="C6" s="18">
        <v>269301003295.0842</v>
      </c>
      <c r="D6" s="18">
        <v>282542467649.04248</v>
      </c>
      <c r="E6" s="18">
        <v>299995145068.62396</v>
      </c>
      <c r="F6" s="18">
        <v>316709780691.57239</v>
      </c>
      <c r="G6" s="18">
        <v>330906360046.47552</v>
      </c>
      <c r="H6" s="18">
        <v>337939542513.22174</v>
      </c>
      <c r="I6" s="18">
        <v>345059546054.59851</v>
      </c>
      <c r="J6" s="18">
        <v>359386376430.11615</v>
      </c>
      <c r="K6" s="18">
        <v>373669777968.71674</v>
      </c>
      <c r="L6" s="18">
        <v>386650758026.5144</v>
      </c>
      <c r="M6" s="18">
        <v>404363937487.32489</v>
      </c>
      <c r="N6" s="18">
        <v>400152707785.70001</v>
      </c>
      <c r="O6" s="18">
        <v>398285887766.5921</v>
      </c>
      <c r="P6" s="18">
        <v>403104909353.30225</v>
      </c>
      <c r="Q6" s="18">
        <v>406404418509.82922</v>
      </c>
      <c r="R6" s="18">
        <v>412221983934.40149</v>
      </c>
      <c r="S6" s="18">
        <v>414783450185.22864</v>
      </c>
      <c r="T6" s="18">
        <v>420861499905.96143</v>
      </c>
      <c r="U6" s="18">
        <v>411918087437.32544</v>
      </c>
      <c r="V6" s="18">
        <v>420210280293.02582</v>
      </c>
      <c r="W6" s="18">
        <v>434146375351.76837</v>
      </c>
      <c r="X6" s="18">
        <v>458467555457.4729</v>
      </c>
      <c r="Y6" s="18">
        <v>461904242865.71362</v>
      </c>
      <c r="Z6" s="18">
        <v>477435436582.80261</v>
      </c>
      <c r="AA6" s="18">
        <v>488009867055.54413</v>
      </c>
      <c r="AB6" s="18">
        <v>501029623415.12262</v>
      </c>
      <c r="AC6" s="18">
        <v>505523761634.10498</v>
      </c>
      <c r="AD6" s="18">
        <v>517552167562.94757</v>
      </c>
      <c r="AE6" s="18">
        <v>523962917354.0639</v>
      </c>
      <c r="AF6" s="18">
        <v>532422457295.98999</v>
      </c>
      <c r="AG6" s="18">
        <v>535330430389.52771</v>
      </c>
      <c r="AH6" s="18">
        <v>541807269469.98193</v>
      </c>
      <c r="AI6" s="18">
        <v>545772682283.59351</v>
      </c>
      <c r="AJ6" s="18">
        <v>542534262743.36639</v>
      </c>
      <c r="AK6" s="18">
        <v>545772682283.59351</v>
      </c>
      <c r="AL6" s="18">
        <v>551852974537.35266</v>
      </c>
      <c r="AM6" s="18">
        <v>561237775620.67688</v>
      </c>
      <c r="AN6" s="18">
        <v>582122279408.80835</v>
      </c>
      <c r="AO6" s="18">
        <v>600495345839.42944</v>
      </c>
      <c r="AP6" s="18">
        <v>609020975070.69336</v>
      </c>
      <c r="AQ6" s="18">
        <v>614902999456.43896</v>
      </c>
      <c r="AR6" s="18">
        <v>622767735794.3241</v>
      </c>
      <c r="AS6" s="18">
        <v>631557722182.93958</v>
      </c>
      <c r="AT6" s="18">
        <v>642264331234.35681</v>
      </c>
      <c r="AU6" s="18">
        <v>660901765912.99719</v>
      </c>
      <c r="AV6" s="18">
        <v>687602193706.86865</v>
      </c>
      <c r="AW6" s="18">
        <v>698903617452.99451</v>
      </c>
      <c r="AX6" s="18">
        <v>707363157394.92065</v>
      </c>
      <c r="AY6" s="18">
        <v>726463217098.92615</v>
      </c>
      <c r="AZ6" s="19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</row>
    <row r="7" spans="1:75" s="13" customFormat="1" ht="15.75" customHeight="1" x14ac:dyDescent="0.25">
      <c r="A7" s="22" t="s">
        <v>17</v>
      </c>
      <c r="B7" s="18">
        <v>414692960317.6944</v>
      </c>
      <c r="C7" s="18">
        <v>416233882172.97205</v>
      </c>
      <c r="D7" s="18">
        <v>424369955025.44659</v>
      </c>
      <c r="E7" s="18">
        <v>434848226081.28156</v>
      </c>
      <c r="F7" s="18">
        <v>393120051016.60693</v>
      </c>
      <c r="G7" s="18">
        <v>367355836398.57245</v>
      </c>
      <c r="H7" s="18">
        <v>401872492167.5658</v>
      </c>
      <c r="I7" s="18">
        <v>408590920373.47327</v>
      </c>
      <c r="J7" s="18">
        <v>422520849020.92676</v>
      </c>
      <c r="K7" s="18">
        <v>470227805675.24719</v>
      </c>
      <c r="L7" s="18">
        <v>456112951233.12683</v>
      </c>
      <c r="M7" s="18">
        <v>401132845551.30414</v>
      </c>
      <c r="N7" s="18">
        <v>384737441491.77966</v>
      </c>
      <c r="O7" s="18">
        <v>417774805137.31647</v>
      </c>
      <c r="P7" s="18">
        <v>424616510551.93451</v>
      </c>
      <c r="Q7" s="18">
        <v>423691956995.14117</v>
      </c>
      <c r="R7" s="18">
        <v>447853601171.94171</v>
      </c>
      <c r="S7" s="18">
        <v>452907829204.79419</v>
      </c>
      <c r="T7" s="18">
        <v>489951608971.81482</v>
      </c>
      <c r="U7" s="18">
        <v>531001767152.04883</v>
      </c>
      <c r="V7" s="18">
        <v>576921246424.60364</v>
      </c>
      <c r="W7" s="18">
        <v>616368853017.73901</v>
      </c>
      <c r="X7" s="18">
        <v>617627832352.82336</v>
      </c>
      <c r="Y7" s="18">
        <v>584364324445.79236</v>
      </c>
      <c r="Z7" s="18">
        <v>608814988097.90051</v>
      </c>
      <c r="AA7" s="18">
        <v>616501375407.11609</v>
      </c>
      <c r="AB7" s="18">
        <v>591123043938.70032</v>
      </c>
      <c r="AC7" s="18">
        <v>602056268604.99268</v>
      </c>
      <c r="AD7" s="18">
        <v>630085081132.95435</v>
      </c>
      <c r="AE7" s="18">
        <v>657318748233.9856</v>
      </c>
      <c r="AF7" s="18">
        <v>679251464306.59277</v>
      </c>
      <c r="AG7" s="18">
        <v>663017277521.20862</v>
      </c>
      <c r="AH7" s="18">
        <v>611730513936.20068</v>
      </c>
      <c r="AI7" s="18">
        <v>608682465708.52344</v>
      </c>
      <c r="AJ7" s="18">
        <v>591719400236.2312</v>
      </c>
      <c r="AK7" s="18">
        <v>580256074921.76257</v>
      </c>
      <c r="AL7" s="18">
        <v>634789686954.51514</v>
      </c>
      <c r="AM7" s="18">
        <v>676733505636.42407</v>
      </c>
      <c r="AN7" s="18">
        <v>680311654512.27759</v>
      </c>
      <c r="AO7" s="18">
        <v>565413400951.50769</v>
      </c>
      <c r="AP7" s="18">
        <v>634524631085.09314</v>
      </c>
      <c r="AQ7" s="18">
        <v>693895360238.11584</v>
      </c>
      <c r="AR7" s="18">
        <v>633066873711.27698</v>
      </c>
      <c r="AS7" s="18">
        <v>651288918518.65356</v>
      </c>
      <c r="AT7" s="18">
        <v>673884246538.14636</v>
      </c>
      <c r="AU7" s="18">
        <v>662619710353.07727</v>
      </c>
      <c r="AV7" s="18">
        <v>687666730302.71643</v>
      </c>
      <c r="AW7" s="18">
        <v>734050110027.43176</v>
      </c>
      <c r="AX7" s="18">
        <v>755585258931.90771</v>
      </c>
      <c r="AY7" s="18">
        <v>748892795088.35449</v>
      </c>
      <c r="AZ7" s="19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</row>
    <row r="8" spans="1:75" s="13" customFormat="1" ht="15.75" x14ac:dyDescent="0.25">
      <c r="A8" s="22" t="s">
        <v>18</v>
      </c>
      <c r="B8" s="18">
        <f>B3-B4</f>
        <v>-8418401327.9066162</v>
      </c>
      <c r="C8" s="18">
        <f t="shared" ref="C8:AY8" si="0">C3-C4</f>
        <v>-16732635776.765411</v>
      </c>
      <c r="D8" s="18">
        <f t="shared" si="0"/>
        <v>-18280331811.926849</v>
      </c>
      <c r="E8" s="18">
        <f t="shared" si="0"/>
        <v>-7156948773.9060974</v>
      </c>
      <c r="F8" s="18">
        <f t="shared" si="0"/>
        <v>13754483155.61026</v>
      </c>
      <c r="G8" s="18">
        <f t="shared" si="0"/>
        <v>-4535266851.4006348</v>
      </c>
      <c r="H8" s="18">
        <f t="shared" si="0"/>
        <v>-6176856480.0399475</v>
      </c>
      <c r="I8" s="18">
        <f t="shared" si="0"/>
        <v>-5681166846.803833</v>
      </c>
      <c r="J8" s="18">
        <f t="shared" si="0"/>
        <v>-11954291432.294617</v>
      </c>
      <c r="K8" s="18">
        <f t="shared" si="0"/>
        <v>-23741205833.560486</v>
      </c>
      <c r="L8" s="18">
        <f t="shared" si="0"/>
        <v>-18785874394.424225</v>
      </c>
      <c r="M8" s="18">
        <f t="shared" si="0"/>
        <v>7496435223.90802</v>
      </c>
      <c r="N8" s="18">
        <f t="shared" si="0"/>
        <v>19586876803.012604</v>
      </c>
      <c r="O8" s="18">
        <f t="shared" si="0"/>
        <v>11123078044.656616</v>
      </c>
      <c r="P8" s="18">
        <f t="shared" si="0"/>
        <v>21726047023.745544</v>
      </c>
      <c r="Q8" s="18">
        <f t="shared" si="0"/>
        <v>33034731830.071106</v>
      </c>
      <c r="R8" s="18">
        <f t="shared" si="0"/>
        <v>19628898234.187744</v>
      </c>
      <c r="S8" s="18">
        <f t="shared" si="0"/>
        <v>8130142672.4093018</v>
      </c>
      <c r="T8" s="18">
        <f t="shared" si="0"/>
        <v>9186268148.3504639</v>
      </c>
      <c r="U8" s="18">
        <f t="shared" si="0"/>
        <v>15782781079.551453</v>
      </c>
      <c r="V8" s="18">
        <f t="shared" si="0"/>
        <v>19663660823.296753</v>
      </c>
      <c r="W8" s="18">
        <f t="shared" si="0"/>
        <v>22327410757.781982</v>
      </c>
      <c r="X8" s="18">
        <f t="shared" si="0"/>
        <v>7132619175.9835205</v>
      </c>
      <c r="Y8" s="18">
        <f t="shared" si="0"/>
        <v>10169299469.179932</v>
      </c>
      <c r="Z8" s="18">
        <f t="shared" si="0"/>
        <v>9599594046.3392334</v>
      </c>
      <c r="AA8" s="18">
        <f t="shared" si="0"/>
        <v>8601056862.8778076</v>
      </c>
      <c r="AB8" s="18">
        <f t="shared" si="0"/>
        <v>18038438802.176331</v>
      </c>
      <c r="AC8" s="18">
        <f t="shared" si="0"/>
        <v>35902088680.042236</v>
      </c>
      <c r="AD8" s="18">
        <f t="shared" si="0"/>
        <v>28852682784.458496</v>
      </c>
      <c r="AE8" s="18">
        <f t="shared" si="0"/>
        <v>8119189528.9036865</v>
      </c>
      <c r="AF8" s="18">
        <f t="shared" si="0"/>
        <v>29698379475.158447</v>
      </c>
      <c r="AG8" s="18">
        <f t="shared" si="0"/>
        <v>67299170286.671753</v>
      </c>
      <c r="AH8" s="18">
        <f t="shared" si="0"/>
        <v>121452505502.3717</v>
      </c>
      <c r="AI8" s="18">
        <f t="shared" si="0"/>
        <v>96361156153.591187</v>
      </c>
      <c r="AJ8" s="18">
        <f t="shared" si="0"/>
        <v>136092641697.51514</v>
      </c>
      <c r="AK8" s="18">
        <f t="shared" si="0"/>
        <v>151214611954.62952</v>
      </c>
      <c r="AL8" s="18">
        <f t="shared" si="0"/>
        <v>179862838278.44971</v>
      </c>
      <c r="AM8" s="18">
        <f t="shared" si="0"/>
        <v>222190438428.43164</v>
      </c>
      <c r="AN8" s="18">
        <f t="shared" si="0"/>
        <v>222735489296.78381</v>
      </c>
      <c r="AO8" s="18">
        <f t="shared" si="0"/>
        <v>141964030132.85376</v>
      </c>
      <c r="AP8" s="18">
        <f t="shared" si="0"/>
        <v>177264350269.48547</v>
      </c>
      <c r="AQ8" s="18">
        <f t="shared" si="0"/>
        <v>203212154256.71826</v>
      </c>
      <c r="AR8" s="18">
        <f t="shared" si="0"/>
        <v>241865981793.19458</v>
      </c>
      <c r="AS8" s="18">
        <f t="shared" si="0"/>
        <v>224758327284.97388</v>
      </c>
      <c r="AT8" s="18">
        <f t="shared" si="0"/>
        <v>245984512366.26221</v>
      </c>
      <c r="AU8" s="18">
        <f t="shared" si="0"/>
        <v>254914562798.34937</v>
      </c>
      <c r="AV8" s="18">
        <f t="shared" si="0"/>
        <v>234549867518.68848</v>
      </c>
      <c r="AW8" s="18">
        <f t="shared" si="0"/>
        <v>237831707023.29834</v>
      </c>
      <c r="AX8" s="18">
        <f t="shared" si="0"/>
        <v>223487358938.01245</v>
      </c>
      <c r="AY8" s="18">
        <f t="shared" si="0"/>
        <v>201482653340.80518</v>
      </c>
      <c r="AZ8" s="19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</row>
    <row r="9" spans="1:75" ht="15.7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7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7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7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7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7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7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7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7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7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7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7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7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75" x14ac:dyDescent="0.25">
      <c r="A22" s="43" t="s">
        <v>21</v>
      </c>
      <c r="B22" s="44">
        <v>1970</v>
      </c>
      <c r="C22" s="44">
        <v>1971</v>
      </c>
      <c r="D22" s="44">
        <v>1972</v>
      </c>
      <c r="E22" s="44">
        <v>1973</v>
      </c>
      <c r="F22" s="44">
        <v>1974</v>
      </c>
      <c r="G22" s="44">
        <v>1975</v>
      </c>
      <c r="H22" s="44">
        <v>1976</v>
      </c>
      <c r="I22" s="44">
        <v>1977</v>
      </c>
      <c r="J22" s="44">
        <v>1978</v>
      </c>
      <c r="K22" s="44">
        <v>1979</v>
      </c>
      <c r="L22" s="44">
        <v>1980</v>
      </c>
      <c r="M22" s="44">
        <v>1981</v>
      </c>
      <c r="N22" s="44">
        <v>1982</v>
      </c>
      <c r="O22" s="44">
        <v>1983</v>
      </c>
      <c r="P22" s="44">
        <v>1984</v>
      </c>
      <c r="Q22" s="44">
        <v>1985</v>
      </c>
      <c r="R22" s="44">
        <v>1986</v>
      </c>
      <c r="S22" s="44">
        <v>1987</v>
      </c>
      <c r="T22" s="44">
        <v>1988</v>
      </c>
      <c r="U22" s="44">
        <v>1989</v>
      </c>
      <c r="V22" s="44">
        <v>1990</v>
      </c>
      <c r="W22" s="44">
        <v>1991</v>
      </c>
      <c r="X22" s="44">
        <v>1992</v>
      </c>
      <c r="Y22" s="44">
        <v>1993</v>
      </c>
      <c r="Z22" s="44">
        <v>1994</v>
      </c>
      <c r="AA22" s="44">
        <v>1995</v>
      </c>
      <c r="AB22" s="44">
        <v>1996</v>
      </c>
      <c r="AC22" s="44">
        <v>1997</v>
      </c>
      <c r="AD22" s="44">
        <v>1998</v>
      </c>
      <c r="AE22" s="44">
        <v>1999</v>
      </c>
      <c r="AF22" s="44">
        <v>2000</v>
      </c>
      <c r="AG22" s="44">
        <v>2001</v>
      </c>
      <c r="AH22" s="44">
        <v>2002</v>
      </c>
      <c r="AI22" s="44">
        <v>2003</v>
      </c>
      <c r="AJ22" s="44">
        <v>2004</v>
      </c>
      <c r="AK22" s="44">
        <v>2005</v>
      </c>
      <c r="AL22" s="44">
        <v>2006</v>
      </c>
      <c r="AM22" s="44">
        <v>2007</v>
      </c>
      <c r="AN22" s="44">
        <v>2008</v>
      </c>
      <c r="AO22" s="44">
        <v>2009</v>
      </c>
      <c r="AP22" s="44">
        <v>2010</v>
      </c>
      <c r="AQ22" s="44">
        <v>2011</v>
      </c>
      <c r="AR22" s="44">
        <v>2012</v>
      </c>
      <c r="AS22" s="44">
        <v>2013</v>
      </c>
      <c r="AT22" s="44">
        <v>2014</v>
      </c>
      <c r="AU22" s="44">
        <v>2015</v>
      </c>
      <c r="AV22" s="44">
        <v>2016</v>
      </c>
      <c r="AW22" s="44">
        <v>2017</v>
      </c>
      <c r="AX22" s="44">
        <v>2018</v>
      </c>
      <c r="AY22" s="44">
        <v>2019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75" x14ac:dyDescent="0.25">
      <c r="A23" s="14" t="s">
        <v>13</v>
      </c>
      <c r="B23" s="15">
        <v>29544143665.482845</v>
      </c>
      <c r="C23" s="15">
        <v>33739887356.771198</v>
      </c>
      <c r="D23" s="15">
        <v>38260933975.749741</v>
      </c>
      <c r="E23" s="15">
        <v>42087558505.404991</v>
      </c>
      <c r="F23" s="15">
        <v>41666656350.438126</v>
      </c>
      <c r="G23" s="15">
        <v>41499357730.430603</v>
      </c>
      <c r="H23" s="15">
        <v>43574657571.729645</v>
      </c>
      <c r="I23" s="15">
        <v>48847220372.354683</v>
      </c>
      <c r="J23" s="15">
        <v>54073311278.635399</v>
      </c>
      <c r="K23" s="15">
        <v>57101947843.20652</v>
      </c>
      <c r="L23" s="15">
        <v>58412453866.292114</v>
      </c>
      <c r="M23" s="15">
        <v>65008155515.144608</v>
      </c>
      <c r="N23" s="15">
        <v>68626286802.900719</v>
      </c>
      <c r="O23" s="15">
        <v>75223585840.63446</v>
      </c>
      <c r="P23" s="15">
        <v>84279297309.566193</v>
      </c>
      <c r="Q23" s="15">
        <v>84841585293.79155</v>
      </c>
      <c r="R23" s="15">
        <v>85039664065.919418</v>
      </c>
      <c r="S23" s="15">
        <v>89517201329.732681</v>
      </c>
      <c r="T23" s="15">
        <v>92934059178.505112</v>
      </c>
      <c r="U23" s="15">
        <v>94264700863.489929</v>
      </c>
      <c r="V23" s="15">
        <v>98687926239.900818</v>
      </c>
      <c r="W23" s="15">
        <v>106826724956.70387</v>
      </c>
      <c r="X23" s="15">
        <v>114847315454.50803</v>
      </c>
      <c r="Y23" s="15">
        <v>123847117536.24947</v>
      </c>
      <c r="Z23" s="15">
        <v>144492031180.88953</v>
      </c>
      <c r="AA23" s="15">
        <v>158076397023.27441</v>
      </c>
      <c r="AB23" s="15">
        <v>173839563147.77924</v>
      </c>
      <c r="AC23" s="15">
        <v>198855673406.29828</v>
      </c>
      <c r="AD23" s="15">
        <v>215055811841.57883</v>
      </c>
      <c r="AE23" s="15">
        <v>232412706926.95844</v>
      </c>
      <c r="AF23" s="15">
        <v>256672433642.45966</v>
      </c>
      <c r="AG23" s="15">
        <v>266790449863.7963</v>
      </c>
      <c r="AH23" s="15">
        <v>270585676380.22885</v>
      </c>
      <c r="AI23" s="15">
        <v>280241211754.88153</v>
      </c>
      <c r="AJ23" s="15">
        <v>292303422039.13641</v>
      </c>
      <c r="AK23" s="15">
        <v>297829901796.99243</v>
      </c>
      <c r="AL23" s="15">
        <v>311915049885.44751</v>
      </c>
      <c r="AM23" s="15">
        <v>335611370677.41052</v>
      </c>
      <c r="AN23" s="15">
        <v>332569200503.65997</v>
      </c>
      <c r="AO23" s="15">
        <v>296525639265.3371</v>
      </c>
      <c r="AP23" s="15">
        <v>323400545444.82074</v>
      </c>
      <c r="AQ23" s="15">
        <v>349834043046.41425</v>
      </c>
      <c r="AR23" s="15">
        <v>353105790043.33887</v>
      </c>
      <c r="AS23" s="15">
        <v>368566180937.28082</v>
      </c>
      <c r="AT23" s="15">
        <v>385248763421.26044</v>
      </c>
      <c r="AU23" s="15">
        <v>401877001633.08771</v>
      </c>
      <c r="AV23" s="15">
        <v>423462768345.33966</v>
      </c>
      <c r="AW23" s="15">
        <v>446800860567.8089</v>
      </c>
      <c r="AX23" s="15">
        <v>456893368253.2373</v>
      </c>
      <c r="AY23" s="15">
        <v>467326359439.7016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75" x14ac:dyDescent="0.25">
      <c r="A24" s="14" t="s">
        <v>14</v>
      </c>
      <c r="B24" s="15">
        <v>26615809325.86314</v>
      </c>
      <c r="C24" s="15">
        <v>26802254320.203342</v>
      </c>
      <c r="D24" s="15">
        <v>33315331270.395496</v>
      </c>
      <c r="E24" s="15">
        <v>38878475999.605896</v>
      </c>
      <c r="F24" s="15">
        <v>41988670784.22303</v>
      </c>
      <c r="G24" s="15">
        <v>41610572728.856911</v>
      </c>
      <c r="H24" s="15">
        <v>45688406761.923187</v>
      </c>
      <c r="I24" s="15">
        <v>43176086032.723549</v>
      </c>
      <c r="J24" s="15">
        <v>42743825148.530106</v>
      </c>
      <c r="K24" s="15">
        <v>47617435778.430634</v>
      </c>
      <c r="L24" s="15">
        <v>49152742872.234848</v>
      </c>
      <c r="M24" s="15">
        <v>47378978324.840164</v>
      </c>
      <c r="N24" s="15">
        <v>49714461461.576057</v>
      </c>
      <c r="O24" s="15">
        <v>49117932149.62764</v>
      </c>
      <c r="P24" s="15">
        <v>48462857642.382858</v>
      </c>
      <c r="Q24" s="15">
        <v>52121148349.099426</v>
      </c>
      <c r="R24" s="15">
        <v>61076998336.217575</v>
      </c>
      <c r="S24" s="15">
        <v>76219663446.700897</v>
      </c>
      <c r="T24" s="15">
        <v>88476203081.025177</v>
      </c>
      <c r="U24" s="15">
        <v>104152105169.62805</v>
      </c>
      <c r="V24" s="15">
        <v>114172846918.31889</v>
      </c>
      <c r="W24" s="15">
        <v>125981594075.46861</v>
      </c>
      <c r="X24" s="15">
        <v>134573513780.7841</v>
      </c>
      <c r="Y24" s="15">
        <v>127541747481.40755</v>
      </c>
      <c r="Z24" s="15">
        <v>142138517169.18689</v>
      </c>
      <c r="AA24" s="15">
        <v>157874546869.56583</v>
      </c>
      <c r="AB24" s="15">
        <v>169411059500.75555</v>
      </c>
      <c r="AC24" s="15">
        <v>191245257171.41809</v>
      </c>
      <c r="AD24" s="15">
        <v>218101309215.66522</v>
      </c>
      <c r="AE24" s="15">
        <v>247958495962.85406</v>
      </c>
      <c r="AF24" s="15">
        <v>271690306891.73288</v>
      </c>
      <c r="AG24" s="15">
        <v>281620890827.48297</v>
      </c>
      <c r="AH24" s="15">
        <v>291977356406.2226</v>
      </c>
      <c r="AI24" s="15">
        <v>309591554984.2417</v>
      </c>
      <c r="AJ24" s="15">
        <v>339521940138.8194</v>
      </c>
      <c r="AK24" s="15">
        <v>363152825990.84387</v>
      </c>
      <c r="AL24" s="15">
        <v>392978958868.23138</v>
      </c>
      <c r="AM24" s="15">
        <v>425360381603.55597</v>
      </c>
      <c r="AN24" s="15">
        <v>401932454972.01862</v>
      </c>
      <c r="AO24" s="15">
        <v>328368055546.25305</v>
      </c>
      <c r="AP24" s="15">
        <v>348722758134.23853</v>
      </c>
      <c r="AQ24" s="15">
        <v>346663221126.34393</v>
      </c>
      <c r="AR24" s="15">
        <v>326434952151.12097</v>
      </c>
      <c r="AS24" s="15">
        <v>325735131013.81268</v>
      </c>
      <c r="AT24" s="15">
        <v>347878758315.70984</v>
      </c>
      <c r="AU24" s="15">
        <v>365540646765.20953</v>
      </c>
      <c r="AV24" s="15">
        <v>375227236009.66357</v>
      </c>
      <c r="AW24" s="15">
        <v>400696954580.63757</v>
      </c>
      <c r="AX24" s="15">
        <v>417539242680.73822</v>
      </c>
      <c r="AY24" s="15">
        <v>420630211792.74799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75" x14ac:dyDescent="0.25">
      <c r="A25" s="22" t="s">
        <v>15</v>
      </c>
      <c r="B25" s="18">
        <v>249109382100.68057</v>
      </c>
      <c r="C25" s="18">
        <v>261815187607.39484</v>
      </c>
      <c r="D25" s="18">
        <v>283545764392.58429</v>
      </c>
      <c r="E25" s="18">
        <v>305661760626.57227</v>
      </c>
      <c r="F25" s="18">
        <v>321249832611.58936</v>
      </c>
      <c r="G25" s="18">
        <v>327032985024.90118</v>
      </c>
      <c r="H25" s="18">
        <v>345346921449.31354</v>
      </c>
      <c r="I25" s="18">
        <v>350526808744.50366</v>
      </c>
      <c r="J25" s="18">
        <v>353682778929.52814</v>
      </c>
      <c r="K25" s="18">
        <v>358279882353.70404</v>
      </c>
      <c r="L25" s="18">
        <v>365681051292.18231</v>
      </c>
      <c r="M25" s="18">
        <v>362031182505.86255</v>
      </c>
      <c r="N25" s="18">
        <v>362177519652.84747</v>
      </c>
      <c r="O25" s="18">
        <v>363585271423.74933</v>
      </c>
      <c r="P25" s="18">
        <v>362866698961.69489</v>
      </c>
      <c r="Q25" s="18">
        <v>371152270023.2868</v>
      </c>
      <c r="R25" s="18">
        <v>383798008140.55103</v>
      </c>
      <c r="S25" s="18">
        <v>406646451816.52734</v>
      </c>
      <c r="T25" s="18">
        <v>426561354638.89166</v>
      </c>
      <c r="U25" s="18">
        <v>449742380158.73291</v>
      </c>
      <c r="V25" s="18">
        <v>465560958586.69788</v>
      </c>
      <c r="W25" s="18">
        <v>479029139924.2348</v>
      </c>
      <c r="X25" s="18">
        <v>489462337840.74664</v>
      </c>
      <c r="Y25" s="18">
        <v>480223689244.78882</v>
      </c>
      <c r="Z25" s="18">
        <v>485504793745.02271</v>
      </c>
      <c r="AA25" s="18">
        <v>493823073847.67639</v>
      </c>
      <c r="AB25" s="18">
        <v>505938519337.30493</v>
      </c>
      <c r="AC25" s="18">
        <v>520273207450.94916</v>
      </c>
      <c r="AD25" s="18">
        <v>543226453501.23779</v>
      </c>
      <c r="AE25" s="18">
        <v>569297286266.22302</v>
      </c>
      <c r="AF25" s="18">
        <v>594530773613.35132</v>
      </c>
      <c r="AG25" s="18">
        <v>617526164201.22742</v>
      </c>
      <c r="AH25" s="18">
        <v>636496751449.49695</v>
      </c>
      <c r="AI25" s="18">
        <v>651617767909.18164</v>
      </c>
      <c r="AJ25" s="18">
        <v>678031302308.76001</v>
      </c>
      <c r="AK25" s="18">
        <v>705964258195.04578</v>
      </c>
      <c r="AL25" s="18">
        <v>734056919697.45251</v>
      </c>
      <c r="AM25" s="18">
        <v>758935505675.42285</v>
      </c>
      <c r="AN25" s="18">
        <v>753602003537.04651</v>
      </c>
      <c r="AO25" s="18">
        <v>726489757066.93848</v>
      </c>
      <c r="AP25" s="18">
        <v>729145972001.72974</v>
      </c>
      <c r="AQ25" s="18">
        <v>711195726189.78931</v>
      </c>
      <c r="AR25" s="18">
        <v>687536004601.52063</v>
      </c>
      <c r="AS25" s="18">
        <v>667661527928.677</v>
      </c>
      <c r="AT25" s="18">
        <v>678941846134.00586</v>
      </c>
      <c r="AU25" s="18">
        <v>698950519887.06238</v>
      </c>
      <c r="AV25" s="18">
        <v>717776928454.11145</v>
      </c>
      <c r="AW25" s="18">
        <v>739479147178.11841</v>
      </c>
      <c r="AX25" s="18">
        <v>752568353299.37402</v>
      </c>
      <c r="AY25" s="18">
        <v>759524420134.86926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75" x14ac:dyDescent="0.25">
      <c r="A26" s="22" t="s">
        <v>16</v>
      </c>
      <c r="B26" s="18">
        <v>41474948279.699989</v>
      </c>
      <c r="C26" s="18">
        <v>43259044671.390923</v>
      </c>
      <c r="D26" s="18">
        <v>45508892214.975891</v>
      </c>
      <c r="E26" s="18">
        <v>48420799279.284058</v>
      </c>
      <c r="F26" s="18">
        <v>52924343604.522537</v>
      </c>
      <c r="G26" s="18">
        <v>55676509562.572716</v>
      </c>
      <c r="H26" s="18">
        <v>59517994256.181328</v>
      </c>
      <c r="I26" s="18">
        <v>61839051761.327728</v>
      </c>
      <c r="J26" s="18">
        <v>65178218151.3778</v>
      </c>
      <c r="K26" s="18">
        <v>67914987268.060455</v>
      </c>
      <c r="L26" s="18">
        <v>70286084091.751282</v>
      </c>
      <c r="M26" s="18">
        <v>73143132609.641891</v>
      </c>
      <c r="N26" s="18">
        <v>76640873034.97879</v>
      </c>
      <c r="O26" s="18">
        <v>79129649829.16185</v>
      </c>
      <c r="P26" s="18">
        <v>80599373478.985916</v>
      </c>
      <c r="Q26" s="18">
        <v>84093750659.316666</v>
      </c>
      <c r="R26" s="18">
        <v>88003484438.907837</v>
      </c>
      <c r="S26" s="18">
        <v>96070148232.45607</v>
      </c>
      <c r="T26" s="18">
        <v>99574615036.898636</v>
      </c>
      <c r="U26" s="18">
        <v>107864932460.67633</v>
      </c>
      <c r="V26" s="18">
        <v>114631714758.15811</v>
      </c>
      <c r="W26" s="18">
        <v>121549841639.13031</v>
      </c>
      <c r="X26" s="18">
        <v>125797578381.00029</v>
      </c>
      <c r="Y26" s="18">
        <v>129142292544.89037</v>
      </c>
      <c r="Z26" s="18">
        <v>129833432572.89569</v>
      </c>
      <c r="AA26" s="18">
        <v>132994851824.81688</v>
      </c>
      <c r="AB26" s="18">
        <v>134456601839.03606</v>
      </c>
      <c r="AC26" s="18">
        <v>137975670727.59259</v>
      </c>
      <c r="AD26" s="18">
        <v>142828946950.82718</v>
      </c>
      <c r="AE26" s="18">
        <v>148240083763.70688</v>
      </c>
      <c r="AF26" s="18">
        <v>154934410839.44818</v>
      </c>
      <c r="AG26" s="18">
        <v>160882335973.17923</v>
      </c>
      <c r="AH26" s="18">
        <v>166986639522.6955</v>
      </c>
      <c r="AI26" s="18">
        <v>174990774463.98526</v>
      </c>
      <c r="AJ26" s="18">
        <v>185973862772.64432</v>
      </c>
      <c r="AK26" s="18">
        <v>196324783017.49084</v>
      </c>
      <c r="AL26" s="18">
        <v>205918210652.54092</v>
      </c>
      <c r="AM26" s="18">
        <v>218714623144.24127</v>
      </c>
      <c r="AN26" s="18">
        <v>231801611131.93964</v>
      </c>
      <c r="AO26" s="18">
        <v>241503727311.29434</v>
      </c>
      <c r="AP26" s="18">
        <v>245173629281.74298</v>
      </c>
      <c r="AQ26" s="18">
        <v>245283426892.82623</v>
      </c>
      <c r="AR26" s="18">
        <v>234962451451.00238</v>
      </c>
      <c r="AS26" s="18">
        <v>229923961075.73853</v>
      </c>
      <c r="AT26" s="18">
        <v>228343540916.20715</v>
      </c>
      <c r="AU26" s="18">
        <v>232804207499.81079</v>
      </c>
      <c r="AV26" s="18">
        <v>235093321330.87936</v>
      </c>
      <c r="AW26" s="18">
        <v>237466724237.12299</v>
      </c>
      <c r="AX26" s="18">
        <v>243730733402.76031</v>
      </c>
      <c r="AY26" s="18">
        <v>249447972646.53873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75" x14ac:dyDescent="0.25">
      <c r="A27" s="22" t="s">
        <v>17</v>
      </c>
      <c r="B27" s="18">
        <v>87651196474.707047</v>
      </c>
      <c r="C27" s="18">
        <v>85677925786.240402</v>
      </c>
      <c r="D27" s="18">
        <v>98065772272.752457</v>
      </c>
      <c r="E27" s="18">
        <v>109870719434.39857</v>
      </c>
      <c r="F27" s="18">
        <v>120853332951.56973</v>
      </c>
      <c r="G27" s="18">
        <v>115338082827.56725</v>
      </c>
      <c r="H27" s="18">
        <v>114180540736.37553</v>
      </c>
      <c r="I27" s="18">
        <v>109921908966.09911</v>
      </c>
      <c r="J27" s="18">
        <v>103893113011.91142</v>
      </c>
      <c r="K27" s="18">
        <v>101624264492.64845</v>
      </c>
      <c r="L27" s="18">
        <v>104281162058.04202</v>
      </c>
      <c r="M27" s="18">
        <v>95312485159.095764</v>
      </c>
      <c r="N27" s="18">
        <v>96705661574.392975</v>
      </c>
      <c r="O27" s="18">
        <v>94570341146.261978</v>
      </c>
      <c r="P27" s="18">
        <v>92936961938.984802</v>
      </c>
      <c r="Q27" s="18">
        <v>97714513411.61554</v>
      </c>
      <c r="R27" s="18">
        <v>109507644353.98892</v>
      </c>
      <c r="S27" s="18">
        <v>123633227686.31226</v>
      </c>
      <c r="T27" s="18">
        <v>141978097979.50046</v>
      </c>
      <c r="U27" s="18">
        <v>158364901115.25003</v>
      </c>
      <c r="V27" s="18">
        <v>168252975075.90909</v>
      </c>
      <c r="W27" s="18">
        <v>170688134813.02658</v>
      </c>
      <c r="X27" s="18">
        <v>164447830840.71542</v>
      </c>
      <c r="Y27" s="18">
        <v>145453584536.29767</v>
      </c>
      <c r="Z27" s="18">
        <v>150499500668.1778</v>
      </c>
      <c r="AA27" s="18">
        <v>161928185945.41647</v>
      </c>
      <c r="AB27" s="18">
        <v>165324148421.54636</v>
      </c>
      <c r="AC27" s="18">
        <v>174335315997.82172</v>
      </c>
      <c r="AD27" s="18">
        <v>194612383911.30386</v>
      </c>
      <c r="AE27" s="18">
        <v>215091301978.4946</v>
      </c>
      <c r="AF27" s="18">
        <v>230250026708.65237</v>
      </c>
      <c r="AG27" s="18">
        <v>238958419054.36487</v>
      </c>
      <c r="AH27" s="18">
        <v>247914133291.70932</v>
      </c>
      <c r="AI27" s="18">
        <v>262511670231.88611</v>
      </c>
      <c r="AJ27" s="18">
        <v>274990889624.90155</v>
      </c>
      <c r="AK27" s="18">
        <v>292830228758.98022</v>
      </c>
      <c r="AL27" s="18">
        <v>314811932311.19904</v>
      </c>
      <c r="AM27" s="18">
        <v>327134773288.42926</v>
      </c>
      <c r="AN27" s="18">
        <v>313362382031.54462</v>
      </c>
      <c r="AO27" s="18">
        <v>255367062044.0257</v>
      </c>
      <c r="AP27" s="18">
        <v>244763274573.65414</v>
      </c>
      <c r="AQ27" s="18">
        <v>226392692452.61719</v>
      </c>
      <c r="AR27" s="18">
        <v>202924839417.04959</v>
      </c>
      <c r="AS27" s="18">
        <v>194905177540.85916</v>
      </c>
      <c r="AT27" s="18">
        <v>206294184290.49261</v>
      </c>
      <c r="AU27" s="18">
        <v>227028187716.76559</v>
      </c>
      <c r="AV27" s="18">
        <v>230241154174.4234</v>
      </c>
      <c r="AW27" s="18">
        <v>244765492707.21136</v>
      </c>
      <c r="AX27" s="18">
        <v>262897625470.84534</v>
      </c>
      <c r="AY27" s="18">
        <v>268223364141.77142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75" x14ac:dyDescent="0.25">
      <c r="A28" s="22" t="s">
        <v>18</v>
      </c>
      <c r="B28" s="18">
        <f>B23-B24</f>
        <v>2928334339.6197052</v>
      </c>
      <c r="C28" s="18">
        <f t="shared" ref="C28:AY28" si="1">C23-C24</f>
        <v>6937633036.5678558</v>
      </c>
      <c r="D28" s="18">
        <f t="shared" si="1"/>
        <v>4945602705.3542442</v>
      </c>
      <c r="E28" s="18">
        <f t="shared" si="1"/>
        <v>3209082505.7990952</v>
      </c>
      <c r="F28" s="18">
        <f t="shared" si="1"/>
        <v>-322014433.78490448</v>
      </c>
      <c r="G28" s="18">
        <f t="shared" si="1"/>
        <v>-111214998.42630768</v>
      </c>
      <c r="H28" s="18">
        <f t="shared" si="1"/>
        <v>-2113749190.1935425</v>
      </c>
      <c r="I28" s="18">
        <f t="shared" si="1"/>
        <v>5671134339.631134</v>
      </c>
      <c r="J28" s="18">
        <f t="shared" si="1"/>
        <v>11329486130.105293</v>
      </c>
      <c r="K28" s="18">
        <f t="shared" si="1"/>
        <v>9484512064.7758865</v>
      </c>
      <c r="L28" s="18">
        <f t="shared" si="1"/>
        <v>9259710994.0572662</v>
      </c>
      <c r="M28" s="18">
        <f t="shared" si="1"/>
        <v>17629177190.304443</v>
      </c>
      <c r="N28" s="18">
        <f t="shared" si="1"/>
        <v>18911825341.324661</v>
      </c>
      <c r="O28" s="18">
        <f t="shared" si="1"/>
        <v>26105653691.006821</v>
      </c>
      <c r="P28" s="18">
        <f t="shared" si="1"/>
        <v>35816439667.183334</v>
      </c>
      <c r="Q28" s="18">
        <f t="shared" si="1"/>
        <v>32720436944.692123</v>
      </c>
      <c r="R28" s="18">
        <f t="shared" si="1"/>
        <v>23962665729.701843</v>
      </c>
      <c r="S28" s="18">
        <f t="shared" si="1"/>
        <v>13297537883.031784</v>
      </c>
      <c r="T28" s="18">
        <f t="shared" si="1"/>
        <v>4457856097.4799347</v>
      </c>
      <c r="U28" s="18">
        <f t="shared" si="1"/>
        <v>-9887404306.1381226</v>
      </c>
      <c r="V28" s="18">
        <f t="shared" si="1"/>
        <v>-15484920678.418076</v>
      </c>
      <c r="W28" s="18">
        <f t="shared" si="1"/>
        <v>-19154869118.76474</v>
      </c>
      <c r="X28" s="18">
        <f t="shared" si="1"/>
        <v>-19726198326.276077</v>
      </c>
      <c r="Y28" s="18">
        <f t="shared" si="1"/>
        <v>-3694629945.1580811</v>
      </c>
      <c r="Z28" s="18">
        <f t="shared" si="1"/>
        <v>2353514011.7026367</v>
      </c>
      <c r="AA28" s="18">
        <f t="shared" si="1"/>
        <v>201850153.70858765</v>
      </c>
      <c r="AB28" s="18">
        <f t="shared" si="1"/>
        <v>4428503647.0236816</v>
      </c>
      <c r="AC28" s="18">
        <f t="shared" si="1"/>
        <v>7610416234.880188</v>
      </c>
      <c r="AD28" s="18">
        <f t="shared" si="1"/>
        <v>-3045497374.0863953</v>
      </c>
      <c r="AE28" s="18">
        <f t="shared" si="1"/>
        <v>-15545789035.89563</v>
      </c>
      <c r="AF28" s="18">
        <f t="shared" si="1"/>
        <v>-15017873249.273224</v>
      </c>
      <c r="AG28" s="18">
        <f t="shared" si="1"/>
        <v>-14830440963.686676</v>
      </c>
      <c r="AH28" s="18">
        <f t="shared" si="1"/>
        <v>-21391680025.993744</v>
      </c>
      <c r="AI28" s="18">
        <f t="shared" si="1"/>
        <v>-29350343229.360168</v>
      </c>
      <c r="AJ28" s="18">
        <f t="shared" si="1"/>
        <v>-47218518099.682983</v>
      </c>
      <c r="AK28" s="18">
        <f t="shared" si="1"/>
        <v>-65322924193.85144</v>
      </c>
      <c r="AL28" s="18">
        <f t="shared" si="1"/>
        <v>-81063908982.783875</v>
      </c>
      <c r="AM28" s="18">
        <f t="shared" si="1"/>
        <v>-89749010926.145447</v>
      </c>
      <c r="AN28" s="18">
        <f t="shared" si="1"/>
        <v>-69363254468.358643</v>
      </c>
      <c r="AO28" s="18">
        <f t="shared" si="1"/>
        <v>-31842416280.915955</v>
      </c>
      <c r="AP28" s="18">
        <f t="shared" si="1"/>
        <v>-25322212689.417786</v>
      </c>
      <c r="AQ28" s="18">
        <f t="shared" si="1"/>
        <v>3170821920.0703125</v>
      </c>
      <c r="AR28" s="18">
        <f t="shared" si="1"/>
        <v>26670837892.217896</v>
      </c>
      <c r="AS28" s="18">
        <f t="shared" si="1"/>
        <v>42831049923.46814</v>
      </c>
      <c r="AT28" s="18">
        <f t="shared" si="1"/>
        <v>37370005105.550598</v>
      </c>
      <c r="AU28" s="18">
        <f t="shared" si="1"/>
        <v>36336354867.878174</v>
      </c>
      <c r="AV28" s="18">
        <f t="shared" si="1"/>
        <v>48235532335.676086</v>
      </c>
      <c r="AW28" s="18">
        <f t="shared" si="1"/>
        <v>46103905987.171326</v>
      </c>
      <c r="AX28" s="18">
        <f t="shared" si="1"/>
        <v>39354125572.499084</v>
      </c>
      <c r="AY28" s="18">
        <f t="shared" si="1"/>
        <v>46696147646.953613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75" x14ac:dyDescent="0.25"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7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7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7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7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7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6" spans="1:75" s="81" customFormat="1" ht="15.75" x14ac:dyDescent="0.25"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</row>
    <row r="37" spans="1:75" s="12" customFormat="1" ht="0.75" customHeight="1" x14ac:dyDescent="0.25">
      <c r="AZ37" s="16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</row>
    <row r="38" spans="1:75" s="12" customFormat="1" ht="15.75" hidden="1" x14ac:dyDescent="0.25">
      <c r="AZ38" s="16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</row>
    <row r="39" spans="1:75" s="13" customFormat="1" ht="15.75" x14ac:dyDescent="0.25">
      <c r="AZ39" s="19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</row>
    <row r="40" spans="1:75" s="13" customFormat="1" ht="15.75" x14ac:dyDescent="0.25">
      <c r="AZ40" s="19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 s="13" customFormat="1" ht="15.75" customHeight="1" x14ac:dyDescent="0.25">
      <c r="AZ41" s="19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</row>
    <row r="42" spans="1:75" s="13" customFormat="1" ht="15.75" x14ac:dyDescent="0.25">
      <c r="AZ42" s="19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</row>
    <row r="46" spans="1:75" ht="15.7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7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7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7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7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7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7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7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7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7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7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7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7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7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7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7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7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7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7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7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8" spans="1:75" ht="15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7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7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7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7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7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7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7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7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7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7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7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7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7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7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7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7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7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7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7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7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7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7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7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7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7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7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7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7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7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7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7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7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7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7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7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7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7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7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7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</sheetData>
  <hyperlinks>
    <hyperlink ref="E1" location="Índice!A1" display="Volver al Índice" xr:uid="{00000000-0004-0000-0400-000000000000}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E82F-6FD0-4E17-9331-C27B6EACC1B3}">
  <dimension ref="A1:XER43"/>
  <sheetViews>
    <sheetView showGridLines="0" zoomScaleNormal="100" workbookViewId="0">
      <selection activeCell="F22" sqref="F22"/>
    </sheetView>
  </sheetViews>
  <sheetFormatPr baseColWidth="10" defaultRowHeight="15" x14ac:dyDescent="0.25"/>
  <cols>
    <col min="1" max="1" width="76.28515625" bestFit="1" customWidth="1"/>
    <col min="2" max="51" width="25.42578125" bestFit="1" customWidth="1"/>
    <col min="52" max="52" width="19.42578125" bestFit="1" customWidth="1"/>
  </cols>
  <sheetData>
    <row r="1" spans="1:1021 1072:2041 2092:3061 3112:4081 4132:5101 5152:6121 6172:7141 7192:8161 8212:9181 9232:10201 10252:11221 11272:12241 12292:13312 13363:14332 14383:15352 15403:16372" ht="18.75" customHeight="1" x14ac:dyDescent="0.25">
      <c r="A1" s="3" t="s">
        <v>20</v>
      </c>
      <c r="B1" s="11" t="s">
        <v>8</v>
      </c>
    </row>
    <row r="2" spans="1:1021 1072:2041 2092:3061 3112:4081 4132:5101 5152:6121 6172:7141 7192:8161 8212:9181 9232:10201 10252:11221 11272:12241 12292:13312 13363:14332 14383:15352 15403:16372" s="45" customFormat="1" ht="23.25" customHeight="1" x14ac:dyDescent="0.25">
      <c r="A2" s="43" t="s">
        <v>19</v>
      </c>
      <c r="B2" s="44">
        <v>1970</v>
      </c>
      <c r="C2" s="44">
        <v>1971</v>
      </c>
      <c r="D2" s="44">
        <v>1972</v>
      </c>
      <c r="E2" s="44">
        <v>1973</v>
      </c>
      <c r="F2" s="44">
        <v>1974</v>
      </c>
      <c r="G2" s="44">
        <v>1975</v>
      </c>
      <c r="H2" s="44">
        <v>1976</v>
      </c>
      <c r="I2" s="44">
        <v>1977</v>
      </c>
      <c r="J2" s="44">
        <v>1978</v>
      </c>
      <c r="K2" s="44">
        <v>1979</v>
      </c>
      <c r="L2" s="44">
        <v>1980</v>
      </c>
      <c r="M2" s="44">
        <v>1981</v>
      </c>
      <c r="N2" s="44">
        <v>1982</v>
      </c>
      <c r="O2" s="44">
        <v>1983</v>
      </c>
      <c r="P2" s="44">
        <v>1984</v>
      </c>
      <c r="Q2" s="44">
        <v>1985</v>
      </c>
      <c r="R2" s="44">
        <v>1986</v>
      </c>
      <c r="S2" s="44">
        <v>1987</v>
      </c>
      <c r="T2" s="44">
        <v>1988</v>
      </c>
      <c r="U2" s="44">
        <v>1989</v>
      </c>
      <c r="V2" s="44">
        <v>1990</v>
      </c>
      <c r="W2" s="44">
        <v>1991</v>
      </c>
      <c r="X2" s="44">
        <v>1992</v>
      </c>
      <c r="Y2" s="44">
        <v>1993</v>
      </c>
      <c r="Z2" s="44">
        <v>1994</v>
      </c>
      <c r="AA2" s="44">
        <v>1995</v>
      </c>
      <c r="AB2" s="44">
        <v>1996</v>
      </c>
      <c r="AC2" s="44">
        <v>1997</v>
      </c>
      <c r="AD2" s="44">
        <v>1998</v>
      </c>
      <c r="AE2" s="44">
        <v>1999</v>
      </c>
      <c r="AF2" s="44">
        <v>2000</v>
      </c>
      <c r="AG2" s="44">
        <v>2001</v>
      </c>
      <c r="AH2" s="44">
        <v>2002</v>
      </c>
      <c r="AI2" s="44">
        <v>2003</v>
      </c>
      <c r="AJ2" s="44">
        <v>2004</v>
      </c>
      <c r="AK2" s="44">
        <v>2005</v>
      </c>
      <c r="AL2" s="44">
        <v>2006</v>
      </c>
      <c r="AM2" s="44">
        <v>2007</v>
      </c>
      <c r="AN2" s="44">
        <v>2008</v>
      </c>
      <c r="AO2" s="44">
        <v>2009</v>
      </c>
      <c r="AP2" s="44">
        <v>2010</v>
      </c>
      <c r="AQ2" s="44">
        <v>2011</v>
      </c>
      <c r="AR2" s="44">
        <v>2012</v>
      </c>
      <c r="AS2" s="44">
        <v>2013</v>
      </c>
      <c r="AT2" s="44">
        <v>2014</v>
      </c>
      <c r="AU2" s="44">
        <v>2015</v>
      </c>
      <c r="AV2" s="44">
        <v>2016</v>
      </c>
      <c r="AW2" s="44">
        <v>2017</v>
      </c>
      <c r="AX2" s="44">
        <v>2018</v>
      </c>
      <c r="AY2" s="44">
        <v>2019</v>
      </c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</row>
    <row r="3" spans="1:1021 1072:2041 2092:3061 3112:4081 4132:5101 5152:6121 6172:7141 7192:8161 8212:9181 9232:10201 10252:11221 11272:12241 12292:13312 13363:14332 14383:15352 15403:16372" s="12" customFormat="1" ht="15.75" hidden="1" x14ac:dyDescent="0.25">
      <c r="A3" s="14" t="s">
        <v>13</v>
      </c>
      <c r="B3" s="15">
        <v>153399003264.194</v>
      </c>
      <c r="C3" s="15">
        <v>157010040406.30051</v>
      </c>
      <c r="D3" s="15">
        <v>166717655338.74359</v>
      </c>
      <c r="E3" s="15">
        <v>184585287875.41162</v>
      </c>
      <c r="F3" s="15">
        <v>206345338886.5896</v>
      </c>
      <c r="G3" s="15">
        <v>193683238818.04709</v>
      </c>
      <c r="H3" s="15">
        <v>213614323368.3382</v>
      </c>
      <c r="I3" s="15">
        <v>222149520518.70132</v>
      </c>
      <c r="J3" s="15">
        <v>228292976343.63638</v>
      </c>
      <c r="K3" s="15">
        <v>239641973509.23117</v>
      </c>
      <c r="L3" s="15">
        <v>252726142249.17828</v>
      </c>
      <c r="M3" s="15">
        <v>270968944350.38348</v>
      </c>
      <c r="N3" s="15">
        <v>281004838613.03052</v>
      </c>
      <c r="O3" s="15">
        <v>279597938605.41467</v>
      </c>
      <c r="P3" s="15">
        <v>304359374968.62634</v>
      </c>
      <c r="Q3" s="15">
        <v>327057360427.28168</v>
      </c>
      <c r="R3" s="15">
        <v>323164940843.70496</v>
      </c>
      <c r="S3" s="15">
        <v>325556673296.59875</v>
      </c>
      <c r="T3" s="15">
        <v>343987059625.53918</v>
      </c>
      <c r="U3" s="15">
        <v>379347146261.80377</v>
      </c>
      <c r="V3" s="15">
        <v>422398292705.62231</v>
      </c>
      <c r="W3" s="15">
        <v>468966680295.94617</v>
      </c>
      <c r="X3" s="15">
        <v>467234428894.42194</v>
      </c>
      <c r="Y3" s="15">
        <v>439518461923.37292</v>
      </c>
      <c r="Z3" s="15">
        <v>474320899801.74719</v>
      </c>
      <c r="AA3" s="15">
        <v>505658834877.07294</v>
      </c>
      <c r="AB3" s="15">
        <v>535421994942.77051</v>
      </c>
      <c r="AC3" s="15">
        <v>600932451238.21851</v>
      </c>
      <c r="AD3" s="15">
        <v>647073233695.77893</v>
      </c>
      <c r="AE3" s="15">
        <v>681245754915.90125</v>
      </c>
      <c r="AF3" s="15">
        <v>775417025443.10669</v>
      </c>
      <c r="AG3" s="15">
        <v>819353127323.45471</v>
      </c>
      <c r="AH3" s="15">
        <v>853840601327.36914</v>
      </c>
      <c r="AI3" s="15">
        <v>870060747327.33594</v>
      </c>
      <c r="AJ3" s="15">
        <v>970373630410.49036</v>
      </c>
      <c r="AK3" s="15">
        <v>1035254170047.6865</v>
      </c>
      <c r="AL3" s="15">
        <v>1162495638142.4099</v>
      </c>
      <c r="AM3" s="15">
        <v>1265800583762.2568</v>
      </c>
      <c r="AN3" s="15">
        <v>1290367011804.7173</v>
      </c>
      <c r="AO3" s="15">
        <v>1106118845848.9355</v>
      </c>
      <c r="AP3" s="15">
        <v>1265485630978.4648</v>
      </c>
      <c r="AQ3" s="15">
        <v>1371152733567.4202</v>
      </c>
      <c r="AR3" s="15">
        <v>1410994438167.8035</v>
      </c>
      <c r="AS3" s="15">
        <v>1425167368891.7861</v>
      </c>
      <c r="AT3" s="15">
        <v>1493512411332.0308</v>
      </c>
      <c r="AU3" s="15">
        <v>1574770573361.0896</v>
      </c>
      <c r="AV3" s="15">
        <v>1613667408519.4287</v>
      </c>
      <c r="AW3" s="15">
        <v>1690201256610.2708</v>
      </c>
      <c r="AX3" s="15">
        <v>1728783138984.8179</v>
      </c>
      <c r="AY3" s="15">
        <v>1745318226677.9089</v>
      </c>
      <c r="AZ3" s="16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spans="1:1021 1072:2041 2092:3061 3112:4081 4132:5101 5152:6121 6172:7141 7192:8161 8212:9181 9232:10201 10252:11221 11272:12241 12292:13312 13363:14332 14383:15352 15403:16372" s="12" customFormat="1" ht="15.75" hidden="1" x14ac:dyDescent="0.25">
      <c r="A4" s="14" t="s">
        <v>14</v>
      </c>
      <c r="B4" s="15">
        <v>161817404592.10062</v>
      </c>
      <c r="C4" s="15">
        <v>173742676183.06592</v>
      </c>
      <c r="D4" s="15">
        <v>184997987150.67044</v>
      </c>
      <c r="E4" s="15">
        <v>191742236649.31772</v>
      </c>
      <c r="F4" s="15">
        <v>192590855730.97934</v>
      </c>
      <c r="G4" s="15">
        <v>198218505669.44772</v>
      </c>
      <c r="H4" s="15">
        <v>219791179848.37814</v>
      </c>
      <c r="I4" s="15">
        <v>227830687365.50516</v>
      </c>
      <c r="J4" s="15">
        <v>240247267775.931</v>
      </c>
      <c r="K4" s="15">
        <v>263383179342.79166</v>
      </c>
      <c r="L4" s="15">
        <v>271512016643.60251</v>
      </c>
      <c r="M4" s="15">
        <v>263472509126.47546</v>
      </c>
      <c r="N4" s="15">
        <v>261417961810.01791</v>
      </c>
      <c r="O4" s="15">
        <v>268474860560.75806</v>
      </c>
      <c r="P4" s="15">
        <v>282633327944.8808</v>
      </c>
      <c r="Q4" s="15">
        <v>294022628597.21057</v>
      </c>
      <c r="R4" s="15">
        <v>303536042609.51721</v>
      </c>
      <c r="S4" s="15">
        <v>317426530624.18945</v>
      </c>
      <c r="T4" s="15">
        <v>334800791477.18872</v>
      </c>
      <c r="U4" s="15">
        <v>363564365182.25232</v>
      </c>
      <c r="V4" s="15">
        <v>402734631882.32556</v>
      </c>
      <c r="W4" s="15">
        <v>446639269538.16418</v>
      </c>
      <c r="X4" s="15">
        <v>460101809718.43842</v>
      </c>
      <c r="Y4" s="15">
        <v>429349162454.19299</v>
      </c>
      <c r="Z4" s="15">
        <v>464721305755.40796</v>
      </c>
      <c r="AA4" s="15">
        <v>497057778014.19513</v>
      </c>
      <c r="AB4" s="15">
        <v>517383556140.59418</v>
      </c>
      <c r="AC4" s="15">
        <v>565030362558.17627</v>
      </c>
      <c r="AD4" s="15">
        <v>618220550911.32043</v>
      </c>
      <c r="AE4" s="15">
        <v>673126565386.99756</v>
      </c>
      <c r="AF4" s="15">
        <v>745718645967.94824</v>
      </c>
      <c r="AG4" s="15">
        <v>752053957036.78296</v>
      </c>
      <c r="AH4" s="15">
        <v>732388095824.99744</v>
      </c>
      <c r="AI4" s="15">
        <v>773699591173.74475</v>
      </c>
      <c r="AJ4" s="15">
        <v>834280988712.97522</v>
      </c>
      <c r="AK4" s="15">
        <v>884039558093.05701</v>
      </c>
      <c r="AL4" s="15">
        <v>982632799863.96021</v>
      </c>
      <c r="AM4" s="15">
        <v>1043610145333.8252</v>
      </c>
      <c r="AN4" s="15">
        <v>1067631522507.9335</v>
      </c>
      <c r="AO4" s="15">
        <v>964154815716.08179</v>
      </c>
      <c r="AP4" s="15">
        <v>1088221280708.9794</v>
      </c>
      <c r="AQ4" s="15">
        <v>1167940579310.7019</v>
      </c>
      <c r="AR4" s="15">
        <v>1169128456374.6089</v>
      </c>
      <c r="AS4" s="15">
        <v>1200409041606.8123</v>
      </c>
      <c r="AT4" s="15">
        <v>1247527898965.7686</v>
      </c>
      <c r="AU4" s="15">
        <v>1319856010562.7402</v>
      </c>
      <c r="AV4" s="15">
        <v>1379117541000.7402</v>
      </c>
      <c r="AW4" s="15">
        <v>1452369549586.9724</v>
      </c>
      <c r="AX4" s="15">
        <v>1505295780046.8054</v>
      </c>
      <c r="AY4" s="15">
        <v>1543835573337.1038</v>
      </c>
      <c r="AZ4" s="16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spans="1:1021 1072:2041 2092:3061 3112:4081 4132:5101 5152:6121 6172:7141 7192:8161 8212:9181 9232:10201 10252:11221 11272:12241 12292:13312 13363:14332 14383:15352 15403:16372" s="12" customFormat="1" ht="15.75" hidden="1" x14ac:dyDescent="0.25">
      <c r="A5" s="24" t="s">
        <v>15</v>
      </c>
      <c r="B5" s="15">
        <v>777797015096.94849</v>
      </c>
      <c r="C5" s="15">
        <v>820435631952.72534</v>
      </c>
      <c r="D5" s="15">
        <v>864588783746.98291</v>
      </c>
      <c r="E5" s="15">
        <v>889368728216.59619</v>
      </c>
      <c r="F5" s="15">
        <v>887758349945.24072</v>
      </c>
      <c r="G5" s="15">
        <v>920863153723.45178</v>
      </c>
      <c r="H5" s="15">
        <v>960328055103.93286</v>
      </c>
      <c r="I5" s="15">
        <v>1001171354584.886</v>
      </c>
      <c r="J5" s="15">
        <v>1037061025044.2081</v>
      </c>
      <c r="K5" s="15">
        <v>1070855554124.8416</v>
      </c>
      <c r="L5" s="15">
        <v>1086971238233.9971</v>
      </c>
      <c r="M5" s="15">
        <v>1082902267418.9989</v>
      </c>
      <c r="N5" s="15">
        <v>1071884892310.8788</v>
      </c>
      <c r="O5" s="15">
        <v>1086946422864.8256</v>
      </c>
      <c r="P5" s="15">
        <v>1108219499289.5139</v>
      </c>
      <c r="Q5" s="15">
        <v>1128767405746.6018</v>
      </c>
      <c r="R5" s="15">
        <v>1171987362135.7271</v>
      </c>
      <c r="S5" s="15">
        <v>1213699250554.7576</v>
      </c>
      <c r="T5" s="15">
        <v>1245931972943.6052</v>
      </c>
      <c r="U5" s="15">
        <v>1283703241736.8604</v>
      </c>
      <c r="V5" s="15">
        <v>1337849126241.9417</v>
      </c>
      <c r="W5" s="15">
        <v>1396263513766.1621</v>
      </c>
      <c r="X5" s="15">
        <v>1437032808548.1785</v>
      </c>
      <c r="Y5" s="15">
        <v>1437925307856.9363</v>
      </c>
      <c r="Z5" s="15">
        <v>1458368780149.8823</v>
      </c>
      <c r="AA5" s="15">
        <v>1480791049389.2395</v>
      </c>
      <c r="AB5" s="15">
        <v>1504542612797.4456</v>
      </c>
      <c r="AC5" s="15">
        <v>1515707721145.8115</v>
      </c>
      <c r="AD5" s="15">
        <v>1537709776073.418</v>
      </c>
      <c r="AE5" s="15">
        <v>1577646239339.3662</v>
      </c>
      <c r="AF5" s="15">
        <v>1603577828770.2959</v>
      </c>
      <c r="AG5" s="15">
        <v>1622800340537.3286</v>
      </c>
      <c r="AH5" s="15">
        <v>1600398844118.7349</v>
      </c>
      <c r="AI5" s="15">
        <v>1607317779398.4822</v>
      </c>
      <c r="AJ5" s="15">
        <v>1617494698156.4312</v>
      </c>
      <c r="AK5" s="15">
        <v>1629848604094.1304</v>
      </c>
      <c r="AL5" s="15">
        <v>1651691397032.3274</v>
      </c>
      <c r="AM5" s="15">
        <v>1647652630541.978</v>
      </c>
      <c r="AN5" s="15">
        <v>1653271007573.1104</v>
      </c>
      <c r="AO5" s="15">
        <v>1651820581130.7007</v>
      </c>
      <c r="AP5" s="15">
        <v>1663550171197.3801</v>
      </c>
      <c r="AQ5" s="15">
        <v>1694362330984.9663</v>
      </c>
      <c r="AR5" s="15">
        <v>1719792788591.9773</v>
      </c>
      <c r="AS5" s="15">
        <v>1725752536377.5684</v>
      </c>
      <c r="AT5" s="15">
        <v>1744059968236.2307</v>
      </c>
      <c r="AU5" s="15">
        <v>1777799665055.3293</v>
      </c>
      <c r="AV5" s="15">
        <v>1821303552521.3821</v>
      </c>
      <c r="AW5" s="15">
        <v>1848829392174.5725</v>
      </c>
      <c r="AX5" s="15">
        <v>1877244281938.8391</v>
      </c>
      <c r="AY5" s="15">
        <v>1906500687212.0503</v>
      </c>
      <c r="AZ5" s="16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spans="1:1021 1072:2041 2092:3061 3112:4081 4132:5101 5152:6121 6172:7141 7192:8161 8212:9181 9232:10201 10252:11221 11272:12241 12292:13312 13363:14332 14383:15352 15403:16372" s="12" customFormat="1" ht="15.75" hidden="1" x14ac:dyDescent="0.25">
      <c r="A6" s="24" t="s">
        <v>16</v>
      </c>
      <c r="B6" s="15">
        <v>253150748465.37238</v>
      </c>
      <c r="C6" s="15">
        <v>269301003295.0842</v>
      </c>
      <c r="D6" s="15">
        <v>282542467649.04248</v>
      </c>
      <c r="E6" s="15">
        <v>299995145068.62396</v>
      </c>
      <c r="F6" s="15">
        <v>316709780691.57239</v>
      </c>
      <c r="G6" s="15">
        <v>330906360046.47552</v>
      </c>
      <c r="H6" s="15">
        <v>337939542513.22174</v>
      </c>
      <c r="I6" s="15">
        <v>345059546054.59851</v>
      </c>
      <c r="J6" s="15">
        <v>359386376430.11615</v>
      </c>
      <c r="K6" s="15">
        <v>373669777968.71674</v>
      </c>
      <c r="L6" s="15">
        <v>386650758026.5144</v>
      </c>
      <c r="M6" s="15">
        <v>404363937487.32489</v>
      </c>
      <c r="N6" s="15">
        <v>400152707785.70001</v>
      </c>
      <c r="O6" s="15">
        <v>398285887766.5921</v>
      </c>
      <c r="P6" s="15">
        <v>403104909353.30225</v>
      </c>
      <c r="Q6" s="15">
        <v>406404418509.82922</v>
      </c>
      <c r="R6" s="15">
        <v>412221983934.40149</v>
      </c>
      <c r="S6" s="15">
        <v>414783450185.22864</v>
      </c>
      <c r="T6" s="15">
        <v>420861499905.96143</v>
      </c>
      <c r="U6" s="15">
        <v>411918087437.32544</v>
      </c>
      <c r="V6" s="15">
        <v>420210280293.02582</v>
      </c>
      <c r="W6" s="15">
        <v>434146375351.76837</v>
      </c>
      <c r="X6" s="15">
        <v>458467555457.4729</v>
      </c>
      <c r="Y6" s="15">
        <v>461904242865.71362</v>
      </c>
      <c r="Z6" s="15">
        <v>477435436582.80261</v>
      </c>
      <c r="AA6" s="15">
        <v>488009867055.54413</v>
      </c>
      <c r="AB6" s="15">
        <v>501029623415.12262</v>
      </c>
      <c r="AC6" s="15">
        <v>505523761634.10498</v>
      </c>
      <c r="AD6" s="15">
        <v>517552167562.94757</v>
      </c>
      <c r="AE6" s="15">
        <v>523962917354.0639</v>
      </c>
      <c r="AF6" s="15">
        <v>532422457295.98999</v>
      </c>
      <c r="AG6" s="15">
        <v>535330430389.52771</v>
      </c>
      <c r="AH6" s="15">
        <v>541807269469.98193</v>
      </c>
      <c r="AI6" s="15">
        <v>545772682283.59351</v>
      </c>
      <c r="AJ6" s="15">
        <v>542534262743.36639</v>
      </c>
      <c r="AK6" s="15">
        <v>545772682283.59351</v>
      </c>
      <c r="AL6" s="15">
        <v>551852974537.35266</v>
      </c>
      <c r="AM6" s="15">
        <v>561237775620.67688</v>
      </c>
      <c r="AN6" s="15">
        <v>582122279408.80835</v>
      </c>
      <c r="AO6" s="15">
        <v>600495345839.42944</v>
      </c>
      <c r="AP6" s="15">
        <v>609020975070.69336</v>
      </c>
      <c r="AQ6" s="15">
        <v>614902999456.43896</v>
      </c>
      <c r="AR6" s="15">
        <v>622767735794.3241</v>
      </c>
      <c r="AS6" s="15">
        <v>631557722182.93958</v>
      </c>
      <c r="AT6" s="15">
        <v>642264331234.35681</v>
      </c>
      <c r="AU6" s="15">
        <v>660901765912.99719</v>
      </c>
      <c r="AV6" s="15">
        <v>687602193706.86865</v>
      </c>
      <c r="AW6" s="15">
        <v>698903617452.99451</v>
      </c>
      <c r="AX6" s="15">
        <v>707363157394.92065</v>
      </c>
      <c r="AY6" s="15">
        <v>726463217098.92615</v>
      </c>
      <c r="AZ6" s="16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spans="1:1021 1072:2041 2092:3061 3112:4081 4132:5101 5152:6121 6172:7141 7192:8161 8212:9181 9232:10201 10252:11221 11272:12241 12292:13312 13363:14332 14383:15352 15403:16372" s="12" customFormat="1" ht="15.75" hidden="1" customHeight="1" x14ac:dyDescent="0.25">
      <c r="A7" s="24" t="s">
        <v>17</v>
      </c>
      <c r="B7" s="15">
        <v>414692960317.6944</v>
      </c>
      <c r="C7" s="15">
        <v>416233882172.97205</v>
      </c>
      <c r="D7" s="15">
        <v>424369955025.44659</v>
      </c>
      <c r="E7" s="15">
        <v>434848226081.28156</v>
      </c>
      <c r="F7" s="15">
        <v>393120051016.60693</v>
      </c>
      <c r="G7" s="15">
        <v>367355836398.57245</v>
      </c>
      <c r="H7" s="15">
        <v>401872492167.5658</v>
      </c>
      <c r="I7" s="15">
        <v>408590920373.47327</v>
      </c>
      <c r="J7" s="15">
        <v>422520849020.92676</v>
      </c>
      <c r="K7" s="15">
        <v>470227805675.24719</v>
      </c>
      <c r="L7" s="15">
        <v>456112951233.12683</v>
      </c>
      <c r="M7" s="15">
        <v>401132845551.30414</v>
      </c>
      <c r="N7" s="15">
        <v>384737441491.77966</v>
      </c>
      <c r="O7" s="15">
        <v>417774805137.31647</v>
      </c>
      <c r="P7" s="15">
        <v>424616510551.93451</v>
      </c>
      <c r="Q7" s="15">
        <v>423691956995.14117</v>
      </c>
      <c r="R7" s="15">
        <v>447853601171.94171</v>
      </c>
      <c r="S7" s="15">
        <v>452907829204.79419</v>
      </c>
      <c r="T7" s="15">
        <v>489951608971.81482</v>
      </c>
      <c r="U7" s="15">
        <v>531001767152.04883</v>
      </c>
      <c r="V7" s="15">
        <v>576921246424.60364</v>
      </c>
      <c r="W7" s="15">
        <v>616368853017.73901</v>
      </c>
      <c r="X7" s="15">
        <v>617627832352.82336</v>
      </c>
      <c r="Y7" s="15">
        <v>584364324445.79236</v>
      </c>
      <c r="Z7" s="15">
        <v>608814988097.90051</v>
      </c>
      <c r="AA7" s="15">
        <v>616501375407.11609</v>
      </c>
      <c r="AB7" s="15">
        <v>591123043938.70032</v>
      </c>
      <c r="AC7" s="15">
        <v>602056268604.99268</v>
      </c>
      <c r="AD7" s="15">
        <v>630085081132.95435</v>
      </c>
      <c r="AE7" s="15">
        <v>657318748233.9856</v>
      </c>
      <c r="AF7" s="15">
        <v>679251464306.59277</v>
      </c>
      <c r="AG7" s="15">
        <v>663017277521.20862</v>
      </c>
      <c r="AH7" s="15">
        <v>611730513936.20068</v>
      </c>
      <c r="AI7" s="15">
        <v>608682465708.52344</v>
      </c>
      <c r="AJ7" s="15">
        <v>591719400236.2312</v>
      </c>
      <c r="AK7" s="15">
        <v>580256074921.76257</v>
      </c>
      <c r="AL7" s="15">
        <v>634789686954.51514</v>
      </c>
      <c r="AM7" s="15">
        <v>676733505636.42407</v>
      </c>
      <c r="AN7" s="15">
        <v>680311654512.27759</v>
      </c>
      <c r="AO7" s="15">
        <v>565413400951.50769</v>
      </c>
      <c r="AP7" s="15">
        <v>634524631085.09314</v>
      </c>
      <c r="AQ7" s="15">
        <v>693895360238.11584</v>
      </c>
      <c r="AR7" s="15">
        <v>633066873711.27698</v>
      </c>
      <c r="AS7" s="15">
        <v>651288918518.65356</v>
      </c>
      <c r="AT7" s="15">
        <v>673884246538.14636</v>
      </c>
      <c r="AU7" s="15">
        <v>662619710353.07727</v>
      </c>
      <c r="AV7" s="15">
        <v>687666730302.71643</v>
      </c>
      <c r="AW7" s="15">
        <v>734050110027.43176</v>
      </c>
      <c r="AX7" s="15">
        <v>755585258931.90771</v>
      </c>
      <c r="AY7" s="15">
        <v>748892795088.35449</v>
      </c>
      <c r="AZ7" s="16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spans="1:1021 1072:2041 2092:3061 3112:4081 4132:5101 5152:6121 6172:7141 7192:8161 8212:9181 9232:10201 10252:11221 11272:12241 12292:13312 13363:14332 14383:15352 15403:16372" s="12" customFormat="1" ht="15.75" hidden="1" x14ac:dyDescent="0.25">
      <c r="A8" s="24" t="s">
        <v>18</v>
      </c>
      <c r="B8" s="15">
        <f>B3-B4</f>
        <v>-8418401327.9066162</v>
      </c>
      <c r="C8" s="15">
        <f t="shared" ref="C8:AY8" si="0">C3-C4</f>
        <v>-16732635776.765411</v>
      </c>
      <c r="D8" s="15">
        <f t="shared" si="0"/>
        <v>-18280331811.926849</v>
      </c>
      <c r="E8" s="15">
        <f t="shared" si="0"/>
        <v>-7156948773.9060974</v>
      </c>
      <c r="F8" s="15">
        <f t="shared" si="0"/>
        <v>13754483155.61026</v>
      </c>
      <c r="G8" s="15">
        <f t="shared" si="0"/>
        <v>-4535266851.4006348</v>
      </c>
      <c r="H8" s="15">
        <f t="shared" si="0"/>
        <v>-6176856480.0399475</v>
      </c>
      <c r="I8" s="15">
        <f t="shared" si="0"/>
        <v>-5681166846.803833</v>
      </c>
      <c r="J8" s="15">
        <f t="shared" si="0"/>
        <v>-11954291432.294617</v>
      </c>
      <c r="K8" s="15">
        <f t="shared" si="0"/>
        <v>-23741205833.560486</v>
      </c>
      <c r="L8" s="15">
        <f t="shared" si="0"/>
        <v>-18785874394.424225</v>
      </c>
      <c r="M8" s="15">
        <f t="shared" si="0"/>
        <v>7496435223.90802</v>
      </c>
      <c r="N8" s="15">
        <f t="shared" si="0"/>
        <v>19586876803.012604</v>
      </c>
      <c r="O8" s="15">
        <f t="shared" si="0"/>
        <v>11123078044.656616</v>
      </c>
      <c r="P8" s="15">
        <f t="shared" si="0"/>
        <v>21726047023.745544</v>
      </c>
      <c r="Q8" s="15">
        <f t="shared" si="0"/>
        <v>33034731830.071106</v>
      </c>
      <c r="R8" s="15">
        <f t="shared" si="0"/>
        <v>19628898234.187744</v>
      </c>
      <c r="S8" s="15">
        <f t="shared" si="0"/>
        <v>8130142672.4093018</v>
      </c>
      <c r="T8" s="15">
        <f t="shared" si="0"/>
        <v>9186268148.3504639</v>
      </c>
      <c r="U8" s="15">
        <f t="shared" si="0"/>
        <v>15782781079.551453</v>
      </c>
      <c r="V8" s="15">
        <f t="shared" si="0"/>
        <v>19663660823.296753</v>
      </c>
      <c r="W8" s="15">
        <f t="shared" si="0"/>
        <v>22327410757.781982</v>
      </c>
      <c r="X8" s="15">
        <f t="shared" si="0"/>
        <v>7132619175.9835205</v>
      </c>
      <c r="Y8" s="15">
        <f t="shared" si="0"/>
        <v>10169299469.179932</v>
      </c>
      <c r="Z8" s="15">
        <f t="shared" si="0"/>
        <v>9599594046.3392334</v>
      </c>
      <c r="AA8" s="15">
        <f t="shared" si="0"/>
        <v>8601056862.8778076</v>
      </c>
      <c r="AB8" s="15">
        <f t="shared" si="0"/>
        <v>18038438802.176331</v>
      </c>
      <c r="AC8" s="15">
        <f t="shared" si="0"/>
        <v>35902088680.042236</v>
      </c>
      <c r="AD8" s="15">
        <f t="shared" si="0"/>
        <v>28852682784.458496</v>
      </c>
      <c r="AE8" s="15">
        <f t="shared" si="0"/>
        <v>8119189528.9036865</v>
      </c>
      <c r="AF8" s="15">
        <f t="shared" si="0"/>
        <v>29698379475.158447</v>
      </c>
      <c r="AG8" s="15">
        <f t="shared" si="0"/>
        <v>67299170286.671753</v>
      </c>
      <c r="AH8" s="15">
        <f t="shared" si="0"/>
        <v>121452505502.3717</v>
      </c>
      <c r="AI8" s="15">
        <f t="shared" si="0"/>
        <v>96361156153.591187</v>
      </c>
      <c r="AJ8" s="15">
        <f t="shared" si="0"/>
        <v>136092641697.51514</v>
      </c>
      <c r="AK8" s="15">
        <f t="shared" si="0"/>
        <v>151214611954.62952</v>
      </c>
      <c r="AL8" s="15">
        <f t="shared" si="0"/>
        <v>179862838278.44971</v>
      </c>
      <c r="AM8" s="15">
        <f t="shared" si="0"/>
        <v>222190438428.43164</v>
      </c>
      <c r="AN8" s="15">
        <f t="shared" si="0"/>
        <v>222735489296.78381</v>
      </c>
      <c r="AO8" s="15">
        <f t="shared" si="0"/>
        <v>141964030132.85376</v>
      </c>
      <c r="AP8" s="15">
        <f t="shared" si="0"/>
        <v>177264350269.48547</v>
      </c>
      <c r="AQ8" s="15">
        <f t="shared" si="0"/>
        <v>203212154256.71826</v>
      </c>
      <c r="AR8" s="15">
        <f t="shared" si="0"/>
        <v>241865981793.19458</v>
      </c>
      <c r="AS8" s="15">
        <f t="shared" si="0"/>
        <v>224758327284.97388</v>
      </c>
      <c r="AT8" s="15">
        <f t="shared" si="0"/>
        <v>245984512366.26221</v>
      </c>
      <c r="AU8" s="15">
        <f t="shared" si="0"/>
        <v>254914562798.34937</v>
      </c>
      <c r="AV8" s="15">
        <f t="shared" si="0"/>
        <v>234549867518.68848</v>
      </c>
      <c r="AW8" s="15">
        <f t="shared" si="0"/>
        <v>237831707023.29834</v>
      </c>
      <c r="AX8" s="15">
        <f t="shared" si="0"/>
        <v>223487358938.01245</v>
      </c>
      <c r="AY8" s="15">
        <f t="shared" si="0"/>
        <v>201482653340.80518</v>
      </c>
      <c r="AZ8" s="16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spans="1:1021 1072:2041 2092:3061 3112:4081 4132:5101 5152:6121 6172:7141 7192:8161 8212:9181 9232:10201 10252:11221 11272:12241 12292:13312 13363:14332 14383:15352 15403:16372" s="26" customFormat="1" x14ac:dyDescent="0.2">
      <c r="A9" s="25" t="s">
        <v>29</v>
      </c>
      <c r="B9" s="26">
        <f>B5+B8+B7+B6</f>
        <v>1437222322552.1086</v>
      </c>
      <c r="C9" s="26">
        <f t="shared" ref="C9:AY9" si="1">C5+C8+C7+C6</f>
        <v>1489237881644.0164</v>
      </c>
      <c r="D9" s="26">
        <f t="shared" si="1"/>
        <v>1553220874609.5452</v>
      </c>
      <c r="E9" s="26">
        <f t="shared" si="1"/>
        <v>1617055150592.5957</v>
      </c>
      <c r="F9" s="26">
        <f t="shared" si="1"/>
        <v>1611342664809.0303</v>
      </c>
      <c r="G9" s="26">
        <f t="shared" si="1"/>
        <v>1614590083317.0991</v>
      </c>
      <c r="H9" s="26">
        <f t="shared" si="1"/>
        <v>1693963233304.6804</v>
      </c>
      <c r="I9" s="26">
        <f t="shared" si="1"/>
        <v>1749140654166.1538</v>
      </c>
      <c r="J9" s="26">
        <f t="shared" si="1"/>
        <v>1807013959062.9565</v>
      </c>
      <c r="K9" s="26">
        <f t="shared" si="1"/>
        <v>1891011931935.2451</v>
      </c>
      <c r="L9" s="26">
        <f t="shared" si="1"/>
        <v>1910949073099.2141</v>
      </c>
      <c r="M9" s="26">
        <f t="shared" si="1"/>
        <v>1895895485681.5361</v>
      </c>
      <c r="N9" s="26">
        <f t="shared" si="1"/>
        <v>1876361918391.3708</v>
      </c>
      <c r="O9" s="26">
        <f t="shared" si="1"/>
        <v>1914130193813.3906</v>
      </c>
      <c r="P9" s="26">
        <f t="shared" si="1"/>
        <v>1957666966218.4963</v>
      </c>
      <c r="Q9" s="26">
        <f t="shared" si="1"/>
        <v>1991898513081.6431</v>
      </c>
      <c r="R9" s="26">
        <f t="shared" si="1"/>
        <v>2051691845476.2578</v>
      </c>
      <c r="S9" s="26">
        <f t="shared" si="1"/>
        <v>2089520672617.1899</v>
      </c>
      <c r="T9" s="26">
        <f t="shared" si="1"/>
        <v>2165931349969.7319</v>
      </c>
      <c r="U9" s="26">
        <f t="shared" si="1"/>
        <v>2242405877405.7861</v>
      </c>
      <c r="V9" s="26">
        <f t="shared" si="1"/>
        <v>2354644313782.8677</v>
      </c>
      <c r="W9" s="26">
        <f t="shared" si="1"/>
        <v>2469106152893.4517</v>
      </c>
      <c r="X9" s="26">
        <f t="shared" si="1"/>
        <v>2520260815534.458</v>
      </c>
      <c r="Y9" s="26">
        <f t="shared" si="1"/>
        <v>2494363174637.6221</v>
      </c>
      <c r="Z9" s="26">
        <f t="shared" si="1"/>
        <v>2554218798876.9248</v>
      </c>
      <c r="AA9" s="26">
        <f t="shared" si="1"/>
        <v>2593903348714.7773</v>
      </c>
      <c r="AB9" s="26">
        <f t="shared" si="1"/>
        <v>2614733718953.4448</v>
      </c>
      <c r="AC9" s="26">
        <f t="shared" si="1"/>
        <v>2659189840064.9512</v>
      </c>
      <c r="AD9" s="26">
        <f t="shared" si="1"/>
        <v>2714199707553.7783</v>
      </c>
      <c r="AE9" s="26">
        <f t="shared" si="1"/>
        <v>2767047094456.3198</v>
      </c>
      <c r="AF9" s="26">
        <f t="shared" si="1"/>
        <v>2844950129848.0371</v>
      </c>
      <c r="AG9" s="26">
        <f t="shared" si="1"/>
        <v>2888447218734.7368</v>
      </c>
      <c r="AH9" s="26">
        <f t="shared" si="1"/>
        <v>2875389133027.2891</v>
      </c>
      <c r="AI9" s="26">
        <f t="shared" si="1"/>
        <v>2858134083544.1904</v>
      </c>
      <c r="AJ9" s="26">
        <f t="shared" si="1"/>
        <v>2887841002833.5439</v>
      </c>
      <c r="AK9" s="26">
        <f t="shared" si="1"/>
        <v>2907091973254.1162</v>
      </c>
      <c r="AL9" s="26">
        <f t="shared" si="1"/>
        <v>3018196896802.6445</v>
      </c>
      <c r="AM9" s="26">
        <f t="shared" si="1"/>
        <v>3107814350227.5107</v>
      </c>
      <c r="AN9" s="26">
        <f t="shared" si="1"/>
        <v>3138440430790.9805</v>
      </c>
      <c r="AO9" s="26">
        <f t="shared" si="1"/>
        <v>2959693358054.4912</v>
      </c>
      <c r="AP9" s="26">
        <f t="shared" si="1"/>
        <v>3084360127622.6523</v>
      </c>
      <c r="AQ9" s="26">
        <f t="shared" si="1"/>
        <v>3206372844936.2393</v>
      </c>
      <c r="AR9" s="26">
        <f t="shared" si="1"/>
        <v>3217493379890.7729</v>
      </c>
      <c r="AS9" s="26">
        <f t="shared" si="1"/>
        <v>3233357504364.1353</v>
      </c>
      <c r="AT9" s="26">
        <f t="shared" si="1"/>
        <v>3306193058374.9961</v>
      </c>
      <c r="AU9" s="26">
        <f t="shared" si="1"/>
        <v>3356235704119.7529</v>
      </c>
      <c r="AV9" s="26">
        <f t="shared" si="1"/>
        <v>3431122344049.6558</v>
      </c>
      <c r="AW9" s="26">
        <f t="shared" si="1"/>
        <v>3519614826678.2974</v>
      </c>
      <c r="AX9" s="26">
        <f t="shared" si="1"/>
        <v>3563680057203.6797</v>
      </c>
      <c r="AY9" s="26">
        <f t="shared" si="1"/>
        <v>3583339352740.1362</v>
      </c>
      <c r="AZ9" s="25"/>
      <c r="CY9" s="25"/>
      <c r="EX9" s="25"/>
      <c r="GW9" s="25"/>
      <c r="IV9" s="25"/>
      <c r="KU9" s="25"/>
      <c r="MT9" s="25"/>
      <c r="OS9" s="25"/>
      <c r="QR9" s="25"/>
      <c r="SQ9" s="25"/>
      <c r="UP9" s="25"/>
      <c r="WO9" s="25"/>
      <c r="YN9" s="25"/>
      <c r="AAM9" s="25"/>
      <c r="ACL9" s="25"/>
      <c r="AEK9" s="25"/>
      <c r="AGJ9" s="25"/>
      <c r="AII9" s="25"/>
      <c r="AKH9" s="25"/>
      <c r="AMG9" s="25"/>
      <c r="AOF9" s="25"/>
      <c r="AQE9" s="25"/>
      <c r="ASD9" s="25"/>
      <c r="AUC9" s="25"/>
      <c r="AWB9" s="25"/>
      <c r="AYA9" s="25"/>
      <c r="AZZ9" s="25"/>
      <c r="BBY9" s="25"/>
      <c r="BDX9" s="25"/>
      <c r="BFW9" s="25"/>
      <c r="BHV9" s="25"/>
      <c r="BJU9" s="25"/>
      <c r="BLT9" s="25"/>
      <c r="BNS9" s="25"/>
      <c r="BPR9" s="25"/>
      <c r="BRQ9" s="25"/>
      <c r="BTP9" s="25"/>
      <c r="BVO9" s="25"/>
      <c r="BXN9" s="25"/>
      <c r="BZM9" s="25"/>
      <c r="CBL9" s="25"/>
      <c r="CDK9" s="25"/>
      <c r="CFJ9" s="25"/>
      <c r="CHI9" s="25"/>
      <c r="CJH9" s="25"/>
      <c r="CLG9" s="25"/>
      <c r="CNF9" s="25"/>
      <c r="CPE9" s="25"/>
      <c r="CRD9" s="25"/>
      <c r="CTC9" s="25"/>
      <c r="CVB9" s="25"/>
      <c r="CXA9" s="25"/>
      <c r="CYZ9" s="25"/>
      <c r="DAY9" s="25"/>
      <c r="DCX9" s="25"/>
      <c r="DEW9" s="25"/>
      <c r="DGV9" s="25"/>
      <c r="DIU9" s="25"/>
      <c r="DKT9" s="25"/>
      <c r="DMS9" s="25"/>
      <c r="DOR9" s="25"/>
      <c r="DQQ9" s="25"/>
      <c r="DSP9" s="25"/>
      <c r="DUO9" s="25"/>
      <c r="DWN9" s="25"/>
      <c r="DYM9" s="25"/>
      <c r="EAL9" s="25"/>
      <c r="ECK9" s="25"/>
      <c r="EEJ9" s="25"/>
      <c r="EGI9" s="25"/>
      <c r="EIH9" s="25"/>
      <c r="EKG9" s="25"/>
      <c r="EMF9" s="25"/>
      <c r="EOE9" s="25"/>
      <c r="EQD9" s="25"/>
      <c r="ESC9" s="25"/>
      <c r="EUB9" s="25"/>
      <c r="EWA9" s="25"/>
      <c r="EXZ9" s="25"/>
      <c r="EZY9" s="25"/>
      <c r="FBX9" s="25"/>
      <c r="FDW9" s="25"/>
      <c r="FFV9" s="25"/>
      <c r="FHU9" s="25"/>
      <c r="FJT9" s="25"/>
      <c r="FLS9" s="25"/>
      <c r="FNR9" s="25"/>
      <c r="FPQ9" s="25"/>
      <c r="FRP9" s="25"/>
      <c r="FTO9" s="25"/>
      <c r="FVN9" s="25"/>
      <c r="FXM9" s="25"/>
      <c r="FZL9" s="25"/>
      <c r="GBK9" s="25"/>
      <c r="GDJ9" s="25"/>
      <c r="GFI9" s="25"/>
      <c r="GHH9" s="25"/>
      <c r="GJG9" s="25"/>
      <c r="GLF9" s="25"/>
      <c r="GNE9" s="25"/>
      <c r="GPD9" s="25"/>
      <c r="GRC9" s="25"/>
      <c r="GTB9" s="25"/>
      <c r="GVA9" s="25"/>
      <c r="GWZ9" s="25"/>
      <c r="GYY9" s="25"/>
      <c r="HAX9" s="25"/>
      <c r="HCW9" s="25"/>
      <c r="HEV9" s="25"/>
      <c r="HGU9" s="25"/>
      <c r="HIT9" s="25"/>
      <c r="HKS9" s="25"/>
      <c r="HMR9" s="25"/>
      <c r="HOQ9" s="25"/>
      <c r="HQP9" s="25"/>
      <c r="HSO9" s="25"/>
      <c r="HUN9" s="25"/>
      <c r="HWM9" s="25"/>
      <c r="HYL9" s="25"/>
      <c r="IAK9" s="25"/>
      <c r="ICJ9" s="25"/>
      <c r="IEI9" s="25"/>
      <c r="IGH9" s="25"/>
      <c r="IIG9" s="25"/>
      <c r="IKF9" s="25"/>
      <c r="IME9" s="25"/>
      <c r="IOD9" s="25"/>
      <c r="IQC9" s="25"/>
      <c r="ISB9" s="25"/>
      <c r="IUA9" s="25"/>
      <c r="IVZ9" s="25"/>
      <c r="IXY9" s="25"/>
      <c r="IZX9" s="25"/>
      <c r="JBW9" s="25"/>
      <c r="JDV9" s="25"/>
      <c r="JFU9" s="25"/>
      <c r="JHT9" s="25"/>
      <c r="JJS9" s="25"/>
      <c r="JLR9" s="25"/>
      <c r="JNQ9" s="25"/>
      <c r="JPP9" s="25"/>
      <c r="JRO9" s="25"/>
      <c r="JTN9" s="25"/>
      <c r="JVM9" s="25"/>
      <c r="JXL9" s="25"/>
      <c r="JZK9" s="25"/>
      <c r="KBJ9" s="25"/>
      <c r="KDI9" s="25"/>
      <c r="KFH9" s="25"/>
      <c r="KHG9" s="25"/>
      <c r="KJF9" s="25"/>
      <c r="KLE9" s="25"/>
      <c r="KND9" s="25"/>
      <c r="KPC9" s="25"/>
      <c r="KRB9" s="25"/>
      <c r="KTA9" s="25"/>
      <c r="KUZ9" s="25"/>
      <c r="KWY9" s="25"/>
      <c r="KYX9" s="25"/>
      <c r="LAW9" s="25"/>
      <c r="LCV9" s="25"/>
      <c r="LEU9" s="25"/>
      <c r="LGT9" s="25"/>
      <c r="LIS9" s="25"/>
      <c r="LKR9" s="25"/>
      <c r="LMQ9" s="25"/>
      <c r="LOP9" s="25"/>
      <c r="LQO9" s="25"/>
      <c r="LSN9" s="25"/>
      <c r="LUM9" s="25"/>
      <c r="LWL9" s="25"/>
      <c r="LYK9" s="25"/>
      <c r="MAJ9" s="25"/>
      <c r="MCI9" s="25"/>
      <c r="MEH9" s="25"/>
      <c r="MGG9" s="25"/>
      <c r="MIF9" s="25"/>
      <c r="MKE9" s="25"/>
      <c r="MMD9" s="25"/>
      <c r="MOC9" s="25"/>
      <c r="MQB9" s="25"/>
      <c r="MSA9" s="25"/>
      <c r="MTZ9" s="25"/>
      <c r="MVY9" s="25"/>
      <c r="MXX9" s="25"/>
      <c r="MZW9" s="25"/>
      <c r="NBV9" s="25"/>
      <c r="NDU9" s="25"/>
      <c r="NFT9" s="25"/>
      <c r="NHS9" s="25"/>
      <c r="NJR9" s="25"/>
      <c r="NLQ9" s="25"/>
      <c r="NNP9" s="25"/>
      <c r="NPO9" s="25"/>
      <c r="NRN9" s="25"/>
      <c r="NTM9" s="25"/>
      <c r="NVL9" s="25"/>
      <c r="NXK9" s="25"/>
      <c r="NZJ9" s="25"/>
      <c r="OBI9" s="25"/>
      <c r="ODH9" s="25"/>
      <c r="OFG9" s="25"/>
      <c r="OHF9" s="25"/>
      <c r="OJE9" s="25"/>
      <c r="OLD9" s="25"/>
      <c r="ONC9" s="25"/>
      <c r="OPB9" s="25"/>
      <c r="ORA9" s="25"/>
      <c r="OSZ9" s="25"/>
      <c r="OUY9" s="25"/>
      <c r="OWX9" s="25"/>
      <c r="OYW9" s="25"/>
      <c r="PAV9" s="25"/>
      <c r="PCU9" s="25"/>
      <c r="PET9" s="25"/>
      <c r="PGS9" s="25"/>
      <c r="PIR9" s="25"/>
      <c r="PKQ9" s="25"/>
      <c r="PMP9" s="25"/>
      <c r="POO9" s="25"/>
      <c r="PQN9" s="25"/>
      <c r="PSM9" s="25"/>
      <c r="PUL9" s="25"/>
      <c r="PWK9" s="25"/>
      <c r="PYJ9" s="25"/>
      <c r="QAI9" s="25"/>
      <c r="QCH9" s="25"/>
      <c r="QEG9" s="25"/>
      <c r="QGF9" s="25"/>
      <c r="QIE9" s="25"/>
      <c r="QKD9" s="25"/>
      <c r="QMC9" s="25"/>
      <c r="QOB9" s="25"/>
      <c r="QQA9" s="25"/>
      <c r="QRZ9" s="25"/>
      <c r="QTY9" s="25"/>
      <c r="QVX9" s="25"/>
      <c r="QXW9" s="25"/>
      <c r="QZV9" s="25"/>
      <c r="RBU9" s="25"/>
      <c r="RDT9" s="25"/>
      <c r="RFS9" s="25"/>
      <c r="RHR9" s="25"/>
      <c r="RJQ9" s="25"/>
      <c r="RLP9" s="25"/>
      <c r="RNO9" s="25"/>
      <c r="RPN9" s="25"/>
      <c r="RRM9" s="25"/>
      <c r="RTL9" s="25"/>
      <c r="RVK9" s="25"/>
      <c r="RXJ9" s="25"/>
      <c r="RZI9" s="25"/>
      <c r="SBH9" s="25"/>
      <c r="SDG9" s="25"/>
      <c r="SFF9" s="25"/>
      <c r="SHE9" s="25"/>
      <c r="SJD9" s="25"/>
      <c r="SLC9" s="25"/>
      <c r="SNB9" s="25"/>
      <c r="SPA9" s="25"/>
      <c r="SQZ9" s="25"/>
      <c r="SSY9" s="25"/>
      <c r="SUX9" s="25"/>
      <c r="SWW9" s="25"/>
      <c r="SYV9" s="25"/>
      <c r="TAU9" s="25"/>
      <c r="TCT9" s="25"/>
      <c r="TES9" s="25"/>
      <c r="TGR9" s="25"/>
      <c r="TIQ9" s="25"/>
      <c r="TKP9" s="25"/>
      <c r="TMO9" s="25"/>
      <c r="TON9" s="25"/>
      <c r="TQM9" s="25"/>
      <c r="TSL9" s="25"/>
      <c r="TUK9" s="25"/>
      <c r="TWJ9" s="25"/>
      <c r="TYI9" s="25"/>
      <c r="UAH9" s="25"/>
      <c r="UCG9" s="25"/>
      <c r="UEF9" s="25"/>
      <c r="UGE9" s="25"/>
      <c r="UID9" s="25"/>
      <c r="UKC9" s="25"/>
      <c r="UMB9" s="25"/>
      <c r="UOA9" s="25"/>
      <c r="UPZ9" s="25"/>
      <c r="URY9" s="25"/>
      <c r="UTX9" s="25"/>
      <c r="UVW9" s="25"/>
      <c r="UXV9" s="25"/>
      <c r="UZU9" s="25"/>
      <c r="VBT9" s="25"/>
      <c r="VDS9" s="25"/>
      <c r="VFR9" s="25"/>
      <c r="VHQ9" s="25"/>
      <c r="VJP9" s="25"/>
      <c r="VLO9" s="25"/>
      <c r="VNN9" s="25"/>
      <c r="VPM9" s="25"/>
      <c r="VRL9" s="25"/>
      <c r="VTK9" s="25"/>
      <c r="VVJ9" s="25"/>
      <c r="VXI9" s="25"/>
      <c r="VZH9" s="25"/>
      <c r="WBG9" s="25"/>
      <c r="WDF9" s="25"/>
      <c r="WFE9" s="25"/>
      <c r="WHD9" s="25"/>
      <c r="WJC9" s="25"/>
      <c r="WLB9" s="25"/>
      <c r="WNA9" s="25"/>
      <c r="WOZ9" s="25"/>
      <c r="WQY9" s="25"/>
      <c r="WSX9" s="25"/>
      <c r="WUW9" s="25"/>
      <c r="WWV9" s="25"/>
      <c r="WYU9" s="25"/>
      <c r="XAT9" s="25"/>
      <c r="XCS9" s="25"/>
      <c r="XER9" s="25"/>
    </row>
    <row r="10" spans="1:1021 1072:2041 2092:3061 3112:4081 4132:5101 5152:6121 6172:7141 7192:8161 8212:9181 9232:10201 10252:11221 11272:12241 12292:13312 13363:14332 14383:15352 15403:16372" ht="15.75" x14ac:dyDescent="0.25">
      <c r="A10" s="23" t="s">
        <v>28</v>
      </c>
      <c r="B10" s="27">
        <f>B5/B$9</f>
        <v>0.54118072262876937</v>
      </c>
      <c r="C10" s="27">
        <f t="shared" ref="C10:AY13" si="2">C5/C$9</f>
        <v>0.55090972507832048</v>
      </c>
      <c r="D10" s="27">
        <f t="shared" si="2"/>
        <v>0.55664252127974179</v>
      </c>
      <c r="E10" s="27">
        <f t="shared" si="2"/>
        <v>0.54999282361561563</v>
      </c>
      <c r="F10" s="27">
        <f t="shared" si="2"/>
        <v>0.55094324089684188</v>
      </c>
      <c r="G10" s="27">
        <f t="shared" si="2"/>
        <v>0.57033866567022506</v>
      </c>
      <c r="H10" s="27">
        <f t="shared" si="2"/>
        <v>0.56691198263522513</v>
      </c>
      <c r="I10" s="27">
        <f t="shared" si="2"/>
        <v>0.5723789863326697</v>
      </c>
      <c r="J10" s="27">
        <f t="shared" si="2"/>
        <v>0.5739086960800156</v>
      </c>
      <c r="K10" s="27">
        <f t="shared" si="2"/>
        <v>0.56628704242438987</v>
      </c>
      <c r="L10" s="27">
        <f t="shared" si="2"/>
        <v>0.56881224807897479</v>
      </c>
      <c r="M10" s="27">
        <f t="shared" si="2"/>
        <v>0.57118247055149107</v>
      </c>
      <c r="N10" s="27">
        <f t="shared" si="2"/>
        <v>0.57125700634013055</v>
      </c>
      <c r="O10" s="27">
        <f t="shared" si="2"/>
        <v>0.56785396645323094</v>
      </c>
      <c r="P10" s="27">
        <f t="shared" si="2"/>
        <v>0.56609194434648535</v>
      </c>
      <c r="Q10" s="27">
        <f t="shared" si="2"/>
        <v>0.56667917483421326</v>
      </c>
      <c r="R10" s="27">
        <f t="shared" si="2"/>
        <v>0.57122972181218301</v>
      </c>
      <c r="S10" s="27">
        <f t="shared" si="2"/>
        <v>0.5808505589152948</v>
      </c>
      <c r="T10" s="27">
        <f t="shared" si="2"/>
        <v>0.57524074941757353</v>
      </c>
      <c r="U10" s="27">
        <f t="shared" si="2"/>
        <v>0.57246694484317084</v>
      </c>
      <c r="V10" s="27">
        <f t="shared" si="2"/>
        <v>0.56817461491354182</v>
      </c>
      <c r="W10" s="27">
        <f t="shared" si="2"/>
        <v>0.56549351356560107</v>
      </c>
      <c r="X10" s="27">
        <f t="shared" si="2"/>
        <v>0.5701921006312336</v>
      </c>
      <c r="Y10" s="27">
        <f t="shared" si="2"/>
        <v>0.57646990722024116</v>
      </c>
      <c r="Z10" s="27">
        <f t="shared" si="2"/>
        <v>0.5709647038817186</v>
      </c>
      <c r="AA10" s="27">
        <f t="shared" si="2"/>
        <v>0.57087364111810068</v>
      </c>
      <c r="AB10" s="27">
        <f t="shared" si="2"/>
        <v>0.57540949653551843</v>
      </c>
      <c r="AC10" s="27">
        <f t="shared" si="2"/>
        <v>0.56998853497003066</v>
      </c>
      <c r="AD10" s="27">
        <f t="shared" si="2"/>
        <v>0.56654260620317687</v>
      </c>
      <c r="AE10" s="27">
        <f t="shared" si="2"/>
        <v>0.57015518185437619</v>
      </c>
      <c r="AF10" s="27">
        <f t="shared" si="2"/>
        <v>0.56365762336085345</v>
      </c>
      <c r="AG10" s="27">
        <f t="shared" si="2"/>
        <v>0.5618244744136901</v>
      </c>
      <c r="AH10" s="27">
        <f t="shared" si="2"/>
        <v>0.55658513337768334</v>
      </c>
      <c r="AI10" s="27">
        <f t="shared" si="2"/>
        <v>0.56236612153805943</v>
      </c>
      <c r="AJ10" s="27">
        <f t="shared" si="2"/>
        <v>0.56010517773289747</v>
      </c>
      <c r="AK10" s="27">
        <f t="shared" si="2"/>
        <v>0.56064569648607443</v>
      </c>
      <c r="AL10" s="27">
        <f t="shared" si="2"/>
        <v>0.54724441562512449</v>
      </c>
      <c r="AM10" s="27">
        <f t="shared" si="2"/>
        <v>0.53016443225489318</v>
      </c>
      <c r="AN10" s="27">
        <f t="shared" si="2"/>
        <v>0.52678106978007444</v>
      </c>
      <c r="AO10" s="27">
        <f t="shared" si="2"/>
        <v>0.55810531068546221</v>
      </c>
      <c r="AP10" s="27">
        <f t="shared" si="2"/>
        <v>0.53935017389801465</v>
      </c>
      <c r="AQ10" s="27">
        <f t="shared" si="2"/>
        <v>0.52843584103478136</v>
      </c>
      <c r="AR10" s="27">
        <f t="shared" si="2"/>
        <v>0.53451323298460385</v>
      </c>
      <c r="AS10" s="27">
        <f t="shared" si="2"/>
        <v>0.53373390788005393</v>
      </c>
      <c r="AT10" s="27">
        <f t="shared" si="2"/>
        <v>0.52751304519810516</v>
      </c>
      <c r="AU10" s="27">
        <f t="shared" si="2"/>
        <v>0.52970048047373264</v>
      </c>
      <c r="AV10" s="27">
        <f t="shared" si="2"/>
        <v>0.53081859808349163</v>
      </c>
      <c r="AW10" s="27">
        <f t="shared" si="2"/>
        <v>0.52529310257493145</v>
      </c>
      <c r="AX10" s="27">
        <f t="shared" si="2"/>
        <v>0.52677127346046326</v>
      </c>
      <c r="AY10" s="27">
        <f t="shared" si="2"/>
        <v>0.53204580965913051</v>
      </c>
    </row>
    <row r="11" spans="1:1021 1072:2041 2092:3061 3112:4081 4132:5101 5152:6121 6172:7141 7192:8161 8212:9181 9232:10201 10252:11221 11272:12241 12292:13312 13363:14332 14383:15352 15403:16372" ht="15.75" x14ac:dyDescent="0.25">
      <c r="A11" s="23" t="s">
        <v>30</v>
      </c>
      <c r="B11" s="27">
        <f t="shared" ref="B11:Q13" si="3">B6/B$9</f>
        <v>0.17613889270509436</v>
      </c>
      <c r="C11" s="27">
        <f t="shared" si="3"/>
        <v>0.18083142163815655</v>
      </c>
      <c r="D11" s="27">
        <f t="shared" si="3"/>
        <v>0.18190746227259477</v>
      </c>
      <c r="E11" s="27">
        <f t="shared" si="3"/>
        <v>0.18551942706387345</v>
      </c>
      <c r="F11" s="27">
        <f t="shared" si="3"/>
        <v>0.19655023578061065</v>
      </c>
      <c r="G11" s="27">
        <f t="shared" si="3"/>
        <v>0.20494759844346624</v>
      </c>
      <c r="H11" s="27">
        <f t="shared" si="3"/>
        <v>0.19949638567653558</v>
      </c>
      <c r="I11" s="27">
        <f t="shared" si="3"/>
        <v>0.19727375567695241</v>
      </c>
      <c r="J11" s="27">
        <f t="shared" si="3"/>
        <v>0.19888411742899828</v>
      </c>
      <c r="K11" s="27">
        <f t="shared" si="3"/>
        <v>0.19760307783267467</v>
      </c>
      <c r="L11" s="27">
        <f t="shared" si="3"/>
        <v>0.20233441250186576</v>
      </c>
      <c r="M11" s="27">
        <f t="shared" si="3"/>
        <v>0.21328387589992295</v>
      </c>
      <c r="N11" s="27">
        <f t="shared" si="3"/>
        <v>0.21325987479470701</v>
      </c>
      <c r="O11" s="27">
        <f t="shared" si="3"/>
        <v>0.20807669669173046</v>
      </c>
      <c r="P11" s="27">
        <f t="shared" si="3"/>
        <v>0.20591087059713478</v>
      </c>
      <c r="Q11" s="27">
        <f t="shared" si="3"/>
        <v>0.20402867708409786</v>
      </c>
      <c r="R11" s="27">
        <f t="shared" si="2"/>
        <v>0.20091807882519155</v>
      </c>
      <c r="S11" s="27">
        <f t="shared" si="2"/>
        <v>0.19850650707642886</v>
      </c>
      <c r="T11" s="27">
        <f t="shared" si="2"/>
        <v>0.19430971342274667</v>
      </c>
      <c r="U11" s="27">
        <f t="shared" si="2"/>
        <v>0.18369470557839815</v>
      </c>
      <c r="V11" s="27">
        <f t="shared" si="2"/>
        <v>0.17846019368332303</v>
      </c>
      <c r="W11" s="27">
        <f t="shared" si="2"/>
        <v>0.1758313934145799</v>
      </c>
      <c r="X11" s="27">
        <f t="shared" si="2"/>
        <v>0.18191274197954316</v>
      </c>
      <c r="Y11" s="27">
        <f t="shared" si="2"/>
        <v>0.18517922633011069</v>
      </c>
      <c r="Z11" s="27">
        <f t="shared" si="2"/>
        <v>0.18692033618761564</v>
      </c>
      <c r="AA11" s="27">
        <f t="shared" si="2"/>
        <v>0.18813725935368503</v>
      </c>
      <c r="AB11" s="27">
        <f t="shared" si="2"/>
        <v>0.19161783847559868</v>
      </c>
      <c r="AC11" s="27">
        <f t="shared" si="2"/>
        <v>0.19010442730247401</v>
      </c>
      <c r="AD11" s="27">
        <f t="shared" si="2"/>
        <v>0.1906831564835002</v>
      </c>
      <c r="AE11" s="27">
        <f t="shared" si="2"/>
        <v>0.18935814948860283</v>
      </c>
      <c r="AF11" s="27">
        <f t="shared" si="2"/>
        <v>0.18714649923386506</v>
      </c>
      <c r="AG11" s="27">
        <f t="shared" si="2"/>
        <v>0.18533502253990478</v>
      </c>
      <c r="AH11" s="27">
        <f t="shared" si="2"/>
        <v>0.18842919841585137</v>
      </c>
      <c r="AI11" s="27">
        <f t="shared" si="2"/>
        <v>0.19095419120673846</v>
      </c>
      <c r="AJ11" s="27">
        <f t="shared" si="2"/>
        <v>0.18786846720821293</v>
      </c>
      <c r="AK11" s="27">
        <f t="shared" si="2"/>
        <v>0.18773836098232249</v>
      </c>
      <c r="AL11" s="27">
        <f t="shared" si="2"/>
        <v>0.18284193954409114</v>
      </c>
      <c r="AM11" s="27">
        <f t="shared" si="2"/>
        <v>0.18058922199763666</v>
      </c>
      <c r="AN11" s="27">
        <f t="shared" si="2"/>
        <v>0.18548138549887855</v>
      </c>
      <c r="AO11" s="27">
        <f t="shared" si="2"/>
        <v>0.20289106782134883</v>
      </c>
      <c r="AP11" s="27">
        <f t="shared" si="2"/>
        <v>0.1974545610340617</v>
      </c>
      <c r="AQ11" s="27">
        <f t="shared" si="2"/>
        <v>0.19177526419846744</v>
      </c>
      <c r="AR11" s="27">
        <f t="shared" si="2"/>
        <v>0.19355680409060103</v>
      </c>
      <c r="AS11" s="27">
        <f t="shared" si="2"/>
        <v>0.1953256704000445</v>
      </c>
      <c r="AT11" s="27">
        <f t="shared" si="2"/>
        <v>0.19426098836165112</v>
      </c>
      <c r="AU11" s="27">
        <f t="shared" si="2"/>
        <v>0.19691756604035451</v>
      </c>
      <c r="AV11" s="27">
        <f t="shared" si="2"/>
        <v>0.20040153767740948</v>
      </c>
      <c r="AW11" s="27">
        <f t="shared" si="2"/>
        <v>0.19857389284627999</v>
      </c>
      <c r="AX11" s="27">
        <f t="shared" si="2"/>
        <v>0.19849232985016305</v>
      </c>
      <c r="AY11" s="27">
        <f t="shared" si="2"/>
        <v>0.2027335804920091</v>
      </c>
    </row>
    <row r="12" spans="1:1021 1072:2041 2092:3061 3112:4081 4132:5101 5152:6121 6172:7141 7192:8161 8212:9181 9232:10201 10252:11221 11272:12241 12292:13312 13363:14332 14383:15352 15403:16372" ht="15.75" x14ac:dyDescent="0.25">
      <c r="A12" s="23" t="s">
        <v>31</v>
      </c>
      <c r="B12" s="27">
        <f t="shared" si="3"/>
        <v>0.28853779530874152</v>
      </c>
      <c r="C12" s="27">
        <f t="shared" si="2"/>
        <v>0.27949455711768384</v>
      </c>
      <c r="D12" s="27">
        <f t="shared" si="2"/>
        <v>0.27321932248182434</v>
      </c>
      <c r="E12" s="27">
        <f t="shared" si="2"/>
        <v>0.2689136643990927</v>
      </c>
      <c r="F12" s="27">
        <f t="shared" si="2"/>
        <v>0.24397048474056132</v>
      </c>
      <c r="G12" s="27">
        <f t="shared" si="2"/>
        <v>0.22752266361246146</v>
      </c>
      <c r="H12" s="27">
        <f t="shared" si="2"/>
        <v>0.23723802516278344</v>
      </c>
      <c r="I12" s="27">
        <f t="shared" si="2"/>
        <v>0.2335952339797715</v>
      </c>
      <c r="J12" s="27">
        <f t="shared" si="2"/>
        <v>0.23382268128134925</v>
      </c>
      <c r="K12" s="27">
        <f t="shared" si="2"/>
        <v>0.24866464231879284</v>
      </c>
      <c r="L12" s="27">
        <f t="shared" si="2"/>
        <v>0.23868399093095349</v>
      </c>
      <c r="M12" s="27">
        <f t="shared" si="2"/>
        <v>0.2115796195416885</v>
      </c>
      <c r="N12" s="27">
        <f t="shared" si="2"/>
        <v>0.2050443668253617</v>
      </c>
      <c r="O12" s="27">
        <f t="shared" si="2"/>
        <v>0.21825830159703624</v>
      </c>
      <c r="P12" s="27">
        <f t="shared" si="2"/>
        <v>0.21689925706420835</v>
      </c>
      <c r="Q12" s="27">
        <f t="shared" si="2"/>
        <v>0.21270760242681855</v>
      </c>
      <c r="R12" s="27">
        <f t="shared" si="2"/>
        <v>0.21828502275300596</v>
      </c>
      <c r="S12" s="27">
        <f t="shared" si="2"/>
        <v>0.21675202123629292</v>
      </c>
      <c r="T12" s="27">
        <f t="shared" si="2"/>
        <v>0.22620828170692561</v>
      </c>
      <c r="U12" s="27">
        <f t="shared" si="2"/>
        <v>0.23680002469774059</v>
      </c>
      <c r="V12" s="27">
        <f t="shared" si="2"/>
        <v>0.24501418029364588</v>
      </c>
      <c r="W12" s="27">
        <f t="shared" si="2"/>
        <v>0.24963238307734958</v>
      </c>
      <c r="X12" s="27">
        <f t="shared" si="2"/>
        <v>0.24506504586583686</v>
      </c>
      <c r="Y12" s="27">
        <f t="shared" si="2"/>
        <v>0.23427395432531115</v>
      </c>
      <c r="Z12" s="27">
        <f t="shared" si="2"/>
        <v>0.23835663114122915</v>
      </c>
      <c r="AA12" s="27">
        <f t="shared" si="2"/>
        <v>0.23767322545482625</v>
      </c>
      <c r="AB12" s="27">
        <f t="shared" si="2"/>
        <v>0.22607389794755051</v>
      </c>
      <c r="AC12" s="27">
        <f t="shared" si="2"/>
        <v>0.22640589984740891</v>
      </c>
      <c r="AD12" s="27">
        <f t="shared" si="2"/>
        <v>0.23214396471246765</v>
      </c>
      <c r="AE12" s="27">
        <f t="shared" si="2"/>
        <v>0.2375524253096018</v>
      </c>
      <c r="AF12" s="27">
        <f t="shared" si="2"/>
        <v>0.23875689671329139</v>
      </c>
      <c r="AG12" s="27">
        <f t="shared" si="2"/>
        <v>0.22954107425637449</v>
      </c>
      <c r="AH12" s="27">
        <f t="shared" si="2"/>
        <v>0.21274703549155932</v>
      </c>
      <c r="AI12" s="27">
        <f t="shared" si="2"/>
        <v>0.21296497921949659</v>
      </c>
      <c r="AJ12" s="27">
        <f t="shared" si="2"/>
        <v>0.20490026966707561</v>
      </c>
      <c r="AK12" s="27">
        <f t="shared" si="2"/>
        <v>0.19960017786167267</v>
      </c>
      <c r="AL12" s="27">
        <f t="shared" si="2"/>
        <v>0.2103208334840532</v>
      </c>
      <c r="AM12" s="27">
        <f t="shared" si="2"/>
        <v>0.21775223014427586</v>
      </c>
      <c r="AN12" s="27">
        <f t="shared" si="2"/>
        <v>0.21676742621519784</v>
      </c>
      <c r="AO12" s="27">
        <f t="shared" si="2"/>
        <v>0.1910378314742624</v>
      </c>
      <c r="AP12" s="27">
        <f t="shared" si="2"/>
        <v>0.20572326344205755</v>
      </c>
      <c r="AQ12" s="27">
        <f t="shared" si="2"/>
        <v>0.21641131390379972</v>
      </c>
      <c r="AR12" s="27">
        <f t="shared" si="2"/>
        <v>0.19675778594228785</v>
      </c>
      <c r="AS12" s="27">
        <f t="shared" si="2"/>
        <v>0.20142805663759553</v>
      </c>
      <c r="AT12" s="27">
        <f t="shared" si="2"/>
        <v>0.20382483256115796</v>
      </c>
      <c r="AU12" s="27">
        <f t="shared" si="2"/>
        <v>0.19742943248584024</v>
      </c>
      <c r="AV12" s="27">
        <f t="shared" si="2"/>
        <v>0.2004203468568489</v>
      </c>
      <c r="AW12" s="27">
        <f t="shared" si="2"/>
        <v>0.20855978457171273</v>
      </c>
      <c r="AX12" s="27">
        <f t="shared" si="2"/>
        <v>0.21202387610654205</v>
      </c>
      <c r="AY12" s="27">
        <f t="shared" si="2"/>
        <v>0.20899298709057104</v>
      </c>
      <c r="AZ12" s="21"/>
    </row>
    <row r="13" spans="1:1021 1072:2041 2092:3061 3112:4081 4132:5101 5152:6121 6172:7141 7192:8161 8212:9181 9232:10201 10252:11221 11272:12241 12292:13312 13363:14332 14383:15352 15403:16372" ht="15.75" x14ac:dyDescent="0.25">
      <c r="A13" s="23" t="s">
        <v>32</v>
      </c>
      <c r="B13" s="27">
        <f t="shared" si="3"/>
        <v>-5.8574106426052914E-3</v>
      </c>
      <c r="C13" s="27">
        <f t="shared" si="2"/>
        <v>-1.1235703834160954E-2</v>
      </c>
      <c r="D13" s="27">
        <f t="shared" si="2"/>
        <v>-1.1769306034160938E-2</v>
      </c>
      <c r="E13" s="27">
        <f t="shared" si="2"/>
        <v>-4.4259150785817781E-3</v>
      </c>
      <c r="F13" s="27">
        <f t="shared" si="2"/>
        <v>8.5360385819861512E-3</v>
      </c>
      <c r="G13" s="27">
        <f t="shared" si="2"/>
        <v>-2.8089277261527231E-3</v>
      </c>
      <c r="H13" s="27">
        <f t="shared" si="2"/>
        <v>-3.6463934745441804E-3</v>
      </c>
      <c r="I13" s="27">
        <f t="shared" si="2"/>
        <v>-3.247975989393572E-3</v>
      </c>
      <c r="J13" s="27">
        <f t="shared" si="2"/>
        <v>-6.6154947903632258E-3</v>
      </c>
      <c r="K13" s="27">
        <f t="shared" si="2"/>
        <v>-1.2554762575857437E-2</v>
      </c>
      <c r="L13" s="27">
        <f t="shared" si="2"/>
        <v>-9.8306515117940491E-3</v>
      </c>
      <c r="M13" s="27">
        <f t="shared" si="2"/>
        <v>3.9540340068973806E-3</v>
      </c>
      <c r="N13" s="27">
        <f t="shared" si="2"/>
        <v>1.0438752039800873E-2</v>
      </c>
      <c r="O13" s="27">
        <f t="shared" si="2"/>
        <v>5.8110352580024189E-3</v>
      </c>
      <c r="P13" s="27">
        <f t="shared" si="2"/>
        <v>1.1097927992171417E-2</v>
      </c>
      <c r="Q13" s="27">
        <f t="shared" si="2"/>
        <v>1.6584545654870466E-2</v>
      </c>
      <c r="R13" s="27">
        <f t="shared" si="2"/>
        <v>9.5671766096196102E-3</v>
      </c>
      <c r="S13" s="27">
        <f t="shared" si="2"/>
        <v>3.8909127719832723E-3</v>
      </c>
      <c r="T13" s="27">
        <f t="shared" si="2"/>
        <v>4.2412554527542336E-3</v>
      </c>
      <c r="U13" s="27">
        <f t="shared" si="2"/>
        <v>7.0383248806903647E-3</v>
      </c>
      <c r="V13" s="27">
        <f t="shared" si="2"/>
        <v>8.3510111094893917E-3</v>
      </c>
      <c r="W13" s="27">
        <f t="shared" si="2"/>
        <v>9.0427099424693989E-3</v>
      </c>
      <c r="X13" s="27">
        <f t="shared" si="2"/>
        <v>2.8301115233864971E-3</v>
      </c>
      <c r="Y13" s="27">
        <f t="shared" si="2"/>
        <v>4.0769121243370322E-3</v>
      </c>
      <c r="Z13" s="27">
        <f t="shared" si="2"/>
        <v>3.7583287894365665E-3</v>
      </c>
      <c r="AA13" s="27">
        <f t="shared" si="2"/>
        <v>3.3158740733880638E-3</v>
      </c>
      <c r="AB13" s="27">
        <f t="shared" si="2"/>
        <v>6.8987670413323274E-3</v>
      </c>
      <c r="AC13" s="27">
        <f t="shared" si="2"/>
        <v>1.3501137880086561E-2</v>
      </c>
      <c r="AD13" s="27">
        <f t="shared" si="2"/>
        <v>1.0630272600855336E-2</v>
      </c>
      <c r="AE13" s="27">
        <f t="shared" si="2"/>
        <v>2.9342433474190566E-3</v>
      </c>
      <c r="AF13" s="27">
        <f t="shared" si="2"/>
        <v>1.0438980691990122E-2</v>
      </c>
      <c r="AG13" s="27">
        <f t="shared" si="2"/>
        <v>2.3299428790030535E-2</v>
      </c>
      <c r="AH13" s="27">
        <f t="shared" si="2"/>
        <v>4.2238632714906021E-2</v>
      </c>
      <c r="AI13" s="27">
        <f t="shared" si="2"/>
        <v>3.3714708035705532E-2</v>
      </c>
      <c r="AJ13" s="27">
        <f t="shared" si="2"/>
        <v>4.712608539181392E-2</v>
      </c>
      <c r="AK13" s="27">
        <f t="shared" si="2"/>
        <v>5.2015764669930332E-2</v>
      </c>
      <c r="AL13" s="27">
        <f t="shared" si="2"/>
        <v>5.9592811346731257E-2</v>
      </c>
      <c r="AM13" s="27">
        <f t="shared" si="2"/>
        <v>7.1494115603194242E-2</v>
      </c>
      <c r="AN13" s="27">
        <f t="shared" si="2"/>
        <v>7.0970118505849042E-2</v>
      </c>
      <c r="AO13" s="27">
        <f t="shared" si="2"/>
        <v>4.7965790018926702E-2</v>
      </c>
      <c r="AP13" s="27">
        <f t="shared" si="2"/>
        <v>5.7472001625866041E-2</v>
      </c>
      <c r="AQ13" s="27">
        <f t="shared" si="2"/>
        <v>6.3377580862951477E-2</v>
      </c>
      <c r="AR13" s="27">
        <f t="shared" si="2"/>
        <v>7.5172176982507236E-2</v>
      </c>
      <c r="AS13" s="27">
        <f t="shared" si="2"/>
        <v>6.9512365082306085E-2</v>
      </c>
      <c r="AT13" s="27">
        <f t="shared" si="2"/>
        <v>7.4401133879085798E-2</v>
      </c>
      <c r="AU13" s="27">
        <f t="shared" si="2"/>
        <v>7.5952521000072715E-2</v>
      </c>
      <c r="AV13" s="27">
        <f t="shared" si="2"/>
        <v>6.8359517382249907E-2</v>
      </c>
      <c r="AW13" s="27">
        <f t="shared" si="2"/>
        <v>6.7573220007075746E-2</v>
      </c>
      <c r="AX13" s="27">
        <f t="shared" si="2"/>
        <v>6.2712520582831652E-2</v>
      </c>
      <c r="AY13" s="27">
        <f t="shared" si="2"/>
        <v>5.6227622758289367E-2</v>
      </c>
      <c r="AZ13" s="21"/>
    </row>
    <row r="32" spans="1:75" s="45" customFormat="1" ht="15.75" x14ac:dyDescent="0.25">
      <c r="A32" s="43" t="s">
        <v>22</v>
      </c>
      <c r="B32" s="44">
        <v>1970</v>
      </c>
      <c r="C32" s="44">
        <v>1971</v>
      </c>
      <c r="D32" s="44">
        <v>1972</v>
      </c>
      <c r="E32" s="44">
        <v>1973</v>
      </c>
      <c r="F32" s="44">
        <v>1974</v>
      </c>
      <c r="G32" s="44">
        <v>1975</v>
      </c>
      <c r="H32" s="44">
        <v>1976</v>
      </c>
      <c r="I32" s="44">
        <v>1977</v>
      </c>
      <c r="J32" s="44">
        <v>1978</v>
      </c>
      <c r="K32" s="44">
        <v>1979</v>
      </c>
      <c r="L32" s="44">
        <v>1980</v>
      </c>
      <c r="M32" s="44">
        <v>1981</v>
      </c>
      <c r="N32" s="44">
        <v>1982</v>
      </c>
      <c r="O32" s="44">
        <v>1983</v>
      </c>
      <c r="P32" s="44">
        <v>1984</v>
      </c>
      <c r="Q32" s="44">
        <v>1985</v>
      </c>
      <c r="R32" s="44">
        <v>1986</v>
      </c>
      <c r="S32" s="44">
        <v>1987</v>
      </c>
      <c r="T32" s="44">
        <v>1988</v>
      </c>
      <c r="U32" s="44">
        <v>1989</v>
      </c>
      <c r="V32" s="44">
        <v>1990</v>
      </c>
      <c r="W32" s="44">
        <v>1991</v>
      </c>
      <c r="X32" s="44">
        <v>1992</v>
      </c>
      <c r="Y32" s="44">
        <v>1993</v>
      </c>
      <c r="Z32" s="44">
        <v>1994</v>
      </c>
      <c r="AA32" s="44">
        <v>1995</v>
      </c>
      <c r="AB32" s="44">
        <v>1996</v>
      </c>
      <c r="AC32" s="44">
        <v>1997</v>
      </c>
      <c r="AD32" s="44">
        <v>1998</v>
      </c>
      <c r="AE32" s="44">
        <v>1999</v>
      </c>
      <c r="AF32" s="44">
        <v>2000</v>
      </c>
      <c r="AG32" s="44">
        <v>2001</v>
      </c>
      <c r="AH32" s="44">
        <v>2002</v>
      </c>
      <c r="AI32" s="44">
        <v>2003</v>
      </c>
      <c r="AJ32" s="44">
        <v>2004</v>
      </c>
      <c r="AK32" s="44">
        <v>2005</v>
      </c>
      <c r="AL32" s="44">
        <v>2006</v>
      </c>
      <c r="AM32" s="44">
        <v>2007</v>
      </c>
      <c r="AN32" s="44">
        <v>2008</v>
      </c>
      <c r="AO32" s="44">
        <v>2009</v>
      </c>
      <c r="AP32" s="44">
        <v>2010</v>
      </c>
      <c r="AQ32" s="44">
        <v>2011</v>
      </c>
      <c r="AR32" s="44">
        <v>2012</v>
      </c>
      <c r="AS32" s="44">
        <v>2013</v>
      </c>
      <c r="AT32" s="44">
        <v>2014</v>
      </c>
      <c r="AU32" s="44">
        <v>2015</v>
      </c>
      <c r="AV32" s="44">
        <v>2016</v>
      </c>
      <c r="AW32" s="44">
        <v>2017</v>
      </c>
      <c r="AX32" s="44">
        <v>2018</v>
      </c>
      <c r="AY32" s="44">
        <v>2019</v>
      </c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</row>
    <row r="33" spans="1:75" s="12" customFormat="1" ht="0.75" customHeight="1" x14ac:dyDescent="0.25">
      <c r="A33" s="14" t="s">
        <v>13</v>
      </c>
      <c r="B33" s="15">
        <v>29544143665.482845</v>
      </c>
      <c r="C33" s="15">
        <v>33739887356.771198</v>
      </c>
      <c r="D33" s="15">
        <v>38260933975.749741</v>
      </c>
      <c r="E33" s="15">
        <v>42087558505.404991</v>
      </c>
      <c r="F33" s="15">
        <v>41666656350.438126</v>
      </c>
      <c r="G33" s="15">
        <v>41499357730.430603</v>
      </c>
      <c r="H33" s="15">
        <v>43574657571.729645</v>
      </c>
      <c r="I33" s="15">
        <v>48847220372.354683</v>
      </c>
      <c r="J33" s="15">
        <v>54073311278.635399</v>
      </c>
      <c r="K33" s="15">
        <v>57101947843.20652</v>
      </c>
      <c r="L33" s="15">
        <v>58412453866.292114</v>
      </c>
      <c r="M33" s="15">
        <v>65008155515.144608</v>
      </c>
      <c r="N33" s="15">
        <v>68626286802.900719</v>
      </c>
      <c r="O33" s="15">
        <v>75223585840.63446</v>
      </c>
      <c r="P33" s="15">
        <v>84279297309.566193</v>
      </c>
      <c r="Q33" s="15">
        <v>84841585293.79155</v>
      </c>
      <c r="R33" s="15">
        <v>85039664065.919418</v>
      </c>
      <c r="S33" s="15">
        <v>89517201329.732681</v>
      </c>
      <c r="T33" s="15">
        <v>92934059178.505112</v>
      </c>
      <c r="U33" s="15">
        <v>94264700863.489929</v>
      </c>
      <c r="V33" s="15">
        <v>98687926239.900818</v>
      </c>
      <c r="W33" s="15">
        <v>106826724956.70387</v>
      </c>
      <c r="X33" s="15">
        <v>114847315454.50803</v>
      </c>
      <c r="Y33" s="15">
        <v>123847117536.24947</v>
      </c>
      <c r="Z33" s="15">
        <v>144492031180.88953</v>
      </c>
      <c r="AA33" s="15">
        <v>158076397023.27441</v>
      </c>
      <c r="AB33" s="15">
        <v>173839563147.77924</v>
      </c>
      <c r="AC33" s="15">
        <v>198855673406.29828</v>
      </c>
      <c r="AD33" s="15">
        <v>215055811841.57883</v>
      </c>
      <c r="AE33" s="15">
        <v>232412706926.95844</v>
      </c>
      <c r="AF33" s="15">
        <v>256672433642.45966</v>
      </c>
      <c r="AG33" s="15">
        <v>266790449863.7963</v>
      </c>
      <c r="AH33" s="15">
        <v>270585676380.22885</v>
      </c>
      <c r="AI33" s="15">
        <v>280241211754.88153</v>
      </c>
      <c r="AJ33" s="15">
        <v>292303422039.13641</v>
      </c>
      <c r="AK33" s="15">
        <v>297829901796.99243</v>
      </c>
      <c r="AL33" s="15">
        <v>311915049885.44751</v>
      </c>
      <c r="AM33" s="15">
        <v>335611370677.41052</v>
      </c>
      <c r="AN33" s="15">
        <v>332569200503.65997</v>
      </c>
      <c r="AO33" s="15">
        <v>296525639265.3371</v>
      </c>
      <c r="AP33" s="15">
        <v>323400545444.82074</v>
      </c>
      <c r="AQ33" s="15">
        <v>349834043046.41425</v>
      </c>
      <c r="AR33" s="15">
        <v>353105790043.33887</v>
      </c>
      <c r="AS33" s="15">
        <v>368566180937.28082</v>
      </c>
      <c r="AT33" s="15">
        <v>385248763421.26044</v>
      </c>
      <c r="AU33" s="15">
        <v>401877001633.08771</v>
      </c>
      <c r="AV33" s="15">
        <v>423462768345.33966</v>
      </c>
      <c r="AW33" s="15">
        <v>446800860567.8089</v>
      </c>
      <c r="AX33" s="15">
        <v>456893368253.2373</v>
      </c>
      <c r="AY33" s="15">
        <v>467326359439.7016</v>
      </c>
      <c r="AZ33" s="16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</row>
    <row r="34" spans="1:75" s="12" customFormat="1" ht="15.75" hidden="1" x14ac:dyDescent="0.25">
      <c r="A34" s="14" t="s">
        <v>14</v>
      </c>
      <c r="B34" s="15">
        <v>26615809325.86314</v>
      </c>
      <c r="C34" s="15">
        <v>26802254320.203342</v>
      </c>
      <c r="D34" s="15">
        <v>33315331270.395496</v>
      </c>
      <c r="E34" s="15">
        <v>38878475999.605896</v>
      </c>
      <c r="F34" s="15">
        <v>41988670784.22303</v>
      </c>
      <c r="G34" s="15">
        <v>41610572728.856911</v>
      </c>
      <c r="H34" s="15">
        <v>45688406761.923187</v>
      </c>
      <c r="I34" s="15">
        <v>43176086032.723549</v>
      </c>
      <c r="J34" s="15">
        <v>42743825148.530106</v>
      </c>
      <c r="K34" s="15">
        <v>47617435778.430634</v>
      </c>
      <c r="L34" s="15">
        <v>49152742872.234848</v>
      </c>
      <c r="M34" s="15">
        <v>47378978324.840164</v>
      </c>
      <c r="N34" s="15">
        <v>49714461461.576057</v>
      </c>
      <c r="O34" s="15">
        <v>49117932149.62764</v>
      </c>
      <c r="P34" s="15">
        <v>48462857642.382858</v>
      </c>
      <c r="Q34" s="15">
        <v>52121148349.099426</v>
      </c>
      <c r="R34" s="15">
        <v>61076998336.217575</v>
      </c>
      <c r="S34" s="15">
        <v>76219663446.700897</v>
      </c>
      <c r="T34" s="15">
        <v>88476203081.025177</v>
      </c>
      <c r="U34" s="15">
        <v>104152105169.62805</v>
      </c>
      <c r="V34" s="15">
        <v>114172846918.31889</v>
      </c>
      <c r="W34" s="15">
        <v>125981594075.46861</v>
      </c>
      <c r="X34" s="15">
        <v>134573513780.7841</v>
      </c>
      <c r="Y34" s="15">
        <v>127541747481.40755</v>
      </c>
      <c r="Z34" s="15">
        <v>142138517169.18689</v>
      </c>
      <c r="AA34" s="15">
        <v>157874546869.56583</v>
      </c>
      <c r="AB34" s="15">
        <v>169411059500.75555</v>
      </c>
      <c r="AC34" s="15">
        <v>191245257171.41809</v>
      </c>
      <c r="AD34" s="15">
        <v>218101309215.66522</v>
      </c>
      <c r="AE34" s="15">
        <v>247958495962.85406</v>
      </c>
      <c r="AF34" s="15">
        <v>271690306891.73288</v>
      </c>
      <c r="AG34" s="15">
        <v>281620890827.48297</v>
      </c>
      <c r="AH34" s="15">
        <v>291977356406.2226</v>
      </c>
      <c r="AI34" s="15">
        <v>309591554984.2417</v>
      </c>
      <c r="AJ34" s="15">
        <v>339521940138.8194</v>
      </c>
      <c r="AK34" s="15">
        <v>363152825990.84387</v>
      </c>
      <c r="AL34" s="15">
        <v>392978958868.23138</v>
      </c>
      <c r="AM34" s="15">
        <v>425360381603.55597</v>
      </c>
      <c r="AN34" s="15">
        <v>401932454972.01862</v>
      </c>
      <c r="AO34" s="15">
        <v>328368055546.25305</v>
      </c>
      <c r="AP34" s="15">
        <v>348722758134.23853</v>
      </c>
      <c r="AQ34" s="15">
        <v>346663221126.34393</v>
      </c>
      <c r="AR34" s="15">
        <v>326434952151.12097</v>
      </c>
      <c r="AS34" s="15">
        <v>325735131013.81268</v>
      </c>
      <c r="AT34" s="15">
        <v>347878758315.70984</v>
      </c>
      <c r="AU34" s="15">
        <v>365540646765.20953</v>
      </c>
      <c r="AV34" s="15">
        <v>375227236009.66357</v>
      </c>
      <c r="AW34" s="15">
        <v>400696954580.63757</v>
      </c>
      <c r="AX34" s="15">
        <v>417539242680.73822</v>
      </c>
      <c r="AY34" s="15">
        <v>420630211792.74799</v>
      </c>
      <c r="AZ34" s="16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</row>
    <row r="35" spans="1:75" s="13" customFormat="1" ht="15.75" hidden="1" x14ac:dyDescent="0.25">
      <c r="A35" s="22" t="s">
        <v>15</v>
      </c>
      <c r="B35" s="18">
        <v>249109382100.68057</v>
      </c>
      <c r="C35" s="18">
        <v>261815187607.39484</v>
      </c>
      <c r="D35" s="18">
        <v>283545764392.58429</v>
      </c>
      <c r="E35" s="18">
        <v>305661760626.57227</v>
      </c>
      <c r="F35" s="18">
        <v>321249832611.58936</v>
      </c>
      <c r="G35" s="18">
        <v>327032985024.90118</v>
      </c>
      <c r="H35" s="18">
        <v>345346921449.31354</v>
      </c>
      <c r="I35" s="18">
        <v>350526808744.50366</v>
      </c>
      <c r="J35" s="18">
        <v>353682778929.52814</v>
      </c>
      <c r="K35" s="18">
        <v>358279882353.70404</v>
      </c>
      <c r="L35" s="18">
        <v>365681051292.18231</v>
      </c>
      <c r="M35" s="18">
        <v>362031182505.86255</v>
      </c>
      <c r="N35" s="18">
        <v>362177519652.84747</v>
      </c>
      <c r="O35" s="18">
        <v>363585271423.74933</v>
      </c>
      <c r="P35" s="18">
        <v>362866698961.69489</v>
      </c>
      <c r="Q35" s="18">
        <v>371152270023.2868</v>
      </c>
      <c r="R35" s="18">
        <v>383798008140.55103</v>
      </c>
      <c r="S35" s="18">
        <v>406646451816.52734</v>
      </c>
      <c r="T35" s="18">
        <v>426561354638.89166</v>
      </c>
      <c r="U35" s="18">
        <v>449742380158.73291</v>
      </c>
      <c r="V35" s="18">
        <v>465560958586.69788</v>
      </c>
      <c r="W35" s="18">
        <v>479029139924.2348</v>
      </c>
      <c r="X35" s="18">
        <v>489462337840.74664</v>
      </c>
      <c r="Y35" s="18">
        <v>480223689244.78882</v>
      </c>
      <c r="Z35" s="18">
        <v>485504793745.02271</v>
      </c>
      <c r="AA35" s="18">
        <v>493823073847.67639</v>
      </c>
      <c r="AB35" s="18">
        <v>505938519337.30493</v>
      </c>
      <c r="AC35" s="18">
        <v>520273207450.94916</v>
      </c>
      <c r="AD35" s="18">
        <v>543226453501.23779</v>
      </c>
      <c r="AE35" s="18">
        <v>569297286266.22302</v>
      </c>
      <c r="AF35" s="18">
        <v>594530773613.35132</v>
      </c>
      <c r="AG35" s="18">
        <v>617526164201.22742</v>
      </c>
      <c r="AH35" s="18">
        <v>636496751449.49695</v>
      </c>
      <c r="AI35" s="18">
        <v>651617767909.18164</v>
      </c>
      <c r="AJ35" s="18">
        <v>678031302308.76001</v>
      </c>
      <c r="AK35" s="18">
        <v>705964258195.04578</v>
      </c>
      <c r="AL35" s="18">
        <v>734056919697.45251</v>
      </c>
      <c r="AM35" s="18">
        <v>758935505675.42285</v>
      </c>
      <c r="AN35" s="18">
        <v>753602003537.04651</v>
      </c>
      <c r="AO35" s="18">
        <v>726489757066.93848</v>
      </c>
      <c r="AP35" s="18">
        <v>729145972001.72974</v>
      </c>
      <c r="AQ35" s="18">
        <v>711195726189.78931</v>
      </c>
      <c r="AR35" s="18">
        <v>687536004601.52063</v>
      </c>
      <c r="AS35" s="18">
        <v>667661527928.677</v>
      </c>
      <c r="AT35" s="18">
        <v>678941846134.00586</v>
      </c>
      <c r="AU35" s="18">
        <v>698950519887.06238</v>
      </c>
      <c r="AV35" s="18">
        <v>717776928454.11145</v>
      </c>
      <c r="AW35" s="18">
        <v>739479147178.11841</v>
      </c>
      <c r="AX35" s="18">
        <v>752568353299.37402</v>
      </c>
      <c r="AY35" s="18">
        <v>759524420134.86926</v>
      </c>
      <c r="AZ35" s="19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</row>
    <row r="36" spans="1:75" s="13" customFormat="1" ht="15.75" hidden="1" x14ac:dyDescent="0.25">
      <c r="A36" s="22" t="s">
        <v>16</v>
      </c>
      <c r="B36" s="18">
        <v>41474948279.699989</v>
      </c>
      <c r="C36" s="18">
        <v>43259044671.390923</v>
      </c>
      <c r="D36" s="18">
        <v>45508892214.975891</v>
      </c>
      <c r="E36" s="18">
        <v>48420799279.284058</v>
      </c>
      <c r="F36" s="18">
        <v>52924343604.522537</v>
      </c>
      <c r="G36" s="18">
        <v>55676509562.572716</v>
      </c>
      <c r="H36" s="18">
        <v>59517994256.181328</v>
      </c>
      <c r="I36" s="18">
        <v>61839051761.327728</v>
      </c>
      <c r="J36" s="18">
        <v>65178218151.3778</v>
      </c>
      <c r="K36" s="18">
        <v>67914987268.060455</v>
      </c>
      <c r="L36" s="18">
        <v>70286084091.751282</v>
      </c>
      <c r="M36" s="18">
        <v>73143132609.641891</v>
      </c>
      <c r="N36" s="18">
        <v>76640873034.97879</v>
      </c>
      <c r="O36" s="18">
        <v>79129649829.16185</v>
      </c>
      <c r="P36" s="18">
        <v>80599373478.985916</v>
      </c>
      <c r="Q36" s="18">
        <v>84093750659.316666</v>
      </c>
      <c r="R36" s="18">
        <v>88003484438.907837</v>
      </c>
      <c r="S36" s="18">
        <v>96070148232.45607</v>
      </c>
      <c r="T36" s="18">
        <v>99574615036.898636</v>
      </c>
      <c r="U36" s="18">
        <v>107864932460.67633</v>
      </c>
      <c r="V36" s="18">
        <v>114631714758.15811</v>
      </c>
      <c r="W36" s="18">
        <v>121549841639.13031</v>
      </c>
      <c r="X36" s="18">
        <v>125797578381.00029</v>
      </c>
      <c r="Y36" s="18">
        <v>129142292544.89037</v>
      </c>
      <c r="Z36" s="18">
        <v>129833432572.89569</v>
      </c>
      <c r="AA36" s="18">
        <v>132994851824.81688</v>
      </c>
      <c r="AB36" s="18">
        <v>134456601839.03606</v>
      </c>
      <c r="AC36" s="18">
        <v>137975670727.59259</v>
      </c>
      <c r="AD36" s="18">
        <v>142828946950.82718</v>
      </c>
      <c r="AE36" s="18">
        <v>148240083763.70688</v>
      </c>
      <c r="AF36" s="18">
        <v>154934410839.44818</v>
      </c>
      <c r="AG36" s="18">
        <v>160882335973.17923</v>
      </c>
      <c r="AH36" s="18">
        <v>166986639522.6955</v>
      </c>
      <c r="AI36" s="18">
        <v>174990774463.98526</v>
      </c>
      <c r="AJ36" s="18">
        <v>185973862772.64432</v>
      </c>
      <c r="AK36" s="18">
        <v>196324783017.49084</v>
      </c>
      <c r="AL36" s="18">
        <v>205918210652.54092</v>
      </c>
      <c r="AM36" s="18">
        <v>218714623144.24127</v>
      </c>
      <c r="AN36" s="18">
        <v>231801611131.93964</v>
      </c>
      <c r="AO36" s="18">
        <v>241503727311.29434</v>
      </c>
      <c r="AP36" s="18">
        <v>245173629281.74298</v>
      </c>
      <c r="AQ36" s="18">
        <v>245283426892.82623</v>
      </c>
      <c r="AR36" s="18">
        <v>234962451451.00238</v>
      </c>
      <c r="AS36" s="18">
        <v>229923961075.73853</v>
      </c>
      <c r="AT36" s="18">
        <v>228343540916.20715</v>
      </c>
      <c r="AU36" s="18">
        <v>232804207499.81079</v>
      </c>
      <c r="AV36" s="18">
        <v>235093321330.87936</v>
      </c>
      <c r="AW36" s="18">
        <v>237466724237.12299</v>
      </c>
      <c r="AX36" s="18">
        <v>243730733402.76031</v>
      </c>
      <c r="AY36" s="18">
        <v>249447972646.53873</v>
      </c>
      <c r="AZ36" s="19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</row>
    <row r="37" spans="1:75" s="13" customFormat="1" ht="15.75" hidden="1" customHeight="1" x14ac:dyDescent="0.25">
      <c r="A37" s="22" t="s">
        <v>17</v>
      </c>
      <c r="B37" s="18">
        <v>87651196474.707047</v>
      </c>
      <c r="C37" s="18">
        <v>85677925786.240402</v>
      </c>
      <c r="D37" s="18">
        <v>98065772272.752457</v>
      </c>
      <c r="E37" s="18">
        <v>109870719434.39857</v>
      </c>
      <c r="F37" s="18">
        <v>120853332951.56973</v>
      </c>
      <c r="G37" s="18">
        <v>115338082827.56725</v>
      </c>
      <c r="H37" s="18">
        <v>114180540736.37553</v>
      </c>
      <c r="I37" s="18">
        <v>109921908966.09911</v>
      </c>
      <c r="J37" s="18">
        <v>103893113011.91142</v>
      </c>
      <c r="K37" s="18">
        <v>101624264492.64845</v>
      </c>
      <c r="L37" s="18">
        <v>104281162058.04202</v>
      </c>
      <c r="M37" s="18">
        <v>95312485159.095764</v>
      </c>
      <c r="N37" s="18">
        <v>96705661574.392975</v>
      </c>
      <c r="O37" s="18">
        <v>94570341146.261978</v>
      </c>
      <c r="P37" s="18">
        <v>92936961938.984802</v>
      </c>
      <c r="Q37" s="18">
        <v>97714513411.61554</v>
      </c>
      <c r="R37" s="18">
        <v>109507644353.98892</v>
      </c>
      <c r="S37" s="18">
        <v>123633227686.31226</v>
      </c>
      <c r="T37" s="18">
        <v>141978097979.50046</v>
      </c>
      <c r="U37" s="18">
        <v>158364901115.25003</v>
      </c>
      <c r="V37" s="18">
        <v>168252975075.90909</v>
      </c>
      <c r="W37" s="18">
        <v>170688134813.02658</v>
      </c>
      <c r="X37" s="18">
        <v>164447830840.71542</v>
      </c>
      <c r="Y37" s="18">
        <v>145453584536.29767</v>
      </c>
      <c r="Z37" s="18">
        <v>150499500668.1778</v>
      </c>
      <c r="AA37" s="18">
        <v>161928185945.41647</v>
      </c>
      <c r="AB37" s="18">
        <v>165324148421.54636</v>
      </c>
      <c r="AC37" s="18">
        <v>174335315997.82172</v>
      </c>
      <c r="AD37" s="18">
        <v>194612383911.30386</v>
      </c>
      <c r="AE37" s="18">
        <v>215091301978.4946</v>
      </c>
      <c r="AF37" s="18">
        <v>230250026708.65237</v>
      </c>
      <c r="AG37" s="18">
        <v>238958419054.36487</v>
      </c>
      <c r="AH37" s="18">
        <v>247914133291.70932</v>
      </c>
      <c r="AI37" s="18">
        <v>262511670231.88611</v>
      </c>
      <c r="AJ37" s="18">
        <v>274990889624.90155</v>
      </c>
      <c r="AK37" s="18">
        <v>292830228758.98022</v>
      </c>
      <c r="AL37" s="18">
        <v>314811932311.19904</v>
      </c>
      <c r="AM37" s="18">
        <v>327134773288.42926</v>
      </c>
      <c r="AN37" s="18">
        <v>313362382031.54462</v>
      </c>
      <c r="AO37" s="18">
        <v>255367062044.0257</v>
      </c>
      <c r="AP37" s="18">
        <v>244763274573.65414</v>
      </c>
      <c r="AQ37" s="18">
        <v>226392692452.61719</v>
      </c>
      <c r="AR37" s="18">
        <v>202924839417.04959</v>
      </c>
      <c r="AS37" s="18">
        <v>194905177540.85916</v>
      </c>
      <c r="AT37" s="18">
        <v>206294184290.49261</v>
      </c>
      <c r="AU37" s="18">
        <v>227028187716.76559</v>
      </c>
      <c r="AV37" s="18">
        <v>230241154174.4234</v>
      </c>
      <c r="AW37" s="18">
        <v>244765492707.21136</v>
      </c>
      <c r="AX37" s="18">
        <v>262897625470.84534</v>
      </c>
      <c r="AY37" s="18">
        <v>268223364141.77142</v>
      </c>
      <c r="AZ37" s="19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</row>
    <row r="38" spans="1:75" s="13" customFormat="1" ht="15.75" hidden="1" x14ac:dyDescent="0.25">
      <c r="A38" s="22" t="s">
        <v>18</v>
      </c>
      <c r="B38" s="18">
        <f>B33-B34</f>
        <v>2928334339.6197052</v>
      </c>
      <c r="C38" s="18">
        <f t="shared" ref="C38:AY38" si="4">C33-C34</f>
        <v>6937633036.5678558</v>
      </c>
      <c r="D38" s="18">
        <f t="shared" si="4"/>
        <v>4945602705.3542442</v>
      </c>
      <c r="E38" s="18">
        <f t="shared" si="4"/>
        <v>3209082505.7990952</v>
      </c>
      <c r="F38" s="18">
        <f t="shared" si="4"/>
        <v>-322014433.78490448</v>
      </c>
      <c r="G38" s="18">
        <f t="shared" si="4"/>
        <v>-111214998.42630768</v>
      </c>
      <c r="H38" s="18">
        <f t="shared" si="4"/>
        <v>-2113749190.1935425</v>
      </c>
      <c r="I38" s="18">
        <f t="shared" si="4"/>
        <v>5671134339.631134</v>
      </c>
      <c r="J38" s="18">
        <f t="shared" si="4"/>
        <v>11329486130.105293</v>
      </c>
      <c r="K38" s="18">
        <f t="shared" si="4"/>
        <v>9484512064.7758865</v>
      </c>
      <c r="L38" s="18">
        <f t="shared" si="4"/>
        <v>9259710994.0572662</v>
      </c>
      <c r="M38" s="18">
        <f t="shared" si="4"/>
        <v>17629177190.304443</v>
      </c>
      <c r="N38" s="18">
        <f t="shared" si="4"/>
        <v>18911825341.324661</v>
      </c>
      <c r="O38" s="18">
        <f t="shared" si="4"/>
        <v>26105653691.006821</v>
      </c>
      <c r="P38" s="18">
        <f t="shared" si="4"/>
        <v>35816439667.183334</v>
      </c>
      <c r="Q38" s="18">
        <f t="shared" si="4"/>
        <v>32720436944.692123</v>
      </c>
      <c r="R38" s="18">
        <f t="shared" si="4"/>
        <v>23962665729.701843</v>
      </c>
      <c r="S38" s="18">
        <f t="shared" si="4"/>
        <v>13297537883.031784</v>
      </c>
      <c r="T38" s="18">
        <f t="shared" si="4"/>
        <v>4457856097.4799347</v>
      </c>
      <c r="U38" s="18">
        <f t="shared" si="4"/>
        <v>-9887404306.1381226</v>
      </c>
      <c r="V38" s="18">
        <f t="shared" si="4"/>
        <v>-15484920678.418076</v>
      </c>
      <c r="W38" s="18">
        <f t="shared" si="4"/>
        <v>-19154869118.76474</v>
      </c>
      <c r="X38" s="18">
        <f t="shared" si="4"/>
        <v>-19726198326.276077</v>
      </c>
      <c r="Y38" s="18">
        <f t="shared" si="4"/>
        <v>-3694629945.1580811</v>
      </c>
      <c r="Z38" s="18">
        <f t="shared" si="4"/>
        <v>2353514011.7026367</v>
      </c>
      <c r="AA38" s="18">
        <f t="shared" si="4"/>
        <v>201850153.70858765</v>
      </c>
      <c r="AB38" s="18">
        <f t="shared" si="4"/>
        <v>4428503647.0236816</v>
      </c>
      <c r="AC38" s="18">
        <f t="shared" si="4"/>
        <v>7610416234.880188</v>
      </c>
      <c r="AD38" s="18">
        <f t="shared" si="4"/>
        <v>-3045497374.0863953</v>
      </c>
      <c r="AE38" s="18">
        <f t="shared" si="4"/>
        <v>-15545789035.89563</v>
      </c>
      <c r="AF38" s="18">
        <f t="shared" si="4"/>
        <v>-15017873249.273224</v>
      </c>
      <c r="AG38" s="18">
        <f t="shared" si="4"/>
        <v>-14830440963.686676</v>
      </c>
      <c r="AH38" s="18">
        <f t="shared" si="4"/>
        <v>-21391680025.993744</v>
      </c>
      <c r="AI38" s="18">
        <f t="shared" si="4"/>
        <v>-29350343229.360168</v>
      </c>
      <c r="AJ38" s="18">
        <f t="shared" si="4"/>
        <v>-47218518099.682983</v>
      </c>
      <c r="AK38" s="18">
        <f t="shared" si="4"/>
        <v>-65322924193.85144</v>
      </c>
      <c r="AL38" s="18">
        <f t="shared" si="4"/>
        <v>-81063908982.783875</v>
      </c>
      <c r="AM38" s="18">
        <f t="shared" si="4"/>
        <v>-89749010926.145447</v>
      </c>
      <c r="AN38" s="18">
        <f t="shared" si="4"/>
        <v>-69363254468.358643</v>
      </c>
      <c r="AO38" s="18">
        <f t="shared" si="4"/>
        <v>-31842416280.915955</v>
      </c>
      <c r="AP38" s="18">
        <f t="shared" si="4"/>
        <v>-25322212689.417786</v>
      </c>
      <c r="AQ38" s="18">
        <f t="shared" si="4"/>
        <v>3170821920.0703125</v>
      </c>
      <c r="AR38" s="18">
        <f t="shared" si="4"/>
        <v>26670837892.217896</v>
      </c>
      <c r="AS38" s="18">
        <f t="shared" si="4"/>
        <v>42831049923.46814</v>
      </c>
      <c r="AT38" s="18">
        <f t="shared" si="4"/>
        <v>37370005105.550598</v>
      </c>
      <c r="AU38" s="18">
        <f t="shared" si="4"/>
        <v>36336354867.878174</v>
      </c>
      <c r="AV38" s="18">
        <f t="shared" si="4"/>
        <v>48235532335.676086</v>
      </c>
      <c r="AW38" s="18">
        <f t="shared" si="4"/>
        <v>46103905987.171326</v>
      </c>
      <c r="AX38" s="18">
        <f t="shared" si="4"/>
        <v>39354125572.499084</v>
      </c>
      <c r="AY38" s="18">
        <f t="shared" si="4"/>
        <v>46696147646.953613</v>
      </c>
      <c r="AZ38" s="19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</row>
    <row r="39" spans="1:75" s="28" customFormat="1" ht="15.75" hidden="1" x14ac:dyDescent="0.25">
      <c r="A39" s="25" t="s">
        <v>29</v>
      </c>
      <c r="B39" s="29">
        <f>B35+B36+B37+B38</f>
        <v>381163861194.70728</v>
      </c>
      <c r="C39" s="29">
        <f t="shared" ref="C39:AY39" si="5">C35+C36+C37+C38</f>
        <v>397689791101.59406</v>
      </c>
      <c r="D39" s="29">
        <f t="shared" si="5"/>
        <v>432066031585.66687</v>
      </c>
      <c r="E39" s="29">
        <f t="shared" si="5"/>
        <v>467162361846.05396</v>
      </c>
      <c r="F39" s="29">
        <f t="shared" si="5"/>
        <v>494705494733.89673</v>
      </c>
      <c r="G39" s="29">
        <f t="shared" si="5"/>
        <v>497936362416.61481</v>
      </c>
      <c r="H39" s="29">
        <f t="shared" si="5"/>
        <v>516931707251.67688</v>
      </c>
      <c r="I39" s="29">
        <f t="shared" si="5"/>
        <v>527958903811.56165</v>
      </c>
      <c r="J39" s="29">
        <f t="shared" si="5"/>
        <v>534083596222.92267</v>
      </c>
      <c r="K39" s="29">
        <f t="shared" si="5"/>
        <v>537303646179.18884</v>
      </c>
      <c r="L39" s="29">
        <f t="shared" si="5"/>
        <v>549508008436.03284</v>
      </c>
      <c r="M39" s="29">
        <f t="shared" si="5"/>
        <v>548115977464.90466</v>
      </c>
      <c r="N39" s="29">
        <f t="shared" si="5"/>
        <v>554435879603.54395</v>
      </c>
      <c r="O39" s="29">
        <f t="shared" si="5"/>
        <v>563390916090.17993</v>
      </c>
      <c r="P39" s="29">
        <f t="shared" si="5"/>
        <v>572219474046.84888</v>
      </c>
      <c r="Q39" s="29">
        <f t="shared" si="5"/>
        <v>585680971038.91113</v>
      </c>
      <c r="R39" s="29">
        <f t="shared" si="5"/>
        <v>605271802663.14966</v>
      </c>
      <c r="S39" s="29">
        <f t="shared" si="5"/>
        <v>639647365618.32739</v>
      </c>
      <c r="T39" s="29">
        <f t="shared" si="5"/>
        <v>672571923752.77075</v>
      </c>
      <c r="U39" s="29">
        <f t="shared" si="5"/>
        <v>706084809428.521</v>
      </c>
      <c r="V39" s="29">
        <f t="shared" si="5"/>
        <v>732960727742.34692</v>
      </c>
      <c r="W39" s="29">
        <f t="shared" si="5"/>
        <v>752112247257.62695</v>
      </c>
      <c r="X39" s="29">
        <f t="shared" si="5"/>
        <v>759981548736.18628</v>
      </c>
      <c r="Y39" s="29">
        <f t="shared" si="5"/>
        <v>751124936380.81873</v>
      </c>
      <c r="Z39" s="29">
        <f t="shared" si="5"/>
        <v>768191240997.79883</v>
      </c>
      <c r="AA39" s="29">
        <f t="shared" si="5"/>
        <v>788947961771.61841</v>
      </c>
      <c r="AB39" s="29">
        <f t="shared" si="5"/>
        <v>810147773244.91101</v>
      </c>
      <c r="AC39" s="29">
        <f t="shared" si="5"/>
        <v>840194610411.24365</v>
      </c>
      <c r="AD39" s="29">
        <f t="shared" si="5"/>
        <v>877622286989.28235</v>
      </c>
      <c r="AE39" s="29">
        <f t="shared" si="5"/>
        <v>917082882972.52893</v>
      </c>
      <c r="AF39" s="29">
        <f t="shared" si="5"/>
        <v>964697337912.17871</v>
      </c>
      <c r="AG39" s="29">
        <f t="shared" si="5"/>
        <v>1002536478265.0848</v>
      </c>
      <c r="AH39" s="29">
        <f t="shared" si="5"/>
        <v>1030005844237.908</v>
      </c>
      <c r="AI39" s="29">
        <f t="shared" si="5"/>
        <v>1059769869375.6929</v>
      </c>
      <c r="AJ39" s="29">
        <f t="shared" si="5"/>
        <v>1091777536606.6229</v>
      </c>
      <c r="AK39" s="29">
        <f t="shared" si="5"/>
        <v>1129796345777.6655</v>
      </c>
      <c r="AL39" s="29">
        <f t="shared" si="5"/>
        <v>1173723153678.4084</v>
      </c>
      <c r="AM39" s="29">
        <f t="shared" si="5"/>
        <v>1215035891181.9478</v>
      </c>
      <c r="AN39" s="29">
        <f t="shared" si="5"/>
        <v>1229402742232.1721</v>
      </c>
      <c r="AO39" s="29">
        <f t="shared" si="5"/>
        <v>1191518130141.3425</v>
      </c>
      <c r="AP39" s="29">
        <f t="shared" si="5"/>
        <v>1193760663167.709</v>
      </c>
      <c r="AQ39" s="29">
        <f t="shared" si="5"/>
        <v>1186042667455.303</v>
      </c>
      <c r="AR39" s="29">
        <f t="shared" si="5"/>
        <v>1152094133361.7905</v>
      </c>
      <c r="AS39" s="29">
        <f t="shared" si="5"/>
        <v>1135321716468.7427</v>
      </c>
      <c r="AT39" s="29">
        <f t="shared" si="5"/>
        <v>1150949576446.2561</v>
      </c>
      <c r="AU39" s="29">
        <f t="shared" si="5"/>
        <v>1195119269971.5168</v>
      </c>
      <c r="AV39" s="29">
        <f t="shared" si="5"/>
        <v>1231346936295.0903</v>
      </c>
      <c r="AW39" s="29">
        <f t="shared" si="5"/>
        <v>1267815270109.6243</v>
      </c>
      <c r="AX39" s="29">
        <f t="shared" si="5"/>
        <v>1298550837745.4785</v>
      </c>
      <c r="AY39" s="29">
        <f t="shared" si="5"/>
        <v>1323891904570.1331</v>
      </c>
    </row>
    <row r="40" spans="1:75" ht="15.75" x14ac:dyDescent="0.25">
      <c r="A40" s="23" t="s">
        <v>28</v>
      </c>
      <c r="B40" s="30">
        <f>B35/B$39</f>
        <v>0.65354931949708051</v>
      </c>
      <c r="C40" s="30">
        <f t="shared" ref="C40:AY43" si="6">C35/C$39</f>
        <v>0.6583402276487188</v>
      </c>
      <c r="D40" s="30">
        <f t="shared" si="6"/>
        <v>0.65625562683551286</v>
      </c>
      <c r="E40" s="30">
        <f t="shared" si="6"/>
        <v>0.65429449285834873</v>
      </c>
      <c r="F40" s="30">
        <f t="shared" si="6"/>
        <v>0.64937591361177505</v>
      </c>
      <c r="G40" s="30">
        <f t="shared" si="6"/>
        <v>0.65677666808209179</v>
      </c>
      <c r="H40" s="30">
        <f t="shared" si="6"/>
        <v>0.6680706882643892</v>
      </c>
      <c r="I40" s="30">
        <f t="shared" si="6"/>
        <v>0.66392820769552396</v>
      </c>
      <c r="J40" s="30">
        <f t="shared" si="6"/>
        <v>0.66222363208830604</v>
      </c>
      <c r="K40" s="30">
        <f t="shared" si="6"/>
        <v>0.66681081526518993</v>
      </c>
      <c r="L40" s="30">
        <f t="shared" si="6"/>
        <v>0.66546992159942386</v>
      </c>
      <c r="M40" s="30">
        <f t="shared" si="6"/>
        <v>0.66050105705784334</v>
      </c>
      <c r="N40" s="30">
        <f t="shared" si="6"/>
        <v>0.65323607828524166</v>
      </c>
      <c r="O40" s="30">
        <f t="shared" si="6"/>
        <v>0.64535167508017033</v>
      </c>
      <c r="P40" s="30">
        <f t="shared" si="6"/>
        <v>0.63413902430728208</v>
      </c>
      <c r="Q40" s="30">
        <f t="shared" si="6"/>
        <v>0.6337106520037995</v>
      </c>
      <c r="R40" s="30">
        <f t="shared" si="6"/>
        <v>0.63409200040687363</v>
      </c>
      <c r="S40" s="30">
        <f t="shared" si="6"/>
        <v>0.63573536556886268</v>
      </c>
      <c r="T40" s="30">
        <f t="shared" si="6"/>
        <v>0.63422414700095397</v>
      </c>
      <c r="U40" s="30">
        <f t="shared" si="6"/>
        <v>0.63695235211580015</v>
      </c>
      <c r="V40" s="30">
        <f t="shared" si="6"/>
        <v>0.63517858592603016</v>
      </c>
      <c r="W40" s="30">
        <f t="shared" si="6"/>
        <v>0.63691176638977021</v>
      </c>
      <c r="X40" s="30">
        <f t="shared" si="6"/>
        <v>0.64404502800719254</v>
      </c>
      <c r="Y40" s="30">
        <f t="shared" si="6"/>
        <v>0.63933929761229025</v>
      </c>
      <c r="Z40" s="30">
        <f t="shared" si="6"/>
        <v>0.63201032221404074</v>
      </c>
      <c r="AA40" s="30">
        <f t="shared" si="6"/>
        <v>0.62592604046884703</v>
      </c>
      <c r="AB40" s="30">
        <f t="shared" si="6"/>
        <v>0.62450152434642026</v>
      </c>
      <c r="AC40" s="30">
        <f t="shared" si="6"/>
        <v>0.61922940352627942</v>
      </c>
      <c r="AD40" s="30">
        <f t="shared" si="6"/>
        <v>0.61897522607908861</v>
      </c>
      <c r="AE40" s="30">
        <f t="shared" si="6"/>
        <v>0.62076972194810465</v>
      </c>
      <c r="AF40" s="30">
        <f t="shared" si="6"/>
        <v>0.61628735796042433</v>
      </c>
      <c r="AG40" s="30">
        <f t="shared" si="6"/>
        <v>0.61596378544736086</v>
      </c>
      <c r="AH40" s="30">
        <f t="shared" si="6"/>
        <v>0.61795450483141201</v>
      </c>
      <c r="AI40" s="30">
        <f t="shared" si="6"/>
        <v>0.61486723366936979</v>
      </c>
      <c r="AJ40" s="30">
        <f t="shared" si="6"/>
        <v>0.6210343037613355</v>
      </c>
      <c r="AK40" s="30">
        <f t="shared" si="6"/>
        <v>0.62485974647856901</v>
      </c>
      <c r="AL40" s="30">
        <f t="shared" si="6"/>
        <v>0.62540891128963683</v>
      </c>
      <c r="AM40" s="30">
        <f t="shared" si="6"/>
        <v>0.62461982496431023</v>
      </c>
      <c r="AN40" s="30">
        <f t="shared" si="6"/>
        <v>0.61298220481334276</v>
      </c>
      <c r="AO40" s="30">
        <f t="shared" si="6"/>
        <v>0.60971775308258169</v>
      </c>
      <c r="AP40" s="30">
        <f t="shared" si="6"/>
        <v>0.61079745253701123</v>
      </c>
      <c r="AQ40" s="30">
        <f t="shared" si="6"/>
        <v>0.59963755580200606</v>
      </c>
      <c r="AR40" s="30">
        <f t="shared" si="6"/>
        <v>0.59677068452323645</v>
      </c>
      <c r="AS40" s="30">
        <f t="shared" si="6"/>
        <v>0.58808135019679142</v>
      </c>
      <c r="AT40" s="30">
        <f t="shared" si="6"/>
        <v>0.58989712497253721</v>
      </c>
      <c r="AU40" s="30">
        <f t="shared" si="6"/>
        <v>0.58483746137213599</v>
      </c>
      <c r="AV40" s="30">
        <f t="shared" si="6"/>
        <v>0.5829201399678452</v>
      </c>
      <c r="AW40" s="30">
        <f t="shared" si="6"/>
        <v>0.58327042165549703</v>
      </c>
      <c r="AX40" s="30">
        <f t="shared" si="6"/>
        <v>0.57954477516334302</v>
      </c>
      <c r="AY40" s="30">
        <f t="shared" si="6"/>
        <v>0.57370576669662954</v>
      </c>
    </row>
    <row r="41" spans="1:75" ht="15.75" x14ac:dyDescent="0.25">
      <c r="A41" s="23" t="s">
        <v>30</v>
      </c>
      <c r="B41" s="30">
        <f t="shared" ref="B41:Q43" si="7">B36/B$39</f>
        <v>0.10881133418499407</v>
      </c>
      <c r="C41" s="30">
        <f t="shared" si="7"/>
        <v>0.10877584901428848</v>
      </c>
      <c r="D41" s="30">
        <f t="shared" si="7"/>
        <v>0.10532855834086259</v>
      </c>
      <c r="E41" s="30">
        <f t="shared" si="7"/>
        <v>0.10364875947613343</v>
      </c>
      <c r="F41" s="30">
        <f t="shared" si="7"/>
        <v>0.1069815156045329</v>
      </c>
      <c r="G41" s="30">
        <f t="shared" si="7"/>
        <v>0.1118145083688207</v>
      </c>
      <c r="H41" s="30">
        <f t="shared" si="7"/>
        <v>0.11513705470421839</v>
      </c>
      <c r="I41" s="30">
        <f t="shared" si="7"/>
        <v>0.11712853276057114</v>
      </c>
      <c r="J41" s="30">
        <f t="shared" si="7"/>
        <v>0.12203748366795537</v>
      </c>
      <c r="K41" s="30">
        <f t="shared" si="7"/>
        <v>0.1263996396655962</v>
      </c>
      <c r="L41" s="30">
        <f t="shared" si="7"/>
        <v>0.12790729709616808</v>
      </c>
      <c r="M41" s="30">
        <f t="shared" si="7"/>
        <v>0.13344462781022504</v>
      </c>
      <c r="N41" s="30">
        <f t="shared" si="7"/>
        <v>0.13823216688245676</v>
      </c>
      <c r="O41" s="30">
        <f t="shared" si="7"/>
        <v>0.14045247725736468</v>
      </c>
      <c r="P41" s="30">
        <f t="shared" si="7"/>
        <v>0.14085395051128069</v>
      </c>
      <c r="Q41" s="30">
        <f t="shared" si="7"/>
        <v>0.14358286305622467</v>
      </c>
      <c r="R41" s="30">
        <f t="shared" si="6"/>
        <v>0.14539498461963574</v>
      </c>
      <c r="S41" s="30">
        <f t="shared" si="6"/>
        <v>0.15019236128579694</v>
      </c>
      <c r="T41" s="30">
        <f t="shared" si="6"/>
        <v>0.14805050808737155</v>
      </c>
      <c r="U41" s="30">
        <f t="shared" si="6"/>
        <v>0.15276483932288279</v>
      </c>
      <c r="V41" s="30">
        <f t="shared" si="6"/>
        <v>0.15639543896334632</v>
      </c>
      <c r="W41" s="30">
        <f t="shared" si="6"/>
        <v>0.16161130480500591</v>
      </c>
      <c r="X41" s="30">
        <f t="shared" si="6"/>
        <v>0.16552714811326114</v>
      </c>
      <c r="Y41" s="30">
        <f t="shared" si="6"/>
        <v>0.17193184021707875</v>
      </c>
      <c r="Z41" s="30">
        <f t="shared" si="6"/>
        <v>0.16901186272868179</v>
      </c>
      <c r="AA41" s="30">
        <f t="shared" si="6"/>
        <v>0.16857240054993097</v>
      </c>
      <c r="AB41" s="30">
        <f t="shared" si="6"/>
        <v>0.16596552663533554</v>
      </c>
      <c r="AC41" s="30">
        <f t="shared" si="6"/>
        <v>0.16421870483084711</v>
      </c>
      <c r="AD41" s="30">
        <f t="shared" si="6"/>
        <v>0.16274535078274674</v>
      </c>
      <c r="AE41" s="30">
        <f t="shared" si="6"/>
        <v>0.16164306031230047</v>
      </c>
      <c r="AF41" s="30">
        <f t="shared" si="6"/>
        <v>0.1606041654212097</v>
      </c>
      <c r="AG41" s="30">
        <f t="shared" si="6"/>
        <v>0.16047529387817414</v>
      </c>
      <c r="AH41" s="30">
        <f t="shared" si="6"/>
        <v>0.16212203110968501</v>
      </c>
      <c r="AI41" s="30">
        <f t="shared" si="6"/>
        <v>0.16512148488149769</v>
      </c>
      <c r="AJ41" s="30">
        <f t="shared" si="6"/>
        <v>0.17034043707353941</v>
      </c>
      <c r="AK41" s="30">
        <f t="shared" si="6"/>
        <v>0.17377006373866066</v>
      </c>
      <c r="AL41" s="30">
        <f t="shared" si="6"/>
        <v>0.17544018792438426</v>
      </c>
      <c r="AM41" s="30">
        <f t="shared" si="6"/>
        <v>0.1800067180990701</v>
      </c>
      <c r="AN41" s="30">
        <f t="shared" si="6"/>
        <v>0.18854814876292508</v>
      </c>
      <c r="AO41" s="30">
        <f t="shared" si="6"/>
        <v>0.20268573444421381</v>
      </c>
      <c r="AP41" s="30">
        <f t="shared" si="6"/>
        <v>0.20537921615808766</v>
      </c>
      <c r="AQ41" s="30">
        <f t="shared" si="6"/>
        <v>0.2068082655231035</v>
      </c>
      <c r="AR41" s="30">
        <f t="shared" si="6"/>
        <v>0.20394379647206956</v>
      </c>
      <c r="AS41" s="30">
        <f t="shared" si="6"/>
        <v>0.2025187730847644</v>
      </c>
      <c r="AT41" s="30">
        <f t="shared" si="6"/>
        <v>0.19839578169988553</v>
      </c>
      <c r="AU41" s="30">
        <f t="shared" si="6"/>
        <v>0.19479579431880401</v>
      </c>
      <c r="AV41" s="30">
        <f t="shared" si="6"/>
        <v>0.19092370671602468</v>
      </c>
      <c r="AW41" s="30">
        <f t="shared" si="6"/>
        <v>0.18730388396141492</v>
      </c>
      <c r="AX41" s="30">
        <f t="shared" si="6"/>
        <v>0.18769441004398518</v>
      </c>
      <c r="AY41" s="30">
        <f t="shared" si="6"/>
        <v>0.18842019638116478</v>
      </c>
    </row>
    <row r="42" spans="1:75" ht="15.75" x14ac:dyDescent="0.25">
      <c r="A42" s="23" t="s">
        <v>31</v>
      </c>
      <c r="B42" s="30">
        <f t="shared" si="7"/>
        <v>0.22995673356853943</v>
      </c>
      <c r="C42" s="30">
        <f t="shared" si="6"/>
        <v>0.21543908770932738</v>
      </c>
      <c r="D42" s="30">
        <f t="shared" si="6"/>
        <v>0.22696941000627746</v>
      </c>
      <c r="E42" s="30">
        <f t="shared" si="6"/>
        <v>0.23518743890288993</v>
      </c>
      <c r="F42" s="30">
        <f t="shared" si="6"/>
        <v>0.24429349226569039</v>
      </c>
      <c r="G42" s="30">
        <f t="shared" si="6"/>
        <v>0.23163217538040703</v>
      </c>
      <c r="H42" s="30">
        <f t="shared" si="6"/>
        <v>0.22088128689847383</v>
      </c>
      <c r="I42" s="30">
        <f t="shared" si="6"/>
        <v>0.20820163874976957</v>
      </c>
      <c r="J42" s="30">
        <f t="shared" si="6"/>
        <v>0.19452593891040829</v>
      </c>
      <c r="K42" s="30">
        <f t="shared" si="6"/>
        <v>0.18913749276653358</v>
      </c>
      <c r="L42" s="30">
        <f t="shared" si="6"/>
        <v>0.18977186948528557</v>
      </c>
      <c r="M42" s="30">
        <f t="shared" si="6"/>
        <v>0.1738910907139147</v>
      </c>
      <c r="N42" s="30">
        <f t="shared" si="6"/>
        <v>0.17442172329024508</v>
      </c>
      <c r="O42" s="30">
        <f t="shared" si="6"/>
        <v>0.16785918701451774</v>
      </c>
      <c r="P42" s="30">
        <f t="shared" si="6"/>
        <v>0.16241488826256872</v>
      </c>
      <c r="Q42" s="30">
        <f t="shared" si="6"/>
        <v>0.16683914664033644</v>
      </c>
      <c r="R42" s="30">
        <f t="shared" si="6"/>
        <v>0.18092308921737912</v>
      </c>
      <c r="S42" s="30">
        <f t="shared" si="6"/>
        <v>0.19328341572516261</v>
      </c>
      <c r="T42" s="30">
        <f t="shared" si="6"/>
        <v>0.21109727148183766</v>
      </c>
      <c r="U42" s="30">
        <f t="shared" si="6"/>
        <v>0.2242859483741404</v>
      </c>
      <c r="V42" s="30">
        <f t="shared" si="6"/>
        <v>0.22955251039732921</v>
      </c>
      <c r="W42" s="30">
        <f t="shared" si="6"/>
        <v>0.22694502773408426</v>
      </c>
      <c r="X42" s="30">
        <f t="shared" si="6"/>
        <v>0.21638397815602822</v>
      </c>
      <c r="Y42" s="30">
        <f t="shared" si="6"/>
        <v>0.1936476576548552</v>
      </c>
      <c r="Z42" s="30">
        <f t="shared" si="6"/>
        <v>0.19591410658717603</v>
      </c>
      <c r="AA42" s="30">
        <f t="shared" si="6"/>
        <v>0.20524571174732412</v>
      </c>
      <c r="AB42" s="30">
        <f t="shared" si="6"/>
        <v>0.20406665781400374</v>
      </c>
      <c r="AC42" s="30">
        <f t="shared" si="6"/>
        <v>0.20749397084621996</v>
      </c>
      <c r="AD42" s="30">
        <f t="shared" si="6"/>
        <v>0.22174959181919737</v>
      </c>
      <c r="AE42" s="30">
        <f t="shared" si="6"/>
        <v>0.23453856349528837</v>
      </c>
      <c r="AF42" s="30">
        <f t="shared" si="6"/>
        <v>0.2386759221363304</v>
      </c>
      <c r="AG42" s="30">
        <f t="shared" si="6"/>
        <v>0.23835383972051427</v>
      </c>
      <c r="AH42" s="30">
        <f t="shared" si="6"/>
        <v>0.24069196760251274</v>
      </c>
      <c r="AI42" s="30">
        <f t="shared" si="6"/>
        <v>0.24770629720444015</v>
      </c>
      <c r="AJ42" s="30">
        <f t="shared" si="6"/>
        <v>0.25187447113045264</v>
      </c>
      <c r="AK42" s="30">
        <f t="shared" si="6"/>
        <v>0.25918850760436674</v>
      </c>
      <c r="AL42" s="30">
        <f t="shared" si="6"/>
        <v>0.26821651368518135</v>
      </c>
      <c r="AM42" s="30">
        <f t="shared" si="6"/>
        <v>0.26923877365482851</v>
      </c>
      <c r="AN42" s="30">
        <f t="shared" si="6"/>
        <v>0.25488993253958941</v>
      </c>
      <c r="AO42" s="30">
        <f t="shared" si="6"/>
        <v>0.21432075231094727</v>
      </c>
      <c r="AP42" s="30">
        <f t="shared" si="6"/>
        <v>0.20503546659358121</v>
      </c>
      <c r="AQ42" s="30">
        <f t="shared" si="6"/>
        <v>0.19088073192033708</v>
      </c>
      <c r="AR42" s="30">
        <f t="shared" si="6"/>
        <v>0.17613564164667558</v>
      </c>
      <c r="AS42" s="30">
        <f t="shared" si="6"/>
        <v>0.17167396229069246</v>
      </c>
      <c r="AT42" s="30">
        <f t="shared" si="6"/>
        <v>0.17923824684610376</v>
      </c>
      <c r="AU42" s="30">
        <f t="shared" si="6"/>
        <v>0.18996278733098859</v>
      </c>
      <c r="AV42" s="30">
        <f t="shared" si="6"/>
        <v>0.18698317053289559</v>
      </c>
      <c r="AW42" s="30">
        <f t="shared" si="6"/>
        <v>0.19306084922454611</v>
      </c>
      <c r="AX42" s="30">
        <f t="shared" si="6"/>
        <v>0.2024546269803989</v>
      </c>
      <c r="AY42" s="30">
        <f t="shared" si="6"/>
        <v>0.20260216352698629</v>
      </c>
    </row>
    <row r="43" spans="1:75" ht="15.75" x14ac:dyDescent="0.25">
      <c r="A43" s="23" t="s">
        <v>32</v>
      </c>
      <c r="B43" s="30">
        <f t="shared" si="7"/>
        <v>7.6826127493861349E-3</v>
      </c>
      <c r="C43" s="30">
        <f t="shared" si="6"/>
        <v>1.7444835627665294E-2</v>
      </c>
      <c r="D43" s="30">
        <f t="shared" si="6"/>
        <v>1.1446404817347152E-2</v>
      </c>
      <c r="E43" s="30">
        <f t="shared" si="6"/>
        <v>6.8693087626280095E-3</v>
      </c>
      <c r="F43" s="30">
        <f t="shared" si="6"/>
        <v>-6.5092148199832878E-4</v>
      </c>
      <c r="G43" s="30">
        <f t="shared" si="6"/>
        <v>-2.2335183131947289E-4</v>
      </c>
      <c r="H43" s="30">
        <f t="shared" si="6"/>
        <v>-4.08902986708151E-3</v>
      </c>
      <c r="I43" s="30">
        <f t="shared" si="6"/>
        <v>1.0741620794135272E-2</v>
      </c>
      <c r="J43" s="30">
        <f t="shared" si="6"/>
        <v>2.1212945333330267E-2</v>
      </c>
      <c r="K43" s="30">
        <f t="shared" si="6"/>
        <v>1.7652052302680327E-2</v>
      </c>
      <c r="L43" s="30">
        <f t="shared" si="6"/>
        <v>1.6850911819122599E-2</v>
      </c>
      <c r="M43" s="30">
        <f t="shared" si="6"/>
        <v>3.2163224418016938E-2</v>
      </c>
      <c r="N43" s="30">
        <f t="shared" si="6"/>
        <v>3.4110031542056385E-2</v>
      </c>
      <c r="O43" s="30">
        <f t="shared" si="6"/>
        <v>4.6336660647947302E-2</v>
      </c>
      <c r="P43" s="30">
        <f t="shared" si="6"/>
        <v>6.2592136918868585E-2</v>
      </c>
      <c r="Q43" s="30">
        <f t="shared" si="6"/>
        <v>5.5867338299639351E-2</v>
      </c>
      <c r="R43" s="30">
        <f t="shared" si="6"/>
        <v>3.9589925756111463E-2</v>
      </c>
      <c r="S43" s="30">
        <f t="shared" si="6"/>
        <v>2.0788857420177859E-2</v>
      </c>
      <c r="T43" s="30">
        <f t="shared" si="6"/>
        <v>6.628073429836759E-3</v>
      </c>
      <c r="U43" s="30">
        <f t="shared" si="6"/>
        <v>-1.4003139812823084E-2</v>
      </c>
      <c r="V43" s="30">
        <f t="shared" si="6"/>
        <v>-2.1126535286705554E-2</v>
      </c>
      <c r="W43" s="30">
        <f t="shared" si="6"/>
        <v>-2.5468098928860376E-2</v>
      </c>
      <c r="X43" s="30">
        <f t="shared" si="6"/>
        <v>-2.5956154276481871E-2</v>
      </c>
      <c r="Y43" s="30">
        <f t="shared" si="6"/>
        <v>-4.9187954842240941E-3</v>
      </c>
      <c r="Z43" s="30">
        <f t="shared" si="6"/>
        <v>3.0637084701013667E-3</v>
      </c>
      <c r="AA43" s="30">
        <f t="shared" si="6"/>
        <v>2.5584723389781498E-4</v>
      </c>
      <c r="AB43" s="30">
        <f t="shared" si="6"/>
        <v>5.4662912042404968E-3</v>
      </c>
      <c r="AC43" s="30">
        <f t="shared" si="6"/>
        <v>9.0579207966534989E-3</v>
      </c>
      <c r="AD43" s="30">
        <f t="shared" si="6"/>
        <v>-3.4701686810325811E-3</v>
      </c>
      <c r="AE43" s="30">
        <f t="shared" si="6"/>
        <v>-1.6951345755693601E-2</v>
      </c>
      <c r="AF43" s="30">
        <f t="shared" si="6"/>
        <v>-1.5567445517964492E-2</v>
      </c>
      <c r="AG43" s="30">
        <f t="shared" si="6"/>
        <v>-1.4792919046049213E-2</v>
      </c>
      <c r="AH43" s="30">
        <f t="shared" si="6"/>
        <v>-2.0768503543609752E-2</v>
      </c>
      <c r="AI43" s="30">
        <f t="shared" si="6"/>
        <v>-2.7695015755307674E-2</v>
      </c>
      <c r="AJ43" s="30">
        <f t="shared" si="6"/>
        <v>-4.3249211965327543E-2</v>
      </c>
      <c r="AK43" s="30">
        <f t="shared" si="6"/>
        <v>-5.7818317821596535E-2</v>
      </c>
      <c r="AL43" s="30">
        <f t="shared" si="6"/>
        <v>-6.9065612899202281E-2</v>
      </c>
      <c r="AM43" s="30">
        <f t="shared" si="6"/>
        <v>-7.3865316718208632E-2</v>
      </c>
      <c r="AN43" s="30">
        <f t="shared" si="6"/>
        <v>-5.6420286115857241E-2</v>
      </c>
      <c r="AO43" s="30">
        <f t="shared" si="6"/>
        <v>-2.6724239837742698E-2</v>
      </c>
      <c r="AP43" s="30">
        <f t="shared" si="6"/>
        <v>-2.121213528867999E-2</v>
      </c>
      <c r="AQ43" s="30">
        <f t="shared" si="6"/>
        <v>2.6734467545534634E-3</v>
      </c>
      <c r="AR43" s="30">
        <f t="shared" si="6"/>
        <v>2.3149877358018357E-2</v>
      </c>
      <c r="AS43" s="30">
        <f t="shared" si="6"/>
        <v>3.7725914427751854E-2</v>
      </c>
      <c r="AT43" s="30">
        <f t="shared" si="6"/>
        <v>3.2468846481473641E-2</v>
      </c>
      <c r="AU43" s="30">
        <f t="shared" si="6"/>
        <v>3.0403956978071463E-2</v>
      </c>
      <c r="AV43" s="30">
        <f t="shared" si="6"/>
        <v>3.9172982783234472E-2</v>
      </c>
      <c r="AW43" s="30">
        <f t="shared" si="6"/>
        <v>3.6364845158541791E-2</v>
      </c>
      <c r="AX43" s="30">
        <f t="shared" si="6"/>
        <v>3.0306187812273129E-2</v>
      </c>
      <c r="AY43" s="30">
        <f t="shared" si="6"/>
        <v>3.5271873395219394E-2</v>
      </c>
    </row>
  </sheetData>
  <hyperlinks>
    <hyperlink ref="B1" location="Índice!A1" display="Volver al Índice" xr:uid="{BDF963A2-5256-49DE-8FC5-1403944EE7E9}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CFC8-5EDA-48FF-9516-8ED4C8958A48}">
  <dimension ref="A1:DG43"/>
  <sheetViews>
    <sheetView showGridLines="0" zoomScaleNormal="100" workbookViewId="0"/>
  </sheetViews>
  <sheetFormatPr baseColWidth="10" defaultRowHeight="15.75" x14ac:dyDescent="0.25"/>
  <cols>
    <col min="1" max="1" width="23" style="38" bestFit="1" customWidth="1"/>
    <col min="2" max="2" width="57.42578125" style="18" bestFit="1" customWidth="1"/>
    <col min="3" max="3" width="24" style="38" customWidth="1"/>
    <col min="4" max="4" width="17.7109375" style="42" bestFit="1" customWidth="1"/>
    <col min="5" max="5" width="9.28515625" style="18" bestFit="1" customWidth="1"/>
    <col min="6" max="6" width="11.28515625" style="18" bestFit="1" customWidth="1"/>
    <col min="7" max="7" width="9.5703125" style="18" bestFit="1" customWidth="1"/>
    <col min="8" max="8" width="10.5703125" style="18" bestFit="1" customWidth="1"/>
    <col min="9" max="9" width="8.140625" style="18" bestFit="1" customWidth="1"/>
    <col min="10" max="10" width="9.85546875" style="18" bestFit="1" customWidth="1"/>
    <col min="11" max="11" width="12.140625" style="18" bestFit="1" customWidth="1"/>
    <col min="12" max="12" width="7.42578125" style="18" bestFit="1" customWidth="1"/>
    <col min="13" max="13" width="8.7109375" style="18" bestFit="1" customWidth="1"/>
    <col min="14" max="14" width="7.28515625" style="18" customWidth="1"/>
    <col min="15" max="51" width="25.42578125" style="18" bestFit="1" customWidth="1"/>
    <col min="52" max="52" width="19.42578125" style="18" bestFit="1" customWidth="1"/>
    <col min="53" max="16384" width="11.42578125" style="18"/>
  </cols>
  <sheetData>
    <row r="1" spans="1:111" x14ac:dyDescent="0.25">
      <c r="A1" s="38" t="s">
        <v>20</v>
      </c>
      <c r="B1" s="32" t="s">
        <v>8</v>
      </c>
    </row>
    <row r="2" spans="1:111" ht="19.5" customHeight="1" x14ac:dyDescent="0.25">
      <c r="C2" s="39">
        <v>2015</v>
      </c>
      <c r="D2" s="42" t="s">
        <v>262</v>
      </c>
    </row>
    <row r="3" spans="1:111" s="58" customFormat="1" x14ac:dyDescent="0.25">
      <c r="A3" s="59" t="s">
        <v>252</v>
      </c>
      <c r="C3" s="59"/>
      <c r="D3" s="60"/>
      <c r="E3" s="58" t="s">
        <v>48</v>
      </c>
      <c r="F3" s="58" t="s">
        <v>47</v>
      </c>
      <c r="G3" s="58" t="s">
        <v>257</v>
      </c>
      <c r="H3" s="58" t="s">
        <v>45</v>
      </c>
      <c r="I3" s="58" t="s">
        <v>201</v>
      </c>
      <c r="J3" s="58" t="s">
        <v>256</v>
      </c>
      <c r="K3" s="58" t="s">
        <v>44</v>
      </c>
      <c r="L3" s="58" t="s">
        <v>130</v>
      </c>
      <c r="M3" s="58" t="s">
        <v>255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</row>
    <row r="4" spans="1:111" x14ac:dyDescent="0.25">
      <c r="A4" s="38" t="s">
        <v>48</v>
      </c>
      <c r="B4" s="23" t="s">
        <v>261</v>
      </c>
      <c r="C4" s="38">
        <v>201152306710.12592</v>
      </c>
      <c r="D4" s="61">
        <f>C4/($C$7+$C$6+$C$5+$C$4)</f>
        <v>0.52682380551341679</v>
      </c>
      <c r="E4" s="36">
        <v>0.52682380551341679</v>
      </c>
      <c r="F4" s="36">
        <v>0.58246668750109143</v>
      </c>
      <c r="G4" s="36">
        <v>0.57783886554853958</v>
      </c>
      <c r="H4" s="36">
        <v>0.782483724726732</v>
      </c>
      <c r="I4" s="36">
        <v>0.7194874740456042</v>
      </c>
      <c r="J4" s="36">
        <v>0.67753793730488232</v>
      </c>
      <c r="K4" s="36">
        <v>0.65905837344618245</v>
      </c>
      <c r="L4" s="36">
        <v>0.54492070551567029</v>
      </c>
      <c r="M4" s="36">
        <v>0.66137693547380949</v>
      </c>
    </row>
    <row r="5" spans="1:111" x14ac:dyDescent="0.25">
      <c r="A5" s="38" t="s">
        <v>48</v>
      </c>
      <c r="B5" s="23" t="s">
        <v>260</v>
      </c>
      <c r="C5" s="38">
        <v>75453605957.799896</v>
      </c>
      <c r="D5" s="61">
        <f t="shared" ref="D5:D7" si="0">C5/($C$7+$C$6+$C$5+$C$4)</f>
        <v>0.19761521247519914</v>
      </c>
      <c r="E5" s="36">
        <v>0.19761521247519914</v>
      </c>
      <c r="F5" s="36">
        <v>0.18656866056928564</v>
      </c>
      <c r="G5" s="36">
        <v>0.20868766528097643</v>
      </c>
      <c r="H5" s="36">
        <v>0.13139852105830804</v>
      </c>
      <c r="I5" s="36">
        <v>0.16411509516582828</v>
      </c>
      <c r="J5" s="36">
        <v>0.18924147516977247</v>
      </c>
      <c r="K5" s="36">
        <v>0.18098379759108293</v>
      </c>
      <c r="L5" s="36">
        <v>0.22463817692267313</v>
      </c>
      <c r="M5" s="36">
        <v>0.12439015968352234</v>
      </c>
    </row>
    <row r="6" spans="1:111" x14ac:dyDescent="0.25">
      <c r="A6" s="38" t="s">
        <v>48</v>
      </c>
      <c r="B6" s="23" t="s">
        <v>259</v>
      </c>
      <c r="C6" s="38">
        <v>90893689839.025375</v>
      </c>
      <c r="D6" s="61">
        <f t="shared" si="0"/>
        <v>0.2380532461263643</v>
      </c>
      <c r="E6" s="36">
        <v>0.2380532461263643</v>
      </c>
      <c r="F6" s="36">
        <v>0.25371993836382328</v>
      </c>
      <c r="G6" s="36">
        <v>0.23811257536511213</v>
      </c>
      <c r="H6" s="36">
        <v>0.2077520253187696</v>
      </c>
      <c r="I6" s="36">
        <v>0.18681025964998313</v>
      </c>
      <c r="J6" s="36">
        <v>0.15933316034244149</v>
      </c>
      <c r="K6" s="36">
        <v>0.17070704884547869</v>
      </c>
      <c r="L6" s="36">
        <v>0.20014628535314433</v>
      </c>
      <c r="M6" s="36">
        <v>0.23480825580519249</v>
      </c>
    </row>
    <row r="7" spans="1:111" s="34" customFormat="1" ht="15.75" customHeight="1" thickBot="1" x14ac:dyDescent="0.3">
      <c r="A7" s="41" t="s">
        <v>48</v>
      </c>
      <c r="B7" s="35" t="s">
        <v>258</v>
      </c>
      <c r="C7" s="41">
        <v>14321235133.619568</v>
      </c>
      <c r="D7" s="62">
        <f t="shared" si="0"/>
        <v>3.7507735885019836E-2</v>
      </c>
      <c r="E7" s="37">
        <v>3.7507735885019836E-2</v>
      </c>
      <c r="F7" s="37">
        <v>-2.2755286434200234E-2</v>
      </c>
      <c r="G7" s="37">
        <v>-2.4639106194628068E-2</v>
      </c>
      <c r="H7" s="37">
        <v>-0.1216342711038097</v>
      </c>
      <c r="I7" s="37">
        <v>-7.0412828861415588E-2</v>
      </c>
      <c r="J7" s="37">
        <v>-2.6112572817096284E-2</v>
      </c>
      <c r="K7" s="37">
        <v>-1.0749219882744169E-2</v>
      </c>
      <c r="L7" s="37">
        <v>3.029483220851225E-2</v>
      </c>
      <c r="M7" s="37">
        <v>-2.0575350962524358E-2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</row>
    <row r="8" spans="1:111" s="31" customFormat="1" x14ac:dyDescent="0.25">
      <c r="A8" s="38" t="s">
        <v>47</v>
      </c>
      <c r="B8" s="23" t="s">
        <v>261</v>
      </c>
      <c r="C8" s="38">
        <v>726705038181.20081</v>
      </c>
      <c r="D8" s="63">
        <f>C8/($C$8+$C$9+$C$10+$C$11)</f>
        <v>0.58246668750109143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</row>
    <row r="9" spans="1:111" x14ac:dyDescent="0.25">
      <c r="A9" s="38" t="s">
        <v>47</v>
      </c>
      <c r="B9" s="23" t="s">
        <v>260</v>
      </c>
      <c r="C9" s="38">
        <v>232769338593.57263</v>
      </c>
      <c r="D9" s="63">
        <f t="shared" ref="D9:D11" si="1">C9/($C$8+$C$9+$C$10+$C$11)</f>
        <v>0.18656866056928564</v>
      </c>
    </row>
    <row r="10" spans="1:111" x14ac:dyDescent="0.25">
      <c r="A10" s="38" t="s">
        <v>47</v>
      </c>
      <c r="B10" s="23" t="s">
        <v>259</v>
      </c>
      <c r="C10" s="38">
        <v>316549532278.04742</v>
      </c>
      <c r="D10" s="63">
        <f>C10/($C$8+$C$9+$C$10+$C$11)</f>
        <v>0.25371993836382328</v>
      </c>
    </row>
    <row r="11" spans="1:111" s="34" customFormat="1" ht="16.5" thickBot="1" x14ac:dyDescent="0.3">
      <c r="A11" s="41" t="s">
        <v>47</v>
      </c>
      <c r="B11" s="35" t="s">
        <v>258</v>
      </c>
      <c r="C11" s="41">
        <v>-28390261025.800995</v>
      </c>
      <c r="D11" s="64">
        <f t="shared" si="1"/>
        <v>-2.2755286434200234E-2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</row>
    <row r="12" spans="1:111" x14ac:dyDescent="0.25">
      <c r="A12" s="38" t="s">
        <v>257</v>
      </c>
      <c r="B12" s="23" t="s">
        <v>261</v>
      </c>
      <c r="C12" s="38">
        <v>899582435353.51147</v>
      </c>
      <c r="D12" s="63">
        <f>C12/($C$12+$C$13+$C$14+$C$15)</f>
        <v>0.57783886554853958</v>
      </c>
    </row>
    <row r="13" spans="1:111" s="31" customFormat="1" x14ac:dyDescent="0.25">
      <c r="A13" s="38" t="s">
        <v>257</v>
      </c>
      <c r="B13" s="23" t="s">
        <v>260</v>
      </c>
      <c r="C13" s="38">
        <v>324886000846.42352</v>
      </c>
      <c r="D13" s="63">
        <f t="shared" ref="D13:D15" si="2">C13/($C$12+$C$13+$C$14+$C$15)</f>
        <v>0.20868766528097643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</row>
    <row r="14" spans="1:111" x14ac:dyDescent="0.25">
      <c r="A14" s="38" t="s">
        <v>257</v>
      </c>
      <c r="B14" s="23" t="s">
        <v>259</v>
      </c>
      <c r="C14" s="38">
        <v>370694848003.86926</v>
      </c>
      <c r="D14" s="63">
        <f t="shared" si="2"/>
        <v>0.23811257536511213</v>
      </c>
    </row>
    <row r="15" spans="1:111" x14ac:dyDescent="0.25">
      <c r="A15" s="38" t="s">
        <v>257</v>
      </c>
      <c r="B15" s="23" t="s">
        <v>258</v>
      </c>
      <c r="C15" s="38">
        <v>-38358283730.977966</v>
      </c>
      <c r="D15" s="63">
        <f t="shared" si="2"/>
        <v>-2.4639106194628068E-2</v>
      </c>
    </row>
    <row r="16" spans="1:111" x14ac:dyDescent="0.25">
      <c r="D16" s="61"/>
    </row>
    <row r="17" spans="1:111" s="33" customFormat="1" x14ac:dyDescent="0.25">
      <c r="A17" s="40" t="s">
        <v>253</v>
      </c>
      <c r="C17" s="40"/>
      <c r="D17" s="65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</row>
    <row r="18" spans="1:111" x14ac:dyDescent="0.25">
      <c r="A18" s="38" t="s">
        <v>45</v>
      </c>
      <c r="B18" s="23" t="s">
        <v>261</v>
      </c>
      <c r="C18" s="38">
        <v>8240058281.5359058</v>
      </c>
      <c r="D18" s="61">
        <f>C18/($C$21+$C$20+$C$19+$C$18)</f>
        <v>0.782483724726732</v>
      </c>
    </row>
    <row r="19" spans="1:111" x14ac:dyDescent="0.25">
      <c r="A19" s="38" t="s">
        <v>45</v>
      </c>
      <c r="B19" s="23" t="s">
        <v>260</v>
      </c>
      <c r="C19" s="38">
        <v>1383711171.76425</v>
      </c>
      <c r="D19" s="61">
        <f>C19/($C$21+$C$20+$C$19+$C$18)</f>
        <v>0.13139852105830804</v>
      </c>
    </row>
    <row r="20" spans="1:111" x14ac:dyDescent="0.25">
      <c r="A20" s="38" t="s">
        <v>45</v>
      </c>
      <c r="B20" s="23" t="s">
        <v>259</v>
      </c>
      <c r="C20" s="38">
        <v>2187762815.5545731</v>
      </c>
      <c r="D20" s="61">
        <f t="shared" ref="D20:D21" si="3">C20/($C$21+$C$20+$C$19+$C$18)</f>
        <v>0.2077520253187696</v>
      </c>
    </row>
    <row r="21" spans="1:111" s="34" customFormat="1" ht="16.5" thickBot="1" x14ac:dyDescent="0.3">
      <c r="A21" s="41" t="s">
        <v>45</v>
      </c>
      <c r="B21" s="35" t="s">
        <v>258</v>
      </c>
      <c r="C21" s="41">
        <v>-1280887322.3242517</v>
      </c>
      <c r="D21" s="62">
        <f t="shared" si="3"/>
        <v>-0.1216342711038097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</row>
    <row r="22" spans="1:111" x14ac:dyDescent="0.25">
      <c r="A22" s="38" t="s">
        <v>201</v>
      </c>
      <c r="B22" s="23" t="s">
        <v>261</v>
      </c>
      <c r="C22" s="38">
        <v>28531959764.335407</v>
      </c>
      <c r="D22" s="63">
        <f>C22/($C$25+$C$24+$C$23+$C$22)</f>
        <v>0.7194874740456042</v>
      </c>
    </row>
    <row r="23" spans="1:111" x14ac:dyDescent="0.25">
      <c r="A23" s="38" t="s">
        <v>201</v>
      </c>
      <c r="B23" s="23" t="s">
        <v>260</v>
      </c>
      <c r="C23" s="38">
        <v>6508140114.8822374</v>
      </c>
      <c r="D23" s="63">
        <f t="shared" ref="D23:D25" si="4">C23/($C$25+$C$24+$C$23+$C$22)</f>
        <v>0.16411509516582828</v>
      </c>
    </row>
    <row r="24" spans="1:111" x14ac:dyDescent="0.25">
      <c r="A24" s="38" t="s">
        <v>201</v>
      </c>
      <c r="B24" s="23" t="s">
        <v>259</v>
      </c>
      <c r="C24" s="38">
        <v>7408138437.6686544</v>
      </c>
      <c r="D24" s="63">
        <f t="shared" si="4"/>
        <v>0.18681025964998313</v>
      </c>
    </row>
    <row r="25" spans="1:111" s="34" customFormat="1" ht="16.5" thickBot="1" x14ac:dyDescent="0.3">
      <c r="A25" s="41" t="s">
        <v>201</v>
      </c>
      <c r="B25" s="35" t="s">
        <v>258</v>
      </c>
      <c r="C25" s="41">
        <v>-2792287666.483551</v>
      </c>
      <c r="D25" s="64">
        <f t="shared" si="4"/>
        <v>-7.0412828861415588E-2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</row>
    <row r="26" spans="1:111" x14ac:dyDescent="0.25">
      <c r="A26" s="38" t="s">
        <v>256</v>
      </c>
      <c r="B26" s="23" t="s">
        <v>261</v>
      </c>
      <c r="C26" s="38">
        <v>61676934805.474655</v>
      </c>
      <c r="D26" s="63">
        <f>C26/($C$29+$C$28+$C$27+$C$26)</f>
        <v>0.67753793730488232</v>
      </c>
    </row>
    <row r="27" spans="1:111" x14ac:dyDescent="0.25">
      <c r="A27" s="38" t="s">
        <v>256</v>
      </c>
      <c r="B27" s="23" t="s">
        <v>260</v>
      </c>
      <c r="C27" s="38">
        <v>17226834814.543751</v>
      </c>
      <c r="D27" s="63">
        <f t="shared" ref="D27:D28" si="5">C27/($C$29+$C$28+$C$27+$C$26)</f>
        <v>0.18924147516977247</v>
      </c>
    </row>
    <row r="28" spans="1:111" x14ac:dyDescent="0.25">
      <c r="A28" s="38" t="s">
        <v>256</v>
      </c>
      <c r="B28" s="23" t="s">
        <v>259</v>
      </c>
      <c r="C28" s="38">
        <v>14504251941.790403</v>
      </c>
      <c r="D28" s="63">
        <f t="shared" si="5"/>
        <v>0.15933316034244149</v>
      </c>
    </row>
    <row r="29" spans="1:111" x14ac:dyDescent="0.25">
      <c r="A29" s="38" t="s">
        <v>256</v>
      </c>
      <c r="B29" s="23" t="s">
        <v>258</v>
      </c>
      <c r="C29" s="38">
        <v>-2377052800.39328</v>
      </c>
      <c r="D29" s="63">
        <f>C29/($C$29+$C$28+$C$27+$C$26)</f>
        <v>-2.6112572817096284E-2</v>
      </c>
    </row>
    <row r="30" spans="1:111" x14ac:dyDescent="0.25">
      <c r="D30" s="61"/>
    </row>
    <row r="31" spans="1:111" s="33" customFormat="1" x14ac:dyDescent="0.25">
      <c r="A31" s="40" t="s">
        <v>254</v>
      </c>
      <c r="C31" s="40"/>
      <c r="D31" s="65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</row>
    <row r="32" spans="1:111" x14ac:dyDescent="0.25">
      <c r="A32" s="38" t="s">
        <v>44</v>
      </c>
      <c r="B32" s="23" t="s">
        <v>261</v>
      </c>
      <c r="C32" s="38">
        <v>425028854350.91315</v>
      </c>
      <c r="D32" s="61">
        <f>C32/($C$35+$C$34+$C$33+$C$32)</f>
        <v>0.65905837344618245</v>
      </c>
    </row>
    <row r="33" spans="1:111" x14ac:dyDescent="0.25">
      <c r="A33" s="38" t="s">
        <v>44</v>
      </c>
      <c r="B33" s="23" t="s">
        <v>260</v>
      </c>
      <c r="C33" s="38">
        <v>116717030304.89902</v>
      </c>
      <c r="D33" s="61">
        <f t="shared" ref="D33:D35" si="6">C33/($C$35+$C$34+$C$33+$C$32)</f>
        <v>0.18098379759108293</v>
      </c>
    </row>
    <row r="34" spans="1:111" x14ac:dyDescent="0.25">
      <c r="A34" s="38" t="s">
        <v>44</v>
      </c>
      <c r="B34" s="23" t="s">
        <v>259</v>
      </c>
      <c r="C34" s="38">
        <v>110089522148.1378</v>
      </c>
      <c r="D34" s="61">
        <f t="shared" si="6"/>
        <v>0.17070704884547869</v>
      </c>
    </row>
    <row r="35" spans="1:111" s="34" customFormat="1" ht="15.75" customHeight="1" thickBot="1" x14ac:dyDescent="0.3">
      <c r="A35" s="41" t="s">
        <v>44</v>
      </c>
      <c r="B35" s="35" t="s">
        <v>258</v>
      </c>
      <c r="C35" s="41">
        <v>-6932206305.2460175</v>
      </c>
      <c r="D35" s="62">
        <f t="shared" si="6"/>
        <v>-1.0749219882744169E-2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</row>
    <row r="36" spans="1:111" x14ac:dyDescent="0.25">
      <c r="A36" s="38" t="s">
        <v>130</v>
      </c>
      <c r="B36" s="23" t="s">
        <v>261</v>
      </c>
      <c r="C36" s="38">
        <v>163374378277.08945</v>
      </c>
      <c r="D36" s="63">
        <f>C36/($C$39+$C$38+$C$37+$C$36)</f>
        <v>0.54492070551567029</v>
      </c>
    </row>
    <row r="37" spans="1:111" x14ac:dyDescent="0.25">
      <c r="A37" s="38" t="s">
        <v>130</v>
      </c>
      <c r="B37" s="23" t="s">
        <v>260</v>
      </c>
      <c r="C37" s="38">
        <v>67349473273.015793</v>
      </c>
      <c r="D37" s="63">
        <f t="shared" ref="D37:D39" si="7">C37/($C$39+$C$38+$C$37+$C$36)</f>
        <v>0.22463817692267313</v>
      </c>
    </row>
    <row r="38" spans="1:111" x14ac:dyDescent="0.25">
      <c r="A38" s="38" t="s">
        <v>130</v>
      </c>
      <c r="B38" s="23" t="s">
        <v>259</v>
      </c>
      <c r="C38" s="38">
        <v>60006482783.757187</v>
      </c>
      <c r="D38" s="63">
        <f t="shared" si="7"/>
        <v>0.20014628535314433</v>
      </c>
    </row>
    <row r="39" spans="1:111" s="34" customFormat="1" ht="16.5" thickBot="1" x14ac:dyDescent="0.3">
      <c r="A39" s="41" t="s">
        <v>130</v>
      </c>
      <c r="B39" s="35" t="s">
        <v>258</v>
      </c>
      <c r="C39" s="41">
        <v>9082788242.3566742</v>
      </c>
      <c r="D39" s="64">
        <f t="shared" si="7"/>
        <v>3.029483220851225E-2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</row>
    <row r="40" spans="1:111" x14ac:dyDescent="0.25">
      <c r="A40" s="38" t="s">
        <v>255</v>
      </c>
      <c r="B40" s="23" t="s">
        <v>261</v>
      </c>
      <c r="C40" s="38">
        <v>767457495877.5708</v>
      </c>
      <c r="D40" s="63">
        <f>C40/($C$43+$C$42+$C$41+$C$40)</f>
        <v>0.66137693547380949</v>
      </c>
    </row>
    <row r="41" spans="1:111" x14ac:dyDescent="0.25">
      <c r="A41" s="38" t="s">
        <v>255</v>
      </c>
      <c r="B41" s="23" t="s">
        <v>260</v>
      </c>
      <c r="C41" s="38">
        <v>144341532554.55881</v>
      </c>
      <c r="D41" s="63">
        <f t="shared" ref="D41:D43" si="8">C41/($C$43+$C$42+$C$41+$C$40)</f>
        <v>0.12439015968352234</v>
      </c>
    </row>
    <row r="42" spans="1:111" x14ac:dyDescent="0.25">
      <c r="A42" s="38" t="s">
        <v>255</v>
      </c>
      <c r="B42" s="23" t="s">
        <v>259</v>
      </c>
      <c r="C42" s="38">
        <v>272469973393.51462</v>
      </c>
      <c r="D42" s="63">
        <f t="shared" si="8"/>
        <v>0.23480825580519249</v>
      </c>
    </row>
    <row r="43" spans="1:111" x14ac:dyDescent="0.25">
      <c r="A43" s="38" t="s">
        <v>255</v>
      </c>
      <c r="B43" s="23" t="s">
        <v>258</v>
      </c>
      <c r="C43" s="38">
        <v>-23875503483.030701</v>
      </c>
      <c r="D43" s="63">
        <f t="shared" si="8"/>
        <v>-2.0575350962524358E-2</v>
      </c>
    </row>
  </sheetData>
  <hyperlinks>
    <hyperlink ref="B1" location="Índice!A1" display="Volver al Índice" xr:uid="{D5120546-C910-47B6-AC04-8ACBA30E245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Base de datos orginal</vt:lpstr>
      <vt:lpstr>Punto1</vt:lpstr>
      <vt:lpstr>Punto 2</vt:lpstr>
      <vt:lpstr>Punto 3</vt:lpstr>
      <vt:lpstr>Punto 4</vt:lpstr>
      <vt:lpstr>Punto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2021-06-12T13:58:56Z</dcterms:modified>
</cp:coreProperties>
</file>