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eder\Desktop\final\Material de Examen Final-20220624\"/>
    </mc:Choice>
  </mc:AlternateContent>
  <xr:revisionPtr revIDLastSave="0" documentId="13_ncr:1_{143B7D97-7DFD-4EFD-A3AE-F48FB93C86EC}" xr6:coauthVersionLast="47" xr6:coauthVersionMax="47" xr10:uidLastSave="{00000000-0000-0000-0000-000000000000}"/>
  <bookViews>
    <workbookView xWindow="9816" yWindow="132" windowWidth="12984" windowHeight="1233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29" i="1"/>
  <c r="E8" i="1"/>
  <c r="E9" i="1" s="1"/>
  <c r="B10" i="1"/>
  <c r="B7" i="1"/>
  <c r="B8" i="1"/>
  <c r="B9" i="1"/>
  <c r="E7" i="1"/>
  <c r="E4" i="1"/>
  <c r="E5" i="1" s="1"/>
  <c r="B19" i="1"/>
  <c r="B18" i="1"/>
  <c r="B4" i="1"/>
  <c r="E3" i="1"/>
  <c r="B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Lopez</author>
  </authors>
  <commentList>
    <comment ref="B5" authorId="0" shapeId="0" xr:uid="{610EAEDC-D620-4C6D-8FB0-F1E1444C7655}">
      <text>
        <r>
          <rPr>
            <b/>
            <sz val="9"/>
            <color indexed="81"/>
            <rFont val="Tahoma"/>
            <family val="2"/>
          </rPr>
          <t>Federico Lopez:</t>
        </r>
        <r>
          <rPr>
            <sz val="9"/>
            <color indexed="81"/>
            <rFont val="Tahoma"/>
            <family val="2"/>
          </rPr>
          <t xml:space="preserve">
no pagan en el mismo mes 3)</t>
        </r>
      </text>
    </comment>
    <comment ref="B6" authorId="0" shapeId="0" xr:uid="{32C99CF1-1239-48F3-AECA-980978554056}">
      <text>
        <r>
          <rPr>
            <b/>
            <sz val="9"/>
            <color indexed="81"/>
            <rFont val="Tahoma"/>
            <family val="2"/>
          </rPr>
          <t>Federico Lopez:</t>
        </r>
        <r>
          <rPr>
            <sz val="9"/>
            <color indexed="81"/>
            <rFont val="Tahoma"/>
            <family val="2"/>
          </rPr>
          <t xml:space="preserve">
5</t>
        </r>
      </text>
    </comment>
  </commentList>
</comments>
</file>

<file path=xl/sharedStrings.xml><?xml version="1.0" encoding="utf-8"?>
<sst xmlns="http://schemas.openxmlformats.org/spreadsheetml/2006/main" count="25" uniqueCount="25">
  <si>
    <t>Ventas</t>
  </si>
  <si>
    <t>Costo de ventas</t>
  </si>
  <si>
    <t>Resultado bruto</t>
  </si>
  <si>
    <t>Resultado operativo</t>
  </si>
  <si>
    <t>Gastos financieros</t>
  </si>
  <si>
    <t xml:space="preserve">Resultado final </t>
  </si>
  <si>
    <t>Pago de deudas comerciales</t>
  </si>
  <si>
    <t>Pago de deudas sociales y fiscales</t>
  </si>
  <si>
    <t>Cobranza de créditos por ventas</t>
  </si>
  <si>
    <t>Pago de gastos financieros</t>
  </si>
  <si>
    <t>Saldo inicial de Caja y Bancos</t>
  </si>
  <si>
    <t>Saldo final de Caja y Bancos</t>
  </si>
  <si>
    <t>Cobranza de ventas del mes</t>
  </si>
  <si>
    <t>Gastos de Administración y Comercialización</t>
  </si>
  <si>
    <t>Pago de Compras del mes</t>
  </si>
  <si>
    <t>Pago de Gastos del mes</t>
  </si>
  <si>
    <t>PRESUPUESTO ECONÓMICO para el mes de octubre de 20X1</t>
  </si>
  <si>
    <t>PRESUPUESTO FINANCIERO para el mes de octubre de 20X1</t>
  </si>
  <si>
    <t>(428160 - costo)/428160</t>
  </si>
  <si>
    <t>(428160 - costo)</t>
  </si>
  <si>
    <t>- costo</t>
  </si>
  <si>
    <t>2 mgb</t>
  </si>
  <si>
    <t>3 Las compras se estiman en $ 600.000 a pagar a los 45 días.</t>
  </si>
  <si>
    <t>total</t>
  </si>
  <si>
    <t>a pagar en el mes( 50%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</si>
</sst>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6" formatCode="_-* #,##0.000_-;\-* #,##0.000_-;_-* &quot;-&quot;??_-;_-@_-"/>
    <numFmt numFmtId="167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1" applyNumberFormat="1" applyFont="1"/>
    <xf numFmtId="164" fontId="0" fillId="0" borderId="2" xfId="1" applyNumberFormat="1" applyFont="1" applyBorder="1"/>
    <xf numFmtId="167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0" fontId="0" fillId="0" borderId="0" xfId="0" quotePrefix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zoomScale="70" zoomScaleNormal="70" workbookViewId="0">
      <selection activeCell="D25" sqref="D25"/>
    </sheetView>
  </sheetViews>
  <sheetFormatPr baseColWidth="10" defaultRowHeight="15" x14ac:dyDescent="0.25"/>
  <cols>
    <col min="1" max="1" width="30.28515625" customWidth="1"/>
    <col min="2" max="2" width="21.140625" style="3" bestFit="1" customWidth="1"/>
    <col min="3" max="3" width="17.85546875" customWidth="1"/>
    <col min="4" max="4" width="24.140625" customWidth="1"/>
    <col min="5" max="5" width="11.7109375" style="3" customWidth="1"/>
  </cols>
  <sheetData>
    <row r="1" spans="1:5" x14ac:dyDescent="0.25">
      <c r="A1" s="1" t="s">
        <v>17</v>
      </c>
      <c r="D1" s="1" t="s">
        <v>16</v>
      </c>
    </row>
    <row r="2" spans="1:5" ht="15.75" thickBot="1" x14ac:dyDescent="0.3"/>
    <row r="3" spans="1:5" ht="15.75" thickBot="1" x14ac:dyDescent="0.3">
      <c r="A3" s="2" t="s">
        <v>10</v>
      </c>
      <c r="B3" s="4">
        <v>456400</v>
      </c>
      <c r="D3" t="s">
        <v>0</v>
      </c>
      <c r="E3" s="3">
        <f>4281600*0.1</f>
        <v>428160</v>
      </c>
    </row>
    <row r="4" spans="1:5" ht="15.75" thickBot="1" x14ac:dyDescent="0.3">
      <c r="A4" t="s">
        <v>12</v>
      </c>
      <c r="B4" s="3">
        <f>+E3*0.5</f>
        <v>214080</v>
      </c>
      <c r="D4" t="s">
        <v>1</v>
      </c>
      <c r="E4" s="3">
        <f>+B20</f>
        <v>235488</v>
      </c>
    </row>
    <row r="5" spans="1:5" ht="15.75" thickBot="1" x14ac:dyDescent="0.3">
      <c r="A5" t="s">
        <v>14</v>
      </c>
      <c r="B5" s="3">
        <v>0</v>
      </c>
      <c r="D5" s="2" t="s">
        <v>2</v>
      </c>
      <c r="E5" s="4">
        <f>+E3-E4</f>
        <v>192672</v>
      </c>
    </row>
    <row r="6" spans="1:5" ht="15.75" thickBot="1" x14ac:dyDescent="0.3">
      <c r="A6" t="s">
        <v>15</v>
      </c>
      <c r="B6" s="3">
        <f>+B29*0.5</f>
        <v>48100</v>
      </c>
      <c r="D6" t="s">
        <v>13</v>
      </c>
      <c r="E6" s="3">
        <v>110000</v>
      </c>
    </row>
    <row r="7" spans="1:5" ht="15.75" thickBot="1" x14ac:dyDescent="0.3">
      <c r="A7" t="s">
        <v>6</v>
      </c>
      <c r="B7" s="3">
        <f>-540580*0.3</f>
        <v>-162174</v>
      </c>
      <c r="D7" s="2" t="s">
        <v>3</v>
      </c>
      <c r="E7" s="4">
        <f>+E5-E6</f>
        <v>82672</v>
      </c>
    </row>
    <row r="8" spans="1:5" ht="15.75" thickBot="1" x14ac:dyDescent="0.3">
      <c r="A8" t="s">
        <v>7</v>
      </c>
      <c r="B8" s="3">
        <f>-135000*0.5</f>
        <v>-67500</v>
      </c>
      <c r="D8" t="s">
        <v>4</v>
      </c>
      <c r="E8" s="3">
        <f>-B10</f>
        <v>9000</v>
      </c>
    </row>
    <row r="9" spans="1:5" ht="15.75" thickBot="1" x14ac:dyDescent="0.3">
      <c r="A9" t="s">
        <v>8</v>
      </c>
      <c r="B9" s="3">
        <f>342000*0.7</f>
        <v>239399.99999999997</v>
      </c>
      <c r="D9" s="2" t="s">
        <v>5</v>
      </c>
      <c r="E9" s="4">
        <f>+E7-E8</f>
        <v>73672</v>
      </c>
    </row>
    <row r="10" spans="1:5" ht="15.75" thickBot="1" x14ac:dyDescent="0.3">
      <c r="A10" t="s">
        <v>9</v>
      </c>
      <c r="B10" s="3">
        <f>-0.9*10000</f>
        <v>-9000</v>
      </c>
    </row>
    <row r="11" spans="1:5" ht="15.75" thickBot="1" x14ac:dyDescent="0.3">
      <c r="A11" s="2" t="s">
        <v>11</v>
      </c>
      <c r="B11" s="4">
        <f>SUM(B3:B10)</f>
        <v>719306</v>
      </c>
    </row>
    <row r="17" spans="1:4" x14ac:dyDescent="0.25">
      <c r="A17" t="s">
        <v>21</v>
      </c>
      <c r="B17" s="5">
        <v>0.45</v>
      </c>
      <c r="C17" t="s">
        <v>18</v>
      </c>
      <c r="D17" s="7"/>
    </row>
    <row r="18" spans="1:4" x14ac:dyDescent="0.25">
      <c r="B18" s="5">
        <f>0.45*428160</f>
        <v>192672</v>
      </c>
      <c r="C18" t="s">
        <v>19</v>
      </c>
    </row>
    <row r="19" spans="1:4" x14ac:dyDescent="0.25">
      <c r="B19" s="3">
        <f>+B18-E3</f>
        <v>-235488</v>
      </c>
      <c r="C19" s="8" t="s">
        <v>20</v>
      </c>
    </row>
    <row r="20" spans="1:4" x14ac:dyDescent="0.25">
      <c r="B20" s="3">
        <v>235488</v>
      </c>
    </row>
    <row r="22" spans="1:4" x14ac:dyDescent="0.25">
      <c r="D22" s="7"/>
    </row>
    <row r="23" spans="1:4" x14ac:dyDescent="0.25">
      <c r="A23" t="s">
        <v>22</v>
      </c>
    </row>
    <row r="27" spans="1:4" x14ac:dyDescent="0.25">
      <c r="A27">
        <v>5</v>
      </c>
    </row>
    <row r="28" spans="1:4" x14ac:dyDescent="0.25">
      <c r="A28" t="s">
        <v>23</v>
      </c>
      <c r="B28" s="3">
        <v>110000</v>
      </c>
    </row>
    <row r="29" spans="1:4" x14ac:dyDescent="0.25">
      <c r="A29" t="s">
        <v>24</v>
      </c>
      <c r="B29" s="6">
        <f>+B28-12000-1800</f>
        <v>96200</v>
      </c>
      <c r="C29" s="3"/>
    </row>
    <row r="30" spans="1:4" x14ac:dyDescent="0.25">
      <c r="B30"/>
      <c r="D30" s="6"/>
    </row>
    <row r="31" spans="1:4" x14ac:dyDescent="0.25">
      <c r="C31" s="3"/>
    </row>
    <row r="32" spans="1:4" x14ac:dyDescent="0.25">
      <c r="B32"/>
      <c r="C32" s="3"/>
    </row>
    <row r="33" spans="2:3" x14ac:dyDescent="0.25">
      <c r="B33" s="6"/>
      <c r="C33" s="3"/>
    </row>
    <row r="34" spans="2:3" x14ac:dyDescent="0.25">
      <c r="B34" s="6"/>
      <c r="C34" s="3"/>
    </row>
  </sheetData>
  <pageMargins left="0.7" right="0.7" top="0.75" bottom="0.75" header="0.3" footer="0.3"/>
  <pageSetup paperSize="9" orientation="portrait" horizontalDpi="4294967293" verticalDpi="4294967293" r:id="rId1"/>
  <ignoredErrors>
    <ignoredError sqref="E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Fermin</dc:creator>
  <cp:lastModifiedBy>Federico Lopez</cp:lastModifiedBy>
  <dcterms:created xsi:type="dcterms:W3CDTF">2022-06-18T19:20:39Z</dcterms:created>
  <dcterms:modified xsi:type="dcterms:W3CDTF">2022-06-24T20:50:59Z</dcterms:modified>
</cp:coreProperties>
</file>