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esktop\final\"/>
    </mc:Choice>
  </mc:AlternateContent>
  <xr:revisionPtr revIDLastSave="0" documentId="13_ncr:1_{A9BC91A8-EF73-4A94-9BE8-3B93CB006B87}" xr6:coauthVersionLast="47" xr6:coauthVersionMax="47" xr10:uidLastSave="{00000000-0000-0000-0000-000000000000}"/>
  <bookViews>
    <workbookView xWindow="1320" yWindow="276" windowWidth="17544" windowHeight="11664" activeTab="1" xr2:uid="{F8FE0FB4-6F18-42C7-AA2C-6DAD9E7E420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2" l="1"/>
  <c r="A6" i="2"/>
  <c r="C22" i="2"/>
  <c r="C21" i="2"/>
  <c r="A21" i="2"/>
  <c r="A18" i="2"/>
  <c r="A10" i="1"/>
  <c r="H15" i="1"/>
  <c r="K9" i="1"/>
  <c r="K11" i="1" s="1"/>
  <c r="K13" i="1" s="1"/>
  <c r="N11" i="1"/>
  <c r="N12" i="1" s="1"/>
  <c r="P12" i="1" s="1"/>
  <c r="P9" i="1"/>
  <c r="N9" i="1"/>
  <c r="K10" i="1"/>
  <c r="F14" i="1"/>
  <c r="G11" i="1"/>
  <c r="G12" i="1"/>
  <c r="I12" i="1" s="1"/>
  <c r="I9" i="1"/>
  <c r="G9" i="1"/>
  <c r="B9" i="1"/>
  <c r="D9" i="1" s="1"/>
</calcChain>
</file>

<file path=xl/sharedStrings.xml><?xml version="1.0" encoding="utf-8"?>
<sst xmlns="http://schemas.openxmlformats.org/spreadsheetml/2006/main" count="32" uniqueCount="28">
  <si>
    <t>P.Eq. =  costos fijos (TOTALES NO UNITARIOS/ contribución marginal unitaria</t>
  </si>
  <si>
    <t>Margen bruto = resultado bruto / ventas netas</t>
  </si>
  <si>
    <t>contribución marginal unitaria = PRECIO DE VENTA unitario - COSTOS VARIABLES TOTALES unitarios</t>
  </si>
  <si>
    <t>resultado bruto</t>
  </si>
  <si>
    <t>ventas - costos</t>
  </si>
  <si>
    <t>PEQ</t>
  </si>
  <si>
    <t>COSTOS FIJOS</t>
  </si>
  <si>
    <t>UNITARIO</t>
  </si>
  <si>
    <t>VARIABLES</t>
  </si>
  <si>
    <t>PRECIO</t>
  </si>
  <si>
    <t>PRECIO U</t>
  </si>
  <si>
    <t>IVA</t>
  </si>
  <si>
    <t>nuevas acciones</t>
  </si>
  <si>
    <t>x</t>
  </si>
  <si>
    <t>acciones en circulacion</t>
  </si>
  <si>
    <t>capital presente</t>
  </si>
  <si>
    <t>precio unitario acciones</t>
  </si>
  <si>
    <t>precio de mercado de los edificios</t>
  </si>
  <si>
    <t>valor llave</t>
  </si>
  <si>
    <t>aporte nuevo socio</t>
  </si>
  <si>
    <t>llave</t>
  </si>
  <si>
    <t>inversion</t>
  </si>
  <si>
    <t>aporte esperado</t>
  </si>
  <si>
    <t>*x</t>
  </si>
  <si>
    <t>patrimonio total esperado luego de incorporacion</t>
  </si>
  <si>
    <t>proporcion del nuevo accionista (mayoritario)</t>
  </si>
  <si>
    <t>por ende vpp</t>
  </si>
  <si>
    <t>precio de 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</si>
</sst>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1"/>
      <color rgb="FF00434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9" fontId="0" fillId="0" borderId="0" xfId="1" applyFont="1"/>
    <xf numFmtId="0" fontId="2" fillId="2" borderId="0" xfId="0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/>
    </xf>
    <xf numFmtId="3" fontId="0" fillId="0" borderId="0" xfId="0" applyNumberFormat="1"/>
    <xf numFmtId="3" fontId="3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71718</xdr:colOff>
      <xdr:row>18</xdr:row>
      <xdr:rowOff>16024</xdr:rowOff>
    </xdr:from>
    <xdr:to>
      <xdr:col>10</xdr:col>
      <xdr:colOff>382335</xdr:colOff>
      <xdr:row>32</xdr:row>
      <xdr:rowOff>3026</xdr:rowOff>
    </xdr:to>
    <xdr:pic>
      <xdr:nvPicPr>
        <xdr:cNvPr id="2" name="yui_3_17_2_1_1656099045156_72">
          <a:extLst>
            <a:ext uri="{FF2B5EF4-FFF2-40B4-BE49-F238E27FC236}">
              <a16:creationId xmlns:a16="http://schemas.microsoft.com/office/drawing/2014/main" id="{932A0507-FFA9-BE20-7D98-451E5A6F9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8" y="3404683"/>
          <a:ext cx="8444865" cy="263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0D81-DF57-4E33-BF4A-960E3EC41209}">
  <dimension ref="A1:P15"/>
  <sheetViews>
    <sheetView zoomScale="55" zoomScaleNormal="55" workbookViewId="0">
      <selection activeCell="A10" sqref="A10"/>
    </sheetView>
  </sheetViews>
  <sheetFormatPr baseColWidth="10" defaultRowHeight="15" x14ac:dyDescent="0.25"/>
  <cols>
    <col min="1" max="1" width="16.85546875" customWidth="1"/>
    <col min="4" max="4" width="12" bestFit="1" customWidth="1"/>
    <col min="6" max="6" width="13" customWidth="1"/>
    <col min="11" max="11" width="12" bestFit="1" customWidth="1"/>
  </cols>
  <sheetData>
    <row r="1" spans="1:16" x14ac:dyDescent="0.2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16" x14ac:dyDescent="0.25">
      <c r="A2" s="4" t="s">
        <v>1</v>
      </c>
      <c r="B2" s="4"/>
      <c r="C2" s="4"/>
      <c r="D2" s="4"/>
      <c r="E2" s="4"/>
      <c r="F2" s="4"/>
      <c r="G2" s="4"/>
      <c r="H2" s="4"/>
      <c r="I2" s="4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</row>
    <row r="5" spans="1:16" x14ac:dyDescent="0.25">
      <c r="A5" s="1" t="s">
        <v>2</v>
      </c>
      <c r="B5" s="1"/>
      <c r="C5" s="1"/>
      <c r="D5" s="1"/>
      <c r="E5" s="1"/>
      <c r="F5" s="1"/>
      <c r="G5" s="1"/>
      <c r="H5" s="1"/>
      <c r="I5" s="1"/>
    </row>
    <row r="6" spans="1:16" x14ac:dyDescent="0.25">
      <c r="A6" s="1" t="s">
        <v>3</v>
      </c>
      <c r="B6" s="1" t="s">
        <v>4</v>
      </c>
      <c r="C6" s="1"/>
      <c r="D6" s="1"/>
      <c r="E6" s="1"/>
      <c r="F6" s="1"/>
      <c r="G6" s="1"/>
      <c r="H6" s="1"/>
      <c r="I6" s="1"/>
    </row>
    <row r="8" spans="1:16" x14ac:dyDescent="0.25">
      <c r="A8" t="s">
        <v>5</v>
      </c>
      <c r="D8" t="s">
        <v>7</v>
      </c>
    </row>
    <row r="9" spans="1:16" x14ac:dyDescent="0.25">
      <c r="A9" s="1" t="s">
        <v>6</v>
      </c>
      <c r="B9">
        <f>335000+212000+141000</f>
        <v>688000</v>
      </c>
      <c r="C9">
        <v>1200</v>
      </c>
      <c r="D9">
        <f>+B9/C9</f>
        <v>573.33333333333337</v>
      </c>
      <c r="F9" t="s">
        <v>8</v>
      </c>
      <c r="G9">
        <f>3000000+150000+0</f>
        <v>3150000</v>
      </c>
      <c r="H9">
        <v>1200</v>
      </c>
      <c r="I9">
        <f>+G9/H9</f>
        <v>2625</v>
      </c>
      <c r="K9">
        <f>+N12</f>
        <v>2178000</v>
      </c>
      <c r="M9" t="s">
        <v>8</v>
      </c>
      <c r="N9">
        <f>3000000+150000+0</f>
        <v>3150000</v>
      </c>
      <c r="O9">
        <v>1800</v>
      </c>
      <c r="P9">
        <f>+N9/O9</f>
        <v>1750</v>
      </c>
    </row>
    <row r="10" spans="1:16" x14ac:dyDescent="0.25">
      <c r="A10">
        <f>+B9/F14</f>
        <v>-486.21908127208479</v>
      </c>
      <c r="F10" t="s">
        <v>10</v>
      </c>
      <c r="G10">
        <v>1000</v>
      </c>
      <c r="K10">
        <f>33500+300000</f>
        <v>333500</v>
      </c>
      <c r="M10" t="s">
        <v>10</v>
      </c>
      <c r="N10">
        <v>1000</v>
      </c>
    </row>
    <row r="11" spans="1:16" x14ac:dyDescent="0.25">
      <c r="F11" t="s">
        <v>9</v>
      </c>
      <c r="G11">
        <f>+H9*G10</f>
        <v>1200000</v>
      </c>
      <c r="K11">
        <f>+K9-K10</f>
        <v>1844500</v>
      </c>
      <c r="M11" t="s">
        <v>9</v>
      </c>
      <c r="N11">
        <f>+O9*N10</f>
        <v>1800000</v>
      </c>
    </row>
    <row r="12" spans="1:16" x14ac:dyDescent="0.25">
      <c r="F12" t="s">
        <v>11</v>
      </c>
      <c r="G12">
        <f>+G11*1.21</f>
        <v>1452000</v>
      </c>
      <c r="I12">
        <f>+G12/H9</f>
        <v>1210</v>
      </c>
      <c r="M12" t="s">
        <v>11</v>
      </c>
      <c r="N12">
        <f>+N11*1.21</f>
        <v>2178000</v>
      </c>
      <c r="P12">
        <f>+N12/O9</f>
        <v>1210</v>
      </c>
    </row>
    <row r="13" spans="1:16" x14ac:dyDescent="0.25">
      <c r="K13" s="2">
        <f>+K11/K9</f>
        <v>0.84687786960514233</v>
      </c>
    </row>
    <row r="14" spans="1:16" x14ac:dyDescent="0.25">
      <c r="F14">
        <f>+I12-I9</f>
        <v>-1415</v>
      </c>
    </row>
    <row r="15" spans="1:16" x14ac:dyDescent="0.25">
      <c r="H15">
        <f>1000*1.21</f>
        <v>1210</v>
      </c>
    </row>
  </sheetData>
  <mergeCells count="2">
    <mergeCell ref="A1:I1"/>
    <mergeCell ref="A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F971-85B3-4F55-A8C5-5230840AFDF8}">
  <dimension ref="A6:C22"/>
  <sheetViews>
    <sheetView tabSelected="1" topLeftCell="A4" workbookViewId="0">
      <selection activeCell="A6" sqref="A6:C22"/>
    </sheetView>
  </sheetViews>
  <sheetFormatPr baseColWidth="10" defaultRowHeight="15" x14ac:dyDescent="0.25"/>
  <cols>
    <col min="1" max="1" width="31.7109375" bestFit="1" customWidth="1"/>
    <col min="3" max="3" width="12" bestFit="1" customWidth="1"/>
  </cols>
  <sheetData>
    <row r="6" spans="1:2" x14ac:dyDescent="0.25">
      <c r="A6">
        <f>+B11+B9</f>
        <v>1120000</v>
      </c>
      <c r="B6" t="s">
        <v>24</v>
      </c>
    </row>
    <row r="7" spans="1:2" x14ac:dyDescent="0.25">
      <c r="A7">
        <f>+B9/B11</f>
        <v>0.80645161290322576</v>
      </c>
      <c r="B7" t="s">
        <v>25</v>
      </c>
    </row>
    <row r="8" spans="1:2" x14ac:dyDescent="0.25">
      <c r="B8" t="s">
        <v>26</v>
      </c>
    </row>
    <row r="9" spans="1:2" x14ac:dyDescent="0.25">
      <c r="A9" t="s">
        <v>19</v>
      </c>
      <c r="B9">
        <v>500000</v>
      </c>
    </row>
    <row r="10" spans="1:2" x14ac:dyDescent="0.25">
      <c r="A10" t="s">
        <v>12</v>
      </c>
      <c r="B10" t="s">
        <v>13</v>
      </c>
    </row>
    <row r="11" spans="1:2" x14ac:dyDescent="0.25">
      <c r="A11" t="s">
        <v>15</v>
      </c>
      <c r="B11">
        <v>620000</v>
      </c>
    </row>
    <row r="12" spans="1:2" x14ac:dyDescent="0.25">
      <c r="A12" t="s">
        <v>14</v>
      </c>
      <c r="B12">
        <v>62000</v>
      </c>
    </row>
    <row r="13" spans="1:2" x14ac:dyDescent="0.25">
      <c r="A13" t="s">
        <v>16</v>
      </c>
      <c r="B13">
        <v>10</v>
      </c>
    </row>
    <row r="14" spans="1:2" x14ac:dyDescent="0.25">
      <c r="A14" t="s">
        <v>17</v>
      </c>
      <c r="B14">
        <v>800000</v>
      </c>
    </row>
    <row r="15" spans="1:2" ht="16.5" x14ac:dyDescent="0.3">
      <c r="A15" t="s">
        <v>18</v>
      </c>
      <c r="B15" s="6">
        <v>227180</v>
      </c>
    </row>
    <row r="17" spans="1:3" x14ac:dyDescent="0.25">
      <c r="A17">
        <v>500000</v>
      </c>
      <c r="B17" t="s">
        <v>22</v>
      </c>
    </row>
    <row r="18" spans="1:3" x14ac:dyDescent="0.25">
      <c r="A18" s="5">
        <f>500000-B15</f>
        <v>272820</v>
      </c>
      <c r="B18" t="s">
        <v>21</v>
      </c>
    </row>
    <row r="19" spans="1:3" ht="16.5" x14ac:dyDescent="0.3">
      <c r="A19" s="6">
        <v>227180</v>
      </c>
      <c r="B19" t="s">
        <v>20</v>
      </c>
    </row>
    <row r="21" spans="1:3" x14ac:dyDescent="0.25">
      <c r="A21">
        <f>+A18/B13</f>
        <v>27282</v>
      </c>
      <c r="B21" t="s">
        <v>23</v>
      </c>
      <c r="C21">
        <f>+A17</f>
        <v>500000</v>
      </c>
    </row>
    <row r="22" spans="1:3" x14ac:dyDescent="0.25">
      <c r="A22" t="s">
        <v>27</v>
      </c>
      <c r="C22">
        <f>+C21/A21</f>
        <v>18.327102118613006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2022-06-24T19:31:13Z</dcterms:created>
  <dcterms:modified xsi:type="dcterms:W3CDTF">2022-06-24T21:10:38Z</dcterms:modified>
</cp:coreProperties>
</file>