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min\Documents\San Andrés\Dictado de clases\Primavera 2021\"/>
    </mc:Choice>
  </mc:AlternateContent>
  <bookViews>
    <workbookView xWindow="0" yWindow="0" windowWidth="17328" windowHeight="6168"/>
  </bookViews>
  <sheets>
    <sheet name="Hoja1" sheetId="1" r:id="rId1"/>
    <sheet name="Hoja2" sheetId="2" r:id="rId2"/>
    <sheet name="Hoja3" sheetId="3" r:id="rId3"/>
  </sheets>
  <calcPr calcId="162913" calcOnSave="0"/>
</workbook>
</file>

<file path=xl/calcChain.xml><?xml version="1.0" encoding="utf-8"?>
<calcChain xmlns="http://schemas.openxmlformats.org/spreadsheetml/2006/main">
  <c r="D10" i="1" l="1"/>
  <c r="M10" i="1"/>
  <c r="M9" i="1"/>
  <c r="M8" i="1"/>
  <c r="M7" i="1"/>
  <c r="M6" i="1"/>
  <c r="M5" i="1"/>
  <c r="M4" i="1"/>
  <c r="M3" i="1"/>
  <c r="D8" i="1"/>
  <c r="K26" i="1"/>
  <c r="E8" i="1"/>
  <c r="D6" i="1"/>
  <c r="M2" i="1"/>
  <c r="F5" i="1"/>
  <c r="E5" i="1"/>
  <c r="F4" i="1"/>
  <c r="E4" i="1"/>
  <c r="D3" i="1"/>
  <c r="D11" i="1" l="1"/>
  <c r="L11" i="1"/>
  <c r="K11" i="1"/>
  <c r="J11" i="1"/>
  <c r="I11" i="1"/>
  <c r="H11" i="1"/>
  <c r="G11" i="1"/>
  <c r="F11" i="1"/>
  <c r="E11" i="1"/>
  <c r="C11" i="1"/>
  <c r="B16" i="1" l="1"/>
  <c r="I18" i="1" l="1"/>
  <c r="F15" i="1" l="1"/>
  <c r="B18" i="1"/>
  <c r="B17" i="1"/>
  <c r="F16" i="1"/>
  <c r="I15" i="1"/>
  <c r="B11" i="1"/>
  <c r="M11" i="1" s="1"/>
  <c r="I16" i="1"/>
  <c r="B15" i="1" l="1"/>
  <c r="B19" i="1"/>
  <c r="I17" i="1"/>
  <c r="I19" i="1" s="1"/>
  <c r="F17" i="1" s="1"/>
  <c r="F19" i="1" s="1"/>
</calcChain>
</file>

<file path=xl/sharedStrings.xml><?xml version="1.0" encoding="utf-8"?>
<sst xmlns="http://schemas.openxmlformats.org/spreadsheetml/2006/main" count="41" uniqueCount="38">
  <si>
    <t>Efectivo</t>
  </si>
  <si>
    <t>Stock</t>
  </si>
  <si>
    <t>Ingresos</t>
  </si>
  <si>
    <t>Costo</t>
  </si>
  <si>
    <t>Aporte inicial</t>
  </si>
  <si>
    <t>Capital</t>
  </si>
  <si>
    <t>2/8 Compra</t>
  </si>
  <si>
    <t>3/8 Venta</t>
  </si>
  <si>
    <t>4/8 Venta</t>
  </si>
  <si>
    <t>9/8 Compra</t>
  </si>
  <si>
    <t>13/8 Retiro</t>
  </si>
  <si>
    <t>Créditos por Vtas.</t>
  </si>
  <si>
    <t>Otros créditos</t>
  </si>
  <si>
    <t>31/8 Compra</t>
  </si>
  <si>
    <t>Deuda compras</t>
  </si>
  <si>
    <t>Otras deudas</t>
  </si>
  <si>
    <t>Intereses</t>
  </si>
  <si>
    <t>Caja</t>
  </si>
  <si>
    <t>Inventarios</t>
  </si>
  <si>
    <t>Créditos por ventas</t>
  </si>
  <si>
    <t>Deudas</t>
  </si>
  <si>
    <t>Resultado</t>
  </si>
  <si>
    <t>16/8 al 22/8  Venta</t>
  </si>
  <si>
    <t>Stock en $</t>
  </si>
  <si>
    <t>Totales</t>
  </si>
  <si>
    <t>Ventas</t>
  </si>
  <si>
    <t>Costo de ventas</t>
  </si>
  <si>
    <t>Resultado bruto</t>
  </si>
  <si>
    <t>Resultado neto</t>
  </si>
  <si>
    <t>23/8 Devolucion préstamo</t>
  </si>
  <si>
    <t>A=P+PN</t>
  </si>
  <si>
    <t>PN= Aportes+Resultados Anteriores+Resultado del Ejercicio</t>
  </si>
  <si>
    <t>Resultado del ejercicio= Ingresos (R+) - Gastos(R-)</t>
  </si>
  <si>
    <t>A=P+Aportes+Resultados Anteriores+Ingresos (R+)-Gastos (R-)</t>
  </si>
  <si>
    <t>A+Gastos (R-)= P+Aportes+Resultados Anteriores+Ingresos (R+)</t>
  </si>
  <si>
    <t xml:space="preserve">En esta planilla: </t>
  </si>
  <si>
    <t>A y Gastos SIGNO +</t>
  </si>
  <si>
    <t>P, Aportes, Resultados Anteriores e Ingresos SIGNO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</si>
</sst>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0" xfId="0" applyAlignment="1">
      <alignment horizontal="center"/>
    </xf>
    <xf numFmtId="0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12" workbookViewId="0">
      <selection activeCell="G23" sqref="G23"/>
    </sheetView>
  </sheetViews>
  <sheetFormatPr baseColWidth="10" defaultColWidth="11.44140625" defaultRowHeight="14.4" x14ac:dyDescent="0.3"/>
  <cols>
    <col min="1" max="1" width="23.109375" customWidth="1"/>
    <col min="2" max="2" width="11.88671875" style="1" bestFit="1" customWidth="1"/>
    <col min="4" max="4" width="11.88671875" bestFit="1" customWidth="1"/>
    <col min="9" max="9" width="16.109375" customWidth="1"/>
    <col min="10" max="10" width="13.109375" customWidth="1"/>
    <col min="11" max="11" width="15.33203125" customWidth="1"/>
    <col min="12" max="12" width="11.88671875" customWidth="1"/>
    <col min="15" max="15" width="11.88671875" bestFit="1" customWidth="1"/>
  </cols>
  <sheetData>
    <row r="1" spans="1:13" x14ac:dyDescent="0.3">
      <c r="B1" s="1" t="s">
        <v>0</v>
      </c>
      <c r="C1" t="s">
        <v>1</v>
      </c>
      <c r="D1" s="5" t="s">
        <v>23</v>
      </c>
      <c r="E1" t="s">
        <v>2</v>
      </c>
      <c r="F1" t="s">
        <v>3</v>
      </c>
      <c r="G1" t="s">
        <v>16</v>
      </c>
      <c r="H1" t="s">
        <v>5</v>
      </c>
      <c r="I1" t="s">
        <v>11</v>
      </c>
      <c r="J1" t="s">
        <v>12</v>
      </c>
      <c r="K1" t="s">
        <v>14</v>
      </c>
      <c r="L1" t="s">
        <v>15</v>
      </c>
    </row>
    <row r="2" spans="1:13" x14ac:dyDescent="0.3">
      <c r="A2" t="s">
        <v>4</v>
      </c>
      <c r="B2" s="1">
        <v>7000</v>
      </c>
      <c r="H2">
        <v>-5000</v>
      </c>
      <c r="L2">
        <v>-2000</v>
      </c>
      <c r="M2">
        <f>SUM(D2:L2)+B2</f>
        <v>0</v>
      </c>
    </row>
    <row r="3" spans="1:13" x14ac:dyDescent="0.3">
      <c r="A3" t="s">
        <v>6</v>
      </c>
      <c r="B3" s="1">
        <v>-6000</v>
      </c>
      <c r="C3">
        <v>20</v>
      </c>
      <c r="D3">
        <f>C3*300</f>
        <v>6000</v>
      </c>
      <c r="M3">
        <f t="shared" ref="M3:M11" si="0">SUM(D3:L3)+B3</f>
        <v>0</v>
      </c>
    </row>
    <row r="4" spans="1:13" x14ac:dyDescent="0.3">
      <c r="A4" t="s">
        <v>7</v>
      </c>
      <c r="B4" s="1">
        <v>2500</v>
      </c>
      <c r="C4">
        <v>-5</v>
      </c>
      <c r="D4">
        <v>-1500</v>
      </c>
      <c r="E4">
        <f>C4*500</f>
        <v>-2500</v>
      </c>
      <c r="F4">
        <f>5*300</f>
        <v>1500</v>
      </c>
      <c r="M4">
        <f t="shared" si="0"/>
        <v>0</v>
      </c>
    </row>
    <row r="5" spans="1:13" x14ac:dyDescent="0.3">
      <c r="A5" t="s">
        <v>8</v>
      </c>
      <c r="B5" s="1">
        <v>4500</v>
      </c>
      <c r="C5">
        <v>-10</v>
      </c>
      <c r="D5">
        <v>-3000</v>
      </c>
      <c r="E5">
        <f>C5*450</f>
        <v>-4500</v>
      </c>
      <c r="F5">
        <f>10*300</f>
        <v>3000</v>
      </c>
      <c r="M5">
        <f t="shared" si="0"/>
        <v>0</v>
      </c>
    </row>
    <row r="6" spans="1:13" x14ac:dyDescent="0.3">
      <c r="A6" t="s">
        <v>9</v>
      </c>
      <c r="C6">
        <v>20</v>
      </c>
      <c r="D6">
        <f>C6*350</f>
        <v>7000</v>
      </c>
      <c r="K6">
        <v>-7000</v>
      </c>
      <c r="M6">
        <f t="shared" si="0"/>
        <v>0</v>
      </c>
    </row>
    <row r="7" spans="1:13" x14ac:dyDescent="0.3">
      <c r="A7" t="s">
        <v>10</v>
      </c>
      <c r="B7" s="1">
        <v>-500</v>
      </c>
      <c r="J7">
        <v>500</v>
      </c>
      <c r="M7">
        <f t="shared" si="0"/>
        <v>0</v>
      </c>
    </row>
    <row r="8" spans="1:13" x14ac:dyDescent="0.3">
      <c r="A8" t="s">
        <v>22</v>
      </c>
      <c r="C8">
        <v>-15</v>
      </c>
      <c r="D8">
        <f>-(5*300+10*350)</f>
        <v>-5000</v>
      </c>
      <c r="E8">
        <f>C8*600</f>
        <v>-9000</v>
      </c>
      <c r="F8">
        <v>5000</v>
      </c>
      <c r="I8">
        <v>9000</v>
      </c>
      <c r="M8">
        <f t="shared" si="0"/>
        <v>0</v>
      </c>
    </row>
    <row r="9" spans="1:13" x14ac:dyDescent="0.3">
      <c r="A9" s="2" t="s">
        <v>29</v>
      </c>
      <c r="B9" s="1">
        <v>-2200</v>
      </c>
      <c r="G9">
        <v>200</v>
      </c>
      <c r="L9">
        <v>2000</v>
      </c>
      <c r="M9">
        <f t="shared" si="0"/>
        <v>0</v>
      </c>
    </row>
    <row r="10" spans="1:13" x14ac:dyDescent="0.3">
      <c r="A10" t="s">
        <v>13</v>
      </c>
      <c r="C10">
        <v>12</v>
      </c>
      <c r="D10">
        <f>12*400</f>
        <v>4800</v>
      </c>
      <c r="K10">
        <v>-4800</v>
      </c>
      <c r="M10">
        <f t="shared" si="0"/>
        <v>0</v>
      </c>
    </row>
    <row r="11" spans="1:13" s="3" customFormat="1" x14ac:dyDescent="0.3">
      <c r="A11" s="3" t="s">
        <v>24</v>
      </c>
      <c r="B11" s="4">
        <f t="shared" ref="B11:L11" si="1">SUM(B2:B10)</f>
        <v>5300</v>
      </c>
      <c r="C11" s="4">
        <f t="shared" si="1"/>
        <v>22</v>
      </c>
      <c r="D11" s="4">
        <f t="shared" si="1"/>
        <v>8300</v>
      </c>
      <c r="E11" s="4">
        <f t="shared" si="1"/>
        <v>-16000</v>
      </c>
      <c r="F11" s="4">
        <f t="shared" si="1"/>
        <v>9500</v>
      </c>
      <c r="G11" s="4">
        <f t="shared" si="1"/>
        <v>200</v>
      </c>
      <c r="H11" s="4">
        <f t="shared" si="1"/>
        <v>-5000</v>
      </c>
      <c r="I11" s="4">
        <f t="shared" si="1"/>
        <v>9000</v>
      </c>
      <c r="J11" s="4">
        <f t="shared" si="1"/>
        <v>500</v>
      </c>
      <c r="K11" s="4">
        <f t="shared" si="1"/>
        <v>-11800</v>
      </c>
      <c r="L11" s="4">
        <f t="shared" si="1"/>
        <v>0</v>
      </c>
      <c r="M11">
        <f t="shared" si="0"/>
        <v>0</v>
      </c>
    </row>
    <row r="15" spans="1:13" x14ac:dyDescent="0.3">
      <c r="A15" t="s">
        <v>17</v>
      </c>
      <c r="B15" s="1">
        <f>B11</f>
        <v>5300</v>
      </c>
      <c r="E15" t="s">
        <v>20</v>
      </c>
      <c r="F15">
        <f>K11</f>
        <v>-11800</v>
      </c>
      <c r="H15" t="s">
        <v>25</v>
      </c>
      <c r="I15">
        <f>E11</f>
        <v>-16000</v>
      </c>
    </row>
    <row r="16" spans="1:13" x14ac:dyDescent="0.3">
      <c r="A16" t="s">
        <v>18</v>
      </c>
      <c r="B16" s="1">
        <f>D11</f>
        <v>8300</v>
      </c>
      <c r="E16" t="s">
        <v>5</v>
      </c>
      <c r="F16">
        <f>H11</f>
        <v>-5000</v>
      </c>
      <c r="H16" t="s">
        <v>26</v>
      </c>
      <c r="I16">
        <f>F11</f>
        <v>9500</v>
      </c>
    </row>
    <row r="17" spans="1:11" x14ac:dyDescent="0.3">
      <c r="A17" t="s">
        <v>19</v>
      </c>
      <c r="B17" s="1">
        <f>I11</f>
        <v>9000</v>
      </c>
      <c r="E17" t="s">
        <v>21</v>
      </c>
      <c r="F17">
        <f>I19</f>
        <v>-6300</v>
      </c>
      <c r="H17" t="s">
        <v>27</v>
      </c>
      <c r="I17">
        <f>I15+I16</f>
        <v>-6500</v>
      </c>
    </row>
    <row r="18" spans="1:11" ht="15" thickBot="1" x14ac:dyDescent="0.35">
      <c r="A18" t="s">
        <v>12</v>
      </c>
      <c r="B18" s="1">
        <f>J11</f>
        <v>500</v>
      </c>
      <c r="H18" t="s">
        <v>16</v>
      </c>
      <c r="I18">
        <f>G11</f>
        <v>200</v>
      </c>
    </row>
    <row r="19" spans="1:11" ht="15" thickBot="1" x14ac:dyDescent="0.35">
      <c r="B19" s="6">
        <f>SUM(B15:B18)</f>
        <v>23100</v>
      </c>
      <c r="F19" s="7">
        <f>SUM(F15:F18)</f>
        <v>-23100</v>
      </c>
      <c r="H19" t="s">
        <v>28</v>
      </c>
      <c r="I19">
        <f>I17+I18</f>
        <v>-6300</v>
      </c>
    </row>
    <row r="22" spans="1:11" x14ac:dyDescent="0.3">
      <c r="A22" t="s">
        <v>30</v>
      </c>
    </row>
    <row r="23" spans="1:11" x14ac:dyDescent="0.3">
      <c r="A23" t="s">
        <v>31</v>
      </c>
    </row>
    <row r="24" spans="1:11" x14ac:dyDescent="0.3">
      <c r="A24" t="s">
        <v>32</v>
      </c>
    </row>
    <row r="25" spans="1:11" x14ac:dyDescent="0.3">
      <c r="A25" t="s">
        <v>33</v>
      </c>
    </row>
    <row r="26" spans="1:11" x14ac:dyDescent="0.3">
      <c r="A26" t="s">
        <v>34</v>
      </c>
      <c r="K26">
        <f>K28</f>
        <v>0</v>
      </c>
    </row>
    <row r="28" spans="1:11" x14ac:dyDescent="0.3">
      <c r="A28" t="s">
        <v>35</v>
      </c>
    </row>
    <row r="29" spans="1:11" x14ac:dyDescent="0.3">
      <c r="A29" t="s">
        <v>36</v>
      </c>
    </row>
    <row r="30" spans="1:11" x14ac:dyDescent="0.3">
      <c r="A30" t="s">
        <v>37</v>
      </c>
    </row>
  </sheetData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Valle, Fermín</dc:creator>
  <cp:lastModifiedBy>Fermin</cp:lastModifiedBy>
  <cp:lastPrinted>2018-03-07T12:53:45Z</cp:lastPrinted>
  <dcterms:created xsi:type="dcterms:W3CDTF">2018-03-06T15:28:16Z</dcterms:created>
  <dcterms:modified xsi:type="dcterms:W3CDTF">2021-08-06T13:23:10Z</dcterms:modified>
</cp:coreProperties>
</file>