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3 Cuatrimestre/Contabilidad/"/>
    </mc:Choice>
  </mc:AlternateContent>
  <xr:revisionPtr revIDLastSave="0" documentId="8_{BD5FD61D-E6AB-4D89-B1E3-0C5BDCC8E4BE}" xr6:coauthVersionLast="47" xr6:coauthVersionMax="47" xr10:uidLastSave="{00000000-0000-0000-0000-000000000000}"/>
  <bookViews>
    <workbookView xWindow="-108" yWindow="-108" windowWidth="23256" windowHeight="12456" activeTab="1" xr2:uid="{41A84A5A-70EB-4929-AEC2-11DD1FE37D2A}"/>
  </bookViews>
  <sheets>
    <sheet name="1" sheetId="1" r:id="rId1"/>
    <sheet name="mayorizac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0" i="2" l="1"/>
  <c r="H36" i="2"/>
  <c r="D20" i="2"/>
  <c r="B20" i="2"/>
  <c r="C19" i="2" s="1"/>
  <c r="A16" i="2" l="1"/>
  <c r="M25" i="2" s="1"/>
  <c r="H15" i="2"/>
  <c r="G15" i="2"/>
  <c r="G16" i="2" s="1"/>
  <c r="N28" i="2" s="1"/>
  <c r="F15" i="2"/>
  <c r="E15" i="2"/>
  <c r="E16" i="2" s="1"/>
  <c r="M27" i="2" s="1"/>
  <c r="D15" i="2"/>
  <c r="C16" i="2" s="1"/>
  <c r="C15" i="2"/>
  <c r="B15" i="2"/>
  <c r="A15" i="2"/>
  <c r="O7" i="2"/>
  <c r="M23" i="2" s="1"/>
  <c r="B6" i="2"/>
  <c r="C6" i="2"/>
  <c r="C7" i="2" s="1"/>
  <c r="D6" i="2"/>
  <c r="E6" i="2"/>
  <c r="F6" i="2"/>
  <c r="G6" i="2"/>
  <c r="G7" i="2" s="1"/>
  <c r="M19" i="2" s="1"/>
  <c r="H6" i="2"/>
  <c r="I6" i="2"/>
  <c r="I7" i="2" s="1"/>
  <c r="N20" i="2" s="1"/>
  <c r="N29" i="2" s="1"/>
  <c r="J6" i="2"/>
  <c r="K6" i="2"/>
  <c r="K7" i="2" s="1"/>
  <c r="M21" i="2" s="1"/>
  <c r="L6" i="2"/>
  <c r="M6" i="2"/>
  <c r="M7" i="2" s="1"/>
  <c r="N22" i="2" s="1"/>
  <c r="N6" i="2"/>
  <c r="O6" i="2"/>
  <c r="P6" i="2"/>
  <c r="Q6" i="2"/>
  <c r="R6" i="2"/>
  <c r="Q7" i="2" s="1"/>
  <c r="M24" i="2" s="1"/>
  <c r="A6" i="2"/>
  <c r="A7" i="2" s="1"/>
  <c r="E7" i="2" l="1"/>
  <c r="M18" i="2" s="1"/>
  <c r="M29" i="2" s="1"/>
</calcChain>
</file>

<file path=xl/sharedStrings.xml><?xml version="1.0" encoding="utf-8"?>
<sst xmlns="http://schemas.openxmlformats.org/spreadsheetml/2006/main" count="117" uniqueCount="87">
  <si>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</rPr>
      <t>El 1º de febrero de 20X1 los señores Julián Ramírez y John Smith deciden constituir una sociedad dedicada a la reventa de máquinas de tejer. Para ello realizan un aporte inicial de $ 500.000 cada uno en dinero en efectivo. 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</si>
  <si>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</rPr>
      <t>El 2 de febrero abren una cuenta corriente en el Banco Provincia  y depositan $950.000 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</si>
  <si>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</rPr>
      <t>El 5 de febrero realizan una compra de 20 máquinas de tejer por $ 200.000, a pagar $ 50.000 a los quince días y el saldo a los 40 días, todo en cuenta corriente comercial. 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</si>
  <si>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</rPr>
      <t>El 8 de febrero realizan una venta de 1 máquina de tejer en $ 15.000 al contado en efectivo.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</si>
  <si>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</rPr>
      <t>El 9 de febrero depositan la cobranza de la venta. 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</si>
  <si>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</rPr>
      <t>El 15 de febrero realizan una venta de 2 máquinas de tejer en $ 32.000, que los clientes quedan adeudando en cuenta corriente. 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</si>
  <si>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</rPr>
      <t>El 16 de febrero pagan $ 3000 por un aviso publicitario a publicarse en el mes de marzo, pagando con un cheque del Banco Provincia.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</si>
  <si>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</rPr>
      <t>El 16 de febrero se pagan $ 1000  en efectivo por remises correspondientes a viajes realizados durante la primera  quincena de febrero. </t>
    </r>
  </si>
  <si>
    <r>
      <t>9.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</rPr>
      <t>El 20 de febrero pagan $ 50.000 al proveedor de las máquinas de tejer, con un cheque del Banco Provincia. 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</si>
  <si>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</rPr>
      <t>El 22 de febrero cobran $ 16.000 de clientes en un cheque del Banco Galicia. 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</si>
  <si>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</rPr>
      <t>El 23 de febrero depositan el cheque recibido el día anterior. 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</si>
  <si>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</rPr>
      <t>El 1 de marzo se recibe la factura por servicios de limpieza de oficinas correspondiente al mes de febrero por un total de $ 2.000.</t>
    </r>
  </si>
  <si>
    <t>SE PIDE: 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</si>
  <si>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</rPr>
      <t>Realizar los asientos de diario 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</si>
  <si>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</rPr>
      <t>Mayorizar los asientos 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</si>
  <si>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</rPr>
      <t>Preparar el balance de saldos al 28 de febrero de 20X1. </t>
    </r>
  </si>
  <si>
    <t>CAJA</t>
  </si>
  <si>
    <t>A CAPITAL</t>
  </si>
  <si>
    <t>DEBE</t>
  </si>
  <si>
    <t>HABER</t>
  </si>
  <si>
    <t>BCO PROV</t>
  </si>
  <si>
    <t>A CAJA</t>
  </si>
  <si>
    <t>PERMUTATIVA</t>
  </si>
  <si>
    <t>=</t>
  </si>
  <si>
    <t>MECADERIA (ACTIVO)</t>
  </si>
  <si>
    <t>PROVEEDORES</t>
  </si>
  <si>
    <t>NOMBRE DE LA CUENTA</t>
  </si>
  <si>
    <t>(PERO NO SALE CAJA , SOLO TENGO PASIVO)</t>
  </si>
  <si>
    <t>MERCADERIA</t>
  </si>
  <si>
    <t>UNA MERCADERIA QUE SE FUE / ES EL COSTO DE LA VENTA</t>
  </si>
  <si>
    <t>COSTO DE VENTAS</t>
  </si>
  <si>
    <t>TODO ESTO ES MODIFICATIVO</t>
  </si>
  <si>
    <t>HAY UNA PERDIDA</t>
  </si>
  <si>
    <t>PORQUE LA VENDIO EN EFECTIVO Y COMO ENTRA Y SUBE LE ACTIVO SE DEBITA (PERO ES MAS QUE LO OTRO ASI QUE HAY QUE ACREDITAR LA GANANCIA)</t>
  </si>
  <si>
    <t>VENTAS</t>
  </si>
  <si>
    <t>BANCO PROV</t>
  </si>
  <si>
    <t>RECIBISTE EFECTIVO ASI QUE HAY QUE CAMBIAR CAJA</t>
  </si>
  <si>
    <t>SI DEJARAS EN EL BANCO BAJA CAJA Y DEBTIAS CUENTA CORRIENTE</t>
  </si>
  <si>
    <t>DEUDORES POR VENTA</t>
  </si>
  <si>
    <t>COSTO DE VTAS</t>
  </si>
  <si>
    <t>ARREGLASTE HACERLO MAS TARDE, QUEDA COMO PASIVO - RECIBIO PLATA Y NO VENDIO NADA - PEERO NO LA VENDIO, ES ALGO QUE BA A HACER (SE VA A DEVENGAR EN MARZO</t>
  </si>
  <si>
    <t>POR AHORA TENES UN CREDITO</t>
  </si>
  <si>
    <t>GASTOS DE PUBLICIDAD(A DEVENGAR - ACTIVO)</t>
  </si>
  <si>
    <t>caja</t>
  </si>
  <si>
    <t>debe</t>
  </si>
  <si>
    <t>haber</t>
  </si>
  <si>
    <t>capital</t>
  </si>
  <si>
    <t>bco prov</t>
  </si>
  <si>
    <t>proveedores</t>
  </si>
  <si>
    <t>costo vtas</t>
  </si>
  <si>
    <t>vtas</t>
  </si>
  <si>
    <t>deudores por ventas</t>
  </si>
  <si>
    <t>gasto pub a devengar</t>
  </si>
  <si>
    <t>mercaderia</t>
  </si>
  <si>
    <t>gastos mov</t>
  </si>
  <si>
    <t>v a depositar</t>
  </si>
  <si>
    <t>limpieza</t>
  </si>
  <si>
    <t>mayorizar</t>
  </si>
  <si>
    <t>sumar deb y cred</t>
  </si>
  <si>
    <t>determinar neto - saldo</t>
  </si>
  <si>
    <t>d</t>
  </si>
  <si>
    <t>h</t>
  </si>
  <si>
    <t>bco</t>
  </si>
  <si>
    <t>merca</t>
  </si>
  <si>
    <t>prov</t>
  </si>
  <si>
    <t>costo ven</t>
  </si>
  <si>
    <t>deudores vt</t>
  </si>
  <si>
    <t>publi a dev</t>
  </si>
  <si>
    <t>provision</t>
  </si>
  <si>
    <t>provision fac a recibir</t>
  </si>
  <si>
    <t>MAYOR</t>
  </si>
  <si>
    <t>esp</t>
  </si>
  <si>
    <t>a</t>
  </si>
  <si>
    <t>p</t>
  </si>
  <si>
    <t>pn</t>
  </si>
  <si>
    <t>caja y bancos</t>
  </si>
  <si>
    <t>bienes de cambio</t>
  </si>
  <si>
    <t>creditos por ventas</t>
  </si>
  <si>
    <t>otros creditos</t>
  </si>
  <si>
    <t>deudas comerciales</t>
  </si>
  <si>
    <t>er</t>
  </si>
  <si>
    <t xml:space="preserve">ventas </t>
  </si>
  <si>
    <t>costo venras</t>
  </si>
  <si>
    <t>gncia bruta</t>
  </si>
  <si>
    <t>gastos admin</t>
  </si>
  <si>
    <t>gastos comer</t>
  </si>
  <si>
    <t>gncia 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</si>
</sst>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" fontId="0" fillId="0" borderId="0" xfId="0" applyNumberFormat="1"/>
    <xf numFmtId="4" fontId="1" fillId="0" borderId="1" xfId="0" applyNumberFormat="1" applyFont="1" applyBorder="1" applyAlignment="1">
      <alignment horizontal="left" vertical="center" wrapText="1"/>
    </xf>
    <xf numFmtId="4" fontId="1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4" fontId="0" fillId="0" borderId="0" xfId="0" applyNumberFormat="1" applyBorder="1" applyAlignment="1">
      <alignment vertical="center" wrapText="1"/>
    </xf>
    <xf numFmtId="4" fontId="1" fillId="0" borderId="0" xfId="0" applyNumberFormat="1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4" xfId="0" applyBorder="1"/>
    <xf numFmtId="4" fontId="0" fillId="0" borderId="4" xfId="0" applyNumberFormat="1" applyBorder="1"/>
    <xf numFmtId="4" fontId="0" fillId="0" borderId="2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1527-0369-4868-8A93-0D6BE4AF1AE3}">
  <dimension ref="A1:G32"/>
  <sheetViews>
    <sheetView showGridLines="0" topLeftCell="A16" workbookViewId="0">
      <selection activeCell="D29" sqref="D29"/>
    </sheetView>
  </sheetViews>
  <sheetFormatPr baseColWidth="10" defaultRowHeight="14.4" x14ac:dyDescent="0.3"/>
  <cols>
    <col min="1" max="1" width="61.88671875" style="4" customWidth="1"/>
    <col min="2" max="2" width="15.33203125" style="4" customWidth="1"/>
    <col min="3" max="4" width="11.5546875" style="4"/>
    <col min="5" max="5" width="21" style="4" customWidth="1"/>
    <col min="6" max="6" width="11.5546875" style="4"/>
    <col min="7" max="7" width="45.33203125" style="4" customWidth="1"/>
    <col min="8" max="16384" width="11.5546875" style="4"/>
  </cols>
  <sheetData>
    <row r="1" spans="1:7" ht="28.8" x14ac:dyDescent="0.3">
      <c r="B1" s="4" t="s">
        <v>26</v>
      </c>
      <c r="C1" s="4" t="s">
        <v>18</v>
      </c>
      <c r="D1" s="4" t="s">
        <v>19</v>
      </c>
    </row>
    <row r="2" spans="1:7" s="5" customFormat="1" ht="57.6" x14ac:dyDescent="0.3">
      <c r="A2" s="2" t="s">
        <v>0</v>
      </c>
      <c r="B2" s="5" t="s">
        <v>16</v>
      </c>
      <c r="C2" s="5">
        <v>1000000</v>
      </c>
      <c r="E2" s="5" t="s">
        <v>23</v>
      </c>
    </row>
    <row r="3" spans="1:7" x14ac:dyDescent="0.3">
      <c r="A3" s="3"/>
      <c r="B3" s="4" t="s">
        <v>17</v>
      </c>
      <c r="D3" s="4">
        <v>1000000</v>
      </c>
    </row>
    <row r="4" spans="1:7" s="5" customFormat="1" ht="28.8" x14ac:dyDescent="0.3">
      <c r="A4" s="2" t="s">
        <v>1</v>
      </c>
      <c r="B4" s="5" t="s">
        <v>20</v>
      </c>
      <c r="C4" s="5">
        <v>950000</v>
      </c>
      <c r="E4" s="5" t="s">
        <v>22</v>
      </c>
    </row>
    <row r="5" spans="1:7" x14ac:dyDescent="0.3">
      <c r="A5" s="3"/>
      <c r="B5" s="4" t="s">
        <v>21</v>
      </c>
      <c r="D5" s="4">
        <v>950000</v>
      </c>
      <c r="F5" s="6"/>
    </row>
    <row r="6" spans="1:7" s="5" customFormat="1" ht="43.2" x14ac:dyDescent="0.3">
      <c r="A6" s="2" t="s">
        <v>2</v>
      </c>
      <c r="B6" s="5" t="s">
        <v>24</v>
      </c>
      <c r="C6" s="5">
        <v>200000</v>
      </c>
    </row>
    <row r="7" spans="1:7" x14ac:dyDescent="0.3">
      <c r="A7" s="4" t="s">
        <v>27</v>
      </c>
      <c r="B7" s="4" t="s">
        <v>25</v>
      </c>
      <c r="D7" s="4">
        <v>200000</v>
      </c>
    </row>
    <row r="8" spans="1:7" s="5" customFormat="1" ht="43.2" x14ac:dyDescent="0.3">
      <c r="A8" s="2" t="s">
        <v>3</v>
      </c>
      <c r="B8" s="5" t="s">
        <v>28</v>
      </c>
      <c r="D8" s="5">
        <v>10000</v>
      </c>
      <c r="E8" s="5" t="s">
        <v>29</v>
      </c>
      <c r="G8" s="5" t="s">
        <v>31</v>
      </c>
    </row>
    <row r="9" spans="1:7" s="6" customFormat="1" ht="28.8" x14ac:dyDescent="0.3">
      <c r="A9" s="7"/>
      <c r="B9" s="4" t="s">
        <v>30</v>
      </c>
      <c r="C9" s="4">
        <v>10000</v>
      </c>
      <c r="G9" s="4" t="s">
        <v>32</v>
      </c>
    </row>
    <row r="10" spans="1:7" s="6" customFormat="1" ht="43.2" x14ac:dyDescent="0.3">
      <c r="A10" s="3"/>
      <c r="B10" s="4" t="s">
        <v>16</v>
      </c>
      <c r="C10" s="4">
        <v>15000</v>
      </c>
      <c r="D10" s="4"/>
      <c r="E10" s="4"/>
      <c r="F10" s="4"/>
      <c r="G10" s="4" t="s">
        <v>33</v>
      </c>
    </row>
    <row r="11" spans="1:7" x14ac:dyDescent="0.3">
      <c r="B11" s="4" t="s">
        <v>34</v>
      </c>
      <c r="D11" s="4">
        <v>5000</v>
      </c>
    </row>
    <row r="12" spans="1:7" s="5" customFormat="1" ht="28.8" x14ac:dyDescent="0.3">
      <c r="A12" s="2" t="s">
        <v>4</v>
      </c>
      <c r="B12" s="5" t="s">
        <v>35</v>
      </c>
      <c r="C12" s="5">
        <v>15000</v>
      </c>
      <c r="G12" s="5" t="s">
        <v>36</v>
      </c>
    </row>
    <row r="13" spans="1:7" ht="28.8" x14ac:dyDescent="0.3">
      <c r="A13" s="3"/>
      <c r="B13" s="4" t="s">
        <v>16</v>
      </c>
      <c r="D13" s="4">
        <v>15000</v>
      </c>
      <c r="G13" s="4" t="s">
        <v>37</v>
      </c>
    </row>
    <row r="14" spans="1:7" s="5" customFormat="1" ht="28.8" x14ac:dyDescent="0.3">
      <c r="A14" s="2" t="s">
        <v>5</v>
      </c>
      <c r="B14" s="5" t="s">
        <v>38</v>
      </c>
      <c r="C14" s="5">
        <v>32000</v>
      </c>
    </row>
    <row r="15" spans="1:7" s="6" customFormat="1" x14ac:dyDescent="0.3">
      <c r="A15" s="7"/>
      <c r="B15" s="6" t="s">
        <v>39</v>
      </c>
      <c r="C15" s="6">
        <v>20000</v>
      </c>
    </row>
    <row r="16" spans="1:7" x14ac:dyDescent="0.3">
      <c r="A16" s="3"/>
      <c r="B16" s="4" t="s">
        <v>34</v>
      </c>
      <c r="D16" s="4">
        <v>32000</v>
      </c>
    </row>
    <row r="17" spans="1:7" s="5" customFormat="1" ht="57.6" x14ac:dyDescent="0.3">
      <c r="A17" s="2" t="s">
        <v>6</v>
      </c>
      <c r="B17" s="5" t="s">
        <v>20</v>
      </c>
      <c r="D17" s="5">
        <v>3000</v>
      </c>
      <c r="G17" s="5" t="s">
        <v>40</v>
      </c>
    </row>
    <row r="18" spans="1:7" ht="57.6" x14ac:dyDescent="0.3">
      <c r="A18" s="3"/>
      <c r="B18" s="4" t="s">
        <v>42</v>
      </c>
      <c r="C18" s="4">
        <v>3000</v>
      </c>
      <c r="G18" s="4" t="s">
        <v>41</v>
      </c>
    </row>
    <row r="19" spans="1:7" s="5" customFormat="1" ht="43.2" x14ac:dyDescent="0.3">
      <c r="A19" s="2" t="s">
        <v>7</v>
      </c>
      <c r="D19" s="5">
        <v>1000</v>
      </c>
    </row>
    <row r="20" spans="1:7" x14ac:dyDescent="0.3">
      <c r="A20" s="3"/>
      <c r="C20" s="4">
        <v>1000</v>
      </c>
    </row>
    <row r="21" spans="1:7" s="5" customFormat="1" ht="28.8" x14ac:dyDescent="0.3">
      <c r="A21" s="2" t="s">
        <v>8</v>
      </c>
      <c r="C21" s="5">
        <v>50000</v>
      </c>
    </row>
    <row r="22" spans="1:7" x14ac:dyDescent="0.3">
      <c r="A22" s="3"/>
      <c r="D22" s="4">
        <v>50000</v>
      </c>
    </row>
    <row r="23" spans="1:7" s="5" customFormat="1" ht="28.8" x14ac:dyDescent="0.3">
      <c r="A23" s="2" t="s">
        <v>9</v>
      </c>
      <c r="D23" s="5">
        <v>16000</v>
      </c>
    </row>
    <row r="24" spans="1:7" x14ac:dyDescent="0.3">
      <c r="A24" s="3"/>
      <c r="C24" s="4">
        <v>16000</v>
      </c>
    </row>
    <row r="25" spans="1:7" s="5" customFormat="1" x14ac:dyDescent="0.3">
      <c r="A25" s="2" t="s">
        <v>10</v>
      </c>
      <c r="C25" s="5">
        <v>16000</v>
      </c>
    </row>
    <row r="26" spans="1:7" x14ac:dyDescent="0.3">
      <c r="A26" s="3"/>
      <c r="D26" s="4">
        <v>16000</v>
      </c>
    </row>
    <row r="27" spans="1:7" s="5" customFormat="1" ht="28.8" x14ac:dyDescent="0.3">
      <c r="A27" s="2" t="s">
        <v>11</v>
      </c>
      <c r="C27" s="5">
        <v>2000</v>
      </c>
    </row>
    <row r="28" spans="1:7" x14ac:dyDescent="0.3">
      <c r="A28" s="3"/>
      <c r="D28" s="4">
        <v>2000</v>
      </c>
    </row>
    <row r="29" spans="1:7" x14ac:dyDescent="0.3">
      <c r="A29" s="3" t="s">
        <v>12</v>
      </c>
    </row>
    <row r="30" spans="1:7" x14ac:dyDescent="0.3">
      <c r="A30" s="3" t="s">
        <v>13</v>
      </c>
    </row>
    <row r="31" spans="1:7" x14ac:dyDescent="0.3">
      <c r="A31" s="3" t="s">
        <v>14</v>
      </c>
    </row>
    <row r="32" spans="1:7" x14ac:dyDescent="0.3">
      <c r="A32" s="3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1E4B8-7804-4D7D-8E41-E32F4A2E506F}">
  <dimension ref="A1:R1048576"/>
  <sheetViews>
    <sheetView showGridLines="0" tabSelected="1" topLeftCell="A15" zoomScale="90" zoomScaleNormal="90" workbookViewId="0">
      <selection activeCell="H35" sqref="H35"/>
    </sheetView>
  </sheetViews>
  <sheetFormatPr baseColWidth="10" defaultRowHeight="14.4" x14ac:dyDescent="0.3"/>
  <cols>
    <col min="1" max="1" width="12.5546875" style="1" bestFit="1" customWidth="1"/>
    <col min="2" max="2" width="12.5546875" style="10" bestFit="1" customWidth="1"/>
    <col min="3" max="3" width="13.33203125" style="1" customWidth="1"/>
    <col min="4" max="4" width="12.5546875" style="10" bestFit="1" customWidth="1"/>
    <col min="5" max="5" width="11" style="1" bestFit="1" customWidth="1"/>
    <col min="6" max="6" width="14" style="10" customWidth="1"/>
    <col min="7" max="7" width="11" style="1" bestFit="1" customWidth="1"/>
    <col min="8" max="8" width="13" style="10" customWidth="1"/>
    <col min="9" max="9" width="11.5546875" style="1"/>
    <col min="10" max="10" width="11.5546875" style="10"/>
    <col min="11" max="11" width="11.5546875" style="1"/>
    <col min="12" max="12" width="11.5546875" style="10"/>
    <col min="13" max="13" width="13.44140625" style="1" customWidth="1"/>
    <col min="14" max="14" width="12.5546875" style="10" bestFit="1" customWidth="1"/>
    <col min="15" max="15" width="11.5546875" style="1"/>
    <col min="16" max="16" width="11.5546875" style="10"/>
    <col min="17" max="16384" width="11.5546875" style="1"/>
  </cols>
  <sheetData>
    <row r="1" spans="1:18" customFormat="1" x14ac:dyDescent="0.3">
      <c r="A1" s="8" t="s">
        <v>43</v>
      </c>
      <c r="B1" s="8"/>
      <c r="C1" s="8" t="s">
        <v>46</v>
      </c>
      <c r="D1" s="8"/>
      <c r="E1" s="8" t="s">
        <v>47</v>
      </c>
      <c r="F1" s="8"/>
      <c r="G1" s="8" t="s">
        <v>53</v>
      </c>
      <c r="H1" s="8"/>
      <c r="I1" s="8" t="s">
        <v>48</v>
      </c>
      <c r="J1" s="8"/>
      <c r="K1" s="8" t="s">
        <v>49</v>
      </c>
      <c r="L1" s="8"/>
      <c r="M1" s="8" t="s">
        <v>50</v>
      </c>
      <c r="N1" s="8"/>
      <c r="O1" s="8" t="s">
        <v>51</v>
      </c>
      <c r="P1" s="8"/>
      <c r="Q1" s="8" t="s">
        <v>52</v>
      </c>
      <c r="R1" s="8"/>
    </row>
    <row r="2" spans="1:18" customFormat="1" x14ac:dyDescent="0.3">
      <c r="A2" t="s">
        <v>44</v>
      </c>
      <c r="B2" s="9" t="s">
        <v>45</v>
      </c>
      <c r="C2" t="s">
        <v>44</v>
      </c>
      <c r="D2" s="9" t="s">
        <v>45</v>
      </c>
      <c r="E2" t="s">
        <v>44</v>
      </c>
      <c r="F2" s="9" t="s">
        <v>45</v>
      </c>
      <c r="G2" t="s">
        <v>44</v>
      </c>
      <c r="H2" s="9" t="s">
        <v>45</v>
      </c>
      <c r="J2" s="9"/>
      <c r="L2" s="9"/>
      <c r="N2" s="9"/>
      <c r="P2" s="9"/>
    </row>
    <row r="3" spans="1:18" x14ac:dyDescent="0.3">
      <c r="A3" s="1">
        <v>1000000</v>
      </c>
      <c r="B3" s="10">
        <v>950000</v>
      </c>
      <c r="D3" s="10">
        <v>1000000</v>
      </c>
      <c r="E3" s="1">
        <v>950000</v>
      </c>
      <c r="F3" s="10">
        <v>3000</v>
      </c>
      <c r="G3" s="1">
        <v>200000</v>
      </c>
      <c r="H3" s="10">
        <v>10000</v>
      </c>
      <c r="I3" s="1">
        <v>50000</v>
      </c>
      <c r="J3" s="10">
        <v>200000</v>
      </c>
      <c r="K3" s="1">
        <v>10000</v>
      </c>
      <c r="N3" s="10">
        <v>32000</v>
      </c>
      <c r="O3" s="1">
        <v>32000</v>
      </c>
      <c r="P3" s="10">
        <v>16000</v>
      </c>
      <c r="Q3" s="1">
        <v>3000</v>
      </c>
    </row>
    <row r="4" spans="1:18" x14ac:dyDescent="0.3">
      <c r="A4" s="1">
        <v>15000</v>
      </c>
      <c r="B4" s="10">
        <v>15000</v>
      </c>
      <c r="E4" s="1">
        <v>15000</v>
      </c>
      <c r="F4" s="10">
        <v>50000</v>
      </c>
      <c r="H4" s="10">
        <v>20000</v>
      </c>
      <c r="K4" s="1">
        <v>20000</v>
      </c>
      <c r="N4" s="10">
        <v>15000</v>
      </c>
    </row>
    <row r="5" spans="1:18" x14ac:dyDescent="0.3">
      <c r="B5" s="10">
        <v>1000</v>
      </c>
      <c r="E5" s="1">
        <v>16000</v>
      </c>
    </row>
    <row r="6" spans="1:18" s="11" customFormat="1" x14ac:dyDescent="0.3">
      <c r="A6" s="11">
        <f>+SUM(A3:A5)</f>
        <v>1015000</v>
      </c>
      <c r="B6" s="11">
        <f t="shared" ref="B6:R6" si="0">+SUM(B3:B5)</f>
        <v>966000</v>
      </c>
      <c r="C6" s="11">
        <f t="shared" si="0"/>
        <v>0</v>
      </c>
      <c r="D6" s="11">
        <f t="shared" si="0"/>
        <v>1000000</v>
      </c>
      <c r="E6" s="11">
        <f t="shared" si="0"/>
        <v>981000</v>
      </c>
      <c r="F6" s="11">
        <f t="shared" si="0"/>
        <v>53000</v>
      </c>
      <c r="G6" s="11">
        <f t="shared" si="0"/>
        <v>200000</v>
      </c>
      <c r="H6" s="11">
        <f t="shared" si="0"/>
        <v>30000</v>
      </c>
      <c r="I6" s="11">
        <f t="shared" si="0"/>
        <v>50000</v>
      </c>
      <c r="J6" s="11">
        <f t="shared" si="0"/>
        <v>200000</v>
      </c>
      <c r="K6" s="11">
        <f t="shared" si="0"/>
        <v>30000</v>
      </c>
      <c r="L6" s="11">
        <f t="shared" si="0"/>
        <v>0</v>
      </c>
      <c r="M6" s="11">
        <f t="shared" si="0"/>
        <v>0</v>
      </c>
      <c r="N6" s="11">
        <f t="shared" si="0"/>
        <v>47000</v>
      </c>
      <c r="O6" s="11">
        <f t="shared" si="0"/>
        <v>32000</v>
      </c>
      <c r="P6" s="11">
        <f t="shared" si="0"/>
        <v>16000</v>
      </c>
      <c r="Q6" s="11">
        <f t="shared" si="0"/>
        <v>3000</v>
      </c>
      <c r="R6" s="11">
        <f t="shared" si="0"/>
        <v>0</v>
      </c>
    </row>
    <row r="7" spans="1:18" x14ac:dyDescent="0.3">
      <c r="A7" s="1">
        <f>+A6-B6</f>
        <v>49000</v>
      </c>
      <c r="C7" s="1">
        <f>+C6-D6</f>
        <v>-1000000</v>
      </c>
      <c r="E7" s="1">
        <f>+E6-F6</f>
        <v>928000</v>
      </c>
      <c r="G7" s="1">
        <f>+G6-H6</f>
        <v>170000</v>
      </c>
      <c r="I7" s="1">
        <f>+I6-J6</f>
        <v>-150000</v>
      </c>
      <c r="K7" s="1">
        <f>+K6-L6</f>
        <v>30000</v>
      </c>
      <c r="M7" s="1">
        <f>+M6-N6</f>
        <v>-47000</v>
      </c>
      <c r="O7" s="1">
        <f>+O6-P6</f>
        <v>16000</v>
      </c>
      <c r="Q7" s="1">
        <f>+Q6-R6</f>
        <v>3000</v>
      </c>
    </row>
    <row r="8" spans="1:18" customFormat="1" x14ac:dyDescent="0.3">
      <c r="B8" s="9"/>
      <c r="D8" s="9"/>
      <c r="F8" s="9"/>
      <c r="H8" s="9"/>
      <c r="J8" s="9"/>
      <c r="L8" s="9"/>
      <c r="N8" s="9"/>
      <c r="P8" s="9"/>
    </row>
    <row r="9" spans="1:18" customFormat="1" x14ac:dyDescent="0.3">
      <c r="B9" s="9"/>
      <c r="D9" s="9"/>
      <c r="F9" s="9"/>
      <c r="H9" s="9"/>
      <c r="J9" s="9"/>
      <c r="L9" s="9"/>
      <c r="N9" s="9"/>
      <c r="P9" s="9"/>
    </row>
    <row r="10" spans="1:18" customFormat="1" x14ac:dyDescent="0.3">
      <c r="B10" s="9"/>
      <c r="D10" s="9"/>
      <c r="F10" s="9"/>
      <c r="H10" s="9"/>
      <c r="J10" s="9"/>
      <c r="L10" s="9"/>
      <c r="N10" s="9"/>
      <c r="P10" s="9"/>
    </row>
    <row r="11" spans="1:18" customFormat="1" x14ac:dyDescent="0.3">
      <c r="A11" s="8" t="s">
        <v>54</v>
      </c>
      <c r="B11" s="8"/>
      <c r="C11" s="8" t="s">
        <v>55</v>
      </c>
      <c r="D11" s="8"/>
      <c r="E11" s="8" t="s">
        <v>56</v>
      </c>
      <c r="F11" s="8"/>
      <c r="G11" s="8" t="s">
        <v>69</v>
      </c>
      <c r="H11" s="8"/>
      <c r="J11" s="9"/>
      <c r="L11" s="9"/>
      <c r="N11" s="9"/>
      <c r="P11" s="9"/>
    </row>
    <row r="12" spans="1:18" customFormat="1" x14ac:dyDescent="0.3">
      <c r="B12" s="9"/>
      <c r="D12" s="9"/>
      <c r="F12" s="9"/>
      <c r="H12" s="9"/>
      <c r="J12" s="9"/>
      <c r="L12" s="9"/>
      <c r="N12" s="9"/>
      <c r="P12" s="9"/>
    </row>
    <row r="13" spans="1:18" customFormat="1" x14ac:dyDescent="0.3">
      <c r="A13" s="1">
        <v>1000</v>
      </c>
      <c r="B13" s="10"/>
      <c r="C13">
        <v>16000</v>
      </c>
      <c r="D13" s="9">
        <v>16000</v>
      </c>
      <c r="E13">
        <v>2000</v>
      </c>
      <c r="F13" s="9"/>
      <c r="H13" s="9">
        <v>2000</v>
      </c>
      <c r="J13" s="9"/>
      <c r="L13" s="9"/>
      <c r="N13" s="9"/>
      <c r="P13" s="9"/>
    </row>
    <row r="14" spans="1:18" customFormat="1" x14ac:dyDescent="0.3">
      <c r="A14" s="1"/>
      <c r="B14" s="10"/>
      <c r="D14" s="9"/>
      <c r="F14" s="9"/>
      <c r="H14" s="9"/>
      <c r="J14" s="9"/>
      <c r="L14" s="9"/>
      <c r="M14" s="12" t="s">
        <v>70</v>
      </c>
      <c r="N14" s="13"/>
      <c r="P14" s="9"/>
    </row>
    <row r="15" spans="1:18" s="11" customFormat="1" x14ac:dyDescent="0.3">
      <c r="A15" s="11">
        <f>+SUM(A12:A14)</f>
        <v>1000</v>
      </c>
      <c r="B15" s="11">
        <f t="shared" ref="B15" si="1">+SUM(B12:B14)</f>
        <v>0</v>
      </c>
      <c r="C15" s="11">
        <f t="shared" ref="C15" si="2">+SUM(C12:C14)</f>
        <v>16000</v>
      </c>
      <c r="D15" s="11">
        <f t="shared" ref="D15" si="3">+SUM(D12:D14)</f>
        <v>16000</v>
      </c>
      <c r="E15" s="11">
        <f t="shared" ref="E15" si="4">+SUM(E12:E14)</f>
        <v>2000</v>
      </c>
      <c r="F15" s="11">
        <f t="shared" ref="F15" si="5">+SUM(F12:F14)</f>
        <v>0</v>
      </c>
      <c r="G15" s="11">
        <f t="shared" ref="G15" si="6">+SUM(G12:G14)</f>
        <v>0</v>
      </c>
      <c r="H15" s="11">
        <f t="shared" ref="H15" si="7">+SUM(H12:H14)</f>
        <v>2000</v>
      </c>
      <c r="M15" s="11" t="s">
        <v>60</v>
      </c>
      <c r="N15" s="11" t="s">
        <v>61</v>
      </c>
    </row>
    <row r="16" spans="1:18" x14ac:dyDescent="0.3">
      <c r="A16" s="1">
        <f>+A15-B15</f>
        <v>1000</v>
      </c>
      <c r="C16" s="1">
        <f>+C15-D15</f>
        <v>0</v>
      </c>
      <c r="E16" s="1">
        <f>+E15-F15</f>
        <v>2000</v>
      </c>
      <c r="G16" s="1">
        <f>+G15-H15</f>
        <v>-2000</v>
      </c>
      <c r="I16" s="14" t="s">
        <v>75</v>
      </c>
      <c r="J16" s="15"/>
      <c r="K16" s="1" t="s">
        <v>72</v>
      </c>
      <c r="L16" s="10" t="s">
        <v>43</v>
      </c>
      <c r="M16" s="1">
        <v>49000</v>
      </c>
    </row>
    <row r="17" spans="1:16" customFormat="1" x14ac:dyDescent="0.3">
      <c r="B17" s="9"/>
      <c r="D17" s="9"/>
      <c r="F17" s="9"/>
      <c r="H17" s="9"/>
      <c r="I17" s="14"/>
      <c r="J17" s="15"/>
      <c r="L17" s="9" t="s">
        <v>46</v>
      </c>
      <c r="M17" s="1"/>
      <c r="N17" s="10">
        <v>1000000</v>
      </c>
      <c r="O17" t="s">
        <v>57</v>
      </c>
      <c r="P17" s="9"/>
    </row>
    <row r="18" spans="1:16" x14ac:dyDescent="0.3">
      <c r="I18" s="14" t="s">
        <v>75</v>
      </c>
      <c r="J18" s="15"/>
      <c r="K18" s="1" t="s">
        <v>72</v>
      </c>
      <c r="L18" s="10" t="s">
        <v>62</v>
      </c>
      <c r="M18" s="1">
        <f>+E7</f>
        <v>928000</v>
      </c>
      <c r="O18" s="1" t="s">
        <v>58</v>
      </c>
    </row>
    <row r="19" spans="1:16" x14ac:dyDescent="0.3">
      <c r="A19" s="1" t="s">
        <v>71</v>
      </c>
      <c r="C19" s="1">
        <f>+B20-D20</f>
        <v>1014000</v>
      </c>
      <c r="I19" s="14" t="s">
        <v>76</v>
      </c>
      <c r="J19" s="15"/>
      <c r="K19" s="1" t="s">
        <v>72</v>
      </c>
      <c r="L19" s="10" t="s">
        <v>63</v>
      </c>
      <c r="M19" s="1">
        <f>+G7</f>
        <v>170000</v>
      </c>
      <c r="O19" s="1" t="s">
        <v>59</v>
      </c>
    </row>
    <row r="20" spans="1:16" x14ac:dyDescent="0.3">
      <c r="A20" s="1" t="s">
        <v>72</v>
      </c>
      <c r="B20" s="10">
        <f>+SUM(A22:B1048576)</f>
        <v>1166000</v>
      </c>
      <c r="C20" s="1" t="s">
        <v>73</v>
      </c>
      <c r="D20" s="10">
        <f>+C22</f>
        <v>152000</v>
      </c>
      <c r="E20" s="1" t="s">
        <v>74</v>
      </c>
      <c r="I20" s="18" t="s">
        <v>79</v>
      </c>
      <c r="J20" s="19"/>
      <c r="K20" s="1" t="s">
        <v>73</v>
      </c>
      <c r="L20" s="10" t="s">
        <v>64</v>
      </c>
      <c r="N20" s="10">
        <f>++I7*-1</f>
        <v>150000</v>
      </c>
    </row>
    <row r="21" spans="1:16" x14ac:dyDescent="0.3">
      <c r="A21" s="14" t="s">
        <v>75</v>
      </c>
      <c r="B21" s="15"/>
      <c r="C21" s="18" t="s">
        <v>79</v>
      </c>
      <c r="D21" s="19"/>
      <c r="I21" s="18"/>
      <c r="J21" s="19"/>
      <c r="L21" s="10" t="s">
        <v>65</v>
      </c>
      <c r="M21" s="1">
        <f>+K7</f>
        <v>30000</v>
      </c>
    </row>
    <row r="22" spans="1:16" x14ac:dyDescent="0.3">
      <c r="A22" s="1">
        <v>977000</v>
      </c>
      <c r="C22" s="1">
        <v>152000</v>
      </c>
      <c r="I22" s="18"/>
      <c r="J22" s="19"/>
      <c r="L22" s="10" t="s">
        <v>50</v>
      </c>
      <c r="N22" s="10">
        <f>+-1*M7</f>
        <v>47000</v>
      </c>
    </row>
    <row r="23" spans="1:16" x14ac:dyDescent="0.3">
      <c r="I23" s="18" t="s">
        <v>77</v>
      </c>
      <c r="J23" s="19"/>
      <c r="K23" s="1" t="s">
        <v>72</v>
      </c>
      <c r="L23" s="10" t="s">
        <v>66</v>
      </c>
      <c r="M23" s="1">
        <f>+O7</f>
        <v>16000</v>
      </c>
    </row>
    <row r="24" spans="1:16" x14ac:dyDescent="0.3">
      <c r="A24" s="14" t="s">
        <v>76</v>
      </c>
      <c r="B24" s="15"/>
      <c r="I24" s="18" t="s">
        <v>78</v>
      </c>
      <c r="J24" s="19"/>
      <c r="K24" s="1" t="s">
        <v>72</v>
      </c>
      <c r="L24" s="10" t="s">
        <v>67</v>
      </c>
      <c r="M24" s="1">
        <f>+Q7</f>
        <v>3000</v>
      </c>
    </row>
    <row r="25" spans="1:16" x14ac:dyDescent="0.3">
      <c r="A25" s="1">
        <v>170000</v>
      </c>
      <c r="I25" s="18"/>
      <c r="J25" s="19"/>
      <c r="L25" s="10" t="s">
        <v>54</v>
      </c>
      <c r="M25" s="1">
        <f>+A16</f>
        <v>1000</v>
      </c>
    </row>
    <row r="26" spans="1:16" x14ac:dyDescent="0.3">
      <c r="I26" s="18"/>
      <c r="J26" s="19"/>
      <c r="L26" s="10" t="s">
        <v>55</v>
      </c>
      <c r="M26" s="1">
        <v>0</v>
      </c>
    </row>
    <row r="27" spans="1:16" x14ac:dyDescent="0.3">
      <c r="A27" s="18" t="s">
        <v>77</v>
      </c>
      <c r="B27" s="19"/>
      <c r="I27" s="18"/>
      <c r="J27" s="19"/>
      <c r="L27" s="10" t="s">
        <v>56</v>
      </c>
      <c r="M27" s="1">
        <f>+E16</f>
        <v>2000</v>
      </c>
    </row>
    <row r="28" spans="1:16" x14ac:dyDescent="0.3">
      <c r="A28" s="1">
        <v>16000</v>
      </c>
      <c r="I28" s="18" t="s">
        <v>79</v>
      </c>
      <c r="J28" s="19"/>
      <c r="K28" s="1" t="s">
        <v>73</v>
      </c>
      <c r="L28" s="10" t="s">
        <v>68</v>
      </c>
      <c r="N28" s="10">
        <f>+-1*G16</f>
        <v>2000</v>
      </c>
    </row>
    <row r="29" spans="1:16" x14ac:dyDescent="0.3">
      <c r="I29" s="16"/>
      <c r="J29" s="17"/>
      <c r="M29" s="10">
        <f>+SUM(M16:M28)</f>
        <v>1199000</v>
      </c>
      <c r="N29" s="10">
        <f>+SUM(N16:N28)</f>
        <v>1199000</v>
      </c>
    </row>
    <row r="31" spans="1:16" x14ac:dyDescent="0.3">
      <c r="A31" s="18" t="s">
        <v>78</v>
      </c>
      <c r="B31" s="19"/>
    </row>
    <row r="32" spans="1:16" x14ac:dyDescent="0.3">
      <c r="A32" s="1">
        <v>3000</v>
      </c>
    </row>
    <row r="33" spans="7:8" x14ac:dyDescent="0.3">
      <c r="G33" s="1" t="s">
        <v>80</v>
      </c>
    </row>
    <row r="34" spans="7:8" x14ac:dyDescent="0.3">
      <c r="G34" s="1" t="s">
        <v>81</v>
      </c>
      <c r="H34" s="10">
        <v>47000</v>
      </c>
    </row>
    <row r="35" spans="7:8" x14ac:dyDescent="0.3">
      <c r="G35" s="1" t="s">
        <v>82</v>
      </c>
      <c r="H35" s="10">
        <v>30000</v>
      </c>
    </row>
    <row r="36" spans="7:8" x14ac:dyDescent="0.3">
      <c r="G36" s="1" t="s">
        <v>83</v>
      </c>
      <c r="H36" s="10">
        <f>+H34-H35</f>
        <v>17000</v>
      </c>
    </row>
    <row r="38" spans="7:8" x14ac:dyDescent="0.3">
      <c r="G38" s="1" t="s">
        <v>84</v>
      </c>
      <c r="H38" s="10">
        <v>2000</v>
      </c>
    </row>
    <row r="39" spans="7:8" x14ac:dyDescent="0.3">
      <c r="G39" s="1" t="s">
        <v>85</v>
      </c>
      <c r="H39" s="10">
        <v>1000</v>
      </c>
    </row>
    <row r="40" spans="7:8" x14ac:dyDescent="0.3">
      <c r="G40" s="1" t="s">
        <v>86</v>
      </c>
      <c r="H40" s="10">
        <f>+H34-H38-H39-H35</f>
        <v>14000</v>
      </c>
    </row>
    <row r="1048576" spans="9:10" x14ac:dyDescent="0.3">
      <c r="I1048576" s="16"/>
      <c r="J1048576" s="17"/>
    </row>
  </sheetData>
  <mergeCells count="32">
    <mergeCell ref="A21:B21"/>
    <mergeCell ref="A24:B24"/>
    <mergeCell ref="A27:B27"/>
    <mergeCell ref="A31:B31"/>
    <mergeCell ref="C21:D21"/>
    <mergeCell ref="I21:J21"/>
    <mergeCell ref="I22:J22"/>
    <mergeCell ref="I23:J23"/>
    <mergeCell ref="I24:J24"/>
    <mergeCell ref="I25:J25"/>
    <mergeCell ref="I26:J26"/>
    <mergeCell ref="I27:J27"/>
    <mergeCell ref="I28:J28"/>
    <mergeCell ref="M14:N14"/>
    <mergeCell ref="I16:J16"/>
    <mergeCell ref="I17:J17"/>
    <mergeCell ref="I18:J18"/>
    <mergeCell ref="I19:J19"/>
    <mergeCell ref="I20:J20"/>
    <mergeCell ref="M1:N1"/>
    <mergeCell ref="O1:P1"/>
    <mergeCell ref="Q1:R1"/>
    <mergeCell ref="A11:B11"/>
    <mergeCell ref="C11:D11"/>
    <mergeCell ref="E11:F11"/>
    <mergeCell ref="G11:H1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</vt:lpstr>
      <vt:lpstr>mayorizacion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2022-04-01T12:22:58Z</dcterms:created>
  <dcterms:modified xsi:type="dcterms:W3CDTF">2022-04-01T16:15:18Z</dcterms:modified>
</cp:coreProperties>
</file>