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https://d.docs.live.net/d55e916249d8decc/Documents/Udesa/03 Cuatrimestre/Contabilidad/PARCIAL/Material de Examen Parcial-20220421/"/>
    </mc:Choice>
  </mc:AlternateContent>
  <xr:revisionPtr revIDLastSave="93" documentId="11_00689C3F1CC8F99B29F986E0E7A98D6961167002" xr6:coauthVersionLast="47" xr6:coauthVersionMax="47" xr10:uidLastSave="{83712791-A363-44E0-BFD9-4DDC6F55DC55}"/>
  <bookViews>
    <workbookView xWindow="1920" yWindow="1920" windowWidth="17280" windowHeight="8880" xr2:uid="{00000000-000D-0000-FFFF-FFFF00000000}"/>
  </bookViews>
  <sheets>
    <sheet name="Hoja1" sheetId="1"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7" i="1" l="1"/>
  <c r="B20" i="1"/>
  <c r="B9" i="1"/>
  <c r="B8" i="1"/>
  <c r="G6" i="1"/>
  <c r="G7" i="1" s="1"/>
  <c r="G10" i="1" s="1"/>
  <c r="G8" i="1"/>
  <c r="G9" i="1"/>
  <c r="B10" i="1"/>
  <c r="D27" i="1"/>
  <c r="B11" i="1"/>
  <c r="B18" i="1"/>
  <c r="G5" i="1" s="1"/>
  <c r="C20" i="1" l="1"/>
  <c r="D20" i="1" s="1"/>
  <c r="B13" i="1"/>
  <c r="B15" i="1" l="1"/>
  <c r="D15" i="1"/>
  <c r="C28" i="1"/>
  <c r="B28" i="1"/>
  <c r="D16" i="1"/>
  <c r="C15" i="1"/>
  <c r="C16" i="1"/>
</calcChain>
</file>

<file path=xl/sharedStrings.xml><?xml version="1.0" encoding="utf-8"?>
<sst xmlns="http://schemas.openxmlformats.org/spreadsheetml/2006/main" count="43" uniqueCount="41">
  <si>
    <t>Saldo inicial de Caja y Bancos</t>
  </si>
  <si>
    <t>Ventas</t>
  </si>
  <si>
    <t>Cobranzas de Cuentas a cobrar</t>
  </si>
  <si>
    <t>Pago compra escritorio</t>
  </si>
  <si>
    <t>Cobranzas de Ventas</t>
  </si>
  <si>
    <t>Costo de ventas</t>
  </si>
  <si>
    <t>Resultado bruto</t>
  </si>
  <si>
    <t>Pagos de compras</t>
  </si>
  <si>
    <t>Gastos de comercialización</t>
  </si>
  <si>
    <t>Comisiones vendedores</t>
  </si>
  <si>
    <t>Gastos de administracion</t>
  </si>
  <si>
    <t>Gastos de oficina</t>
  </si>
  <si>
    <t>Resultado operativo</t>
  </si>
  <si>
    <t>Saldo estimado al 31/1/X7</t>
  </si>
  <si>
    <t>IVA</t>
  </si>
  <si>
    <t>Presupuesto económico mes enero 20X7</t>
  </si>
  <si>
    <t>Presupuesto Financiero mes enero 20X7</t>
  </si>
  <si>
    <t>Utilice esta planilla para resolver el ejercicio de Presupuestos. Tenga en cuenta que alguna de las líneas puede tener valor cero.  Si necesita hacer cálculos auxiliares, déjelos en esta misma planilla.</t>
  </si>
  <si>
    <t>1. Condición de venta de las cuentas a cobrar existentes al 31/12/X6: 50% a los 30 días y 50% a los 60 días.</t>
  </si>
  <si>
    <t>2. Precio de compra del escritorio: $ 12.100 (IVA incluido).</t>
  </si>
  <si>
    <t>3. Margen bruto a obtener en las ventas de enero de 20X7: 75%</t>
  </si>
  <si>
    <t>4. Condición de las ventas a realizar en enero de 20X7: 50% a los 30 días y 50% a los 60 días.</t>
  </si>
  <si>
    <t>5. Cantidad de gorros a comprar en enero de 20X7: 300 unidades.</t>
  </si>
  <si>
    <t>6. Porcentaje de comisión vendedores: 10%</t>
  </si>
  <si>
    <t>7. Gastos de oficina estimados para enero de 20X7: $ 15.000 (+IVA)</t>
  </si>
  <si>
    <t>8. Posición de IVA al 31/12/X6: IVA a pagar $ 21.000</t>
  </si>
  <si>
    <t>a cborar de cliente</t>
  </si>
  <si>
    <t xml:space="preserve">a pagar vto23/x7 </t>
  </si>
  <si>
    <t>precio-costo)/precio</t>
  </si>
  <si>
    <t>cobrar</t>
  </si>
  <si>
    <t>comprar</t>
  </si>
  <si>
    <t>comisiones</t>
  </si>
  <si>
    <t>ventas</t>
  </si>
  <si>
    <t>oficina</t>
  </si>
  <si>
    <t>x-200/x</t>
  </si>
  <si>
    <t>d</t>
  </si>
  <si>
    <t>c</t>
  </si>
  <si>
    <t>PRECIO UNITARIO</t>
  </si>
  <si>
    <t>NETO</t>
  </si>
  <si>
    <t>COSTO DE VENTAS</t>
  </si>
  <si>
    <t>VENTAS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</si>
</sst>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9"/>
      <color rgb="FF00434E"/>
      <name val="Segoe UI"/>
      <family val="2"/>
    </font>
  </fonts>
  <fills count="2">
    <fill>
      <patternFill patternType="none"/>
    </fill>
    <fill>
      <patternFill patternType="gray125"/>
    </fill>
  </fills>
  <borders count="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1" xfId="0" applyFont="1" applyBorder="1"/>
    <xf numFmtId="0" fontId="1" fillId="0" borderId="2" xfId="0" applyFont="1" applyBorder="1"/>
    <xf numFmtId="0" fontId="2" fillId="0" borderId="0" xfId="0" applyFont="1"/>
    <xf numFmtId="0" fontId="3" fillId="0" borderId="0" xfId="0" applyFont="1"/>
    <xf numFmtId="0" fontId="1" fillId="0" borderId="0" xfId="0" applyFont="1"/>
    <xf numFmtId="0" fontId="4" fillId="0" borderId="0" xfId="0" applyFont="1" applyAlignment="1">
      <alignment horizontal="left" vertical="center" wrapText="1" indent="1"/>
    </xf>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
  <sheetViews>
    <sheetView tabSelected="1" topLeftCell="A4" workbookViewId="0">
      <selection activeCell="B18" sqref="B18"/>
    </sheetView>
  </sheetViews>
  <sheetFormatPr baseColWidth="10" defaultRowHeight="14.4" x14ac:dyDescent="0.3"/>
  <cols>
    <col min="1" max="1" width="31.6640625" customWidth="1"/>
    <col min="6" max="6" width="29.5546875" customWidth="1"/>
  </cols>
  <sheetData>
    <row r="1" spans="1:7" x14ac:dyDescent="0.3">
      <c r="A1" s="5" t="s">
        <v>17</v>
      </c>
    </row>
    <row r="3" spans="1:7" s="4" customFormat="1" x14ac:dyDescent="0.3">
      <c r="A3" s="3" t="s">
        <v>16</v>
      </c>
      <c r="B3" s="3"/>
      <c r="C3" s="3"/>
      <c r="D3" s="3"/>
      <c r="E3" s="3"/>
      <c r="F3" s="3" t="s">
        <v>15</v>
      </c>
    </row>
    <row r="5" spans="1:7" x14ac:dyDescent="0.3">
      <c r="A5" t="s">
        <v>0</v>
      </c>
      <c r="B5">
        <v>89100</v>
      </c>
      <c r="F5" t="s">
        <v>1</v>
      </c>
      <c r="G5">
        <f>+B19*B18</f>
        <v>384000</v>
      </c>
    </row>
    <row r="6" spans="1:7" x14ac:dyDescent="0.3">
      <c r="A6" t="s">
        <v>2</v>
      </c>
      <c r="F6" t="s">
        <v>5</v>
      </c>
      <c r="G6">
        <f>200*B18</f>
        <v>96000</v>
      </c>
    </row>
    <row r="7" spans="1:7" x14ac:dyDescent="0.3">
      <c r="A7" t="s">
        <v>3</v>
      </c>
      <c r="F7" s="1" t="s">
        <v>6</v>
      </c>
      <c r="G7" s="2">
        <f>+G5-G6</f>
        <v>288000</v>
      </c>
    </row>
    <row r="8" spans="1:7" x14ac:dyDescent="0.3">
      <c r="A8" t="s">
        <v>4</v>
      </c>
      <c r="B8">
        <f>+B15</f>
        <v>847</v>
      </c>
      <c r="F8" t="s">
        <v>8</v>
      </c>
      <c r="G8">
        <f>-D27</f>
        <v>-38400</v>
      </c>
    </row>
    <row r="9" spans="1:7" x14ac:dyDescent="0.3">
      <c r="A9" t="s">
        <v>7</v>
      </c>
      <c r="B9">
        <f>+B16</f>
        <v>12100</v>
      </c>
      <c r="F9" t="s">
        <v>10</v>
      </c>
      <c r="G9">
        <f>-D28</f>
        <v>-15000</v>
      </c>
    </row>
    <row r="10" spans="1:7" x14ac:dyDescent="0.3">
      <c r="A10" t="s">
        <v>9</v>
      </c>
      <c r="B10">
        <f>+D27</f>
        <v>38400</v>
      </c>
      <c r="F10" s="1" t="s">
        <v>12</v>
      </c>
      <c r="G10" s="2">
        <f>+SUM(G7:G9)</f>
        <v>234600</v>
      </c>
    </row>
    <row r="11" spans="1:7" x14ac:dyDescent="0.3">
      <c r="A11" t="s">
        <v>11</v>
      </c>
      <c r="B11">
        <f>+B28</f>
        <v>18150</v>
      </c>
    </row>
    <row r="12" spans="1:7" x14ac:dyDescent="0.3">
      <c r="A12" t="s">
        <v>14</v>
      </c>
    </row>
    <row r="13" spans="1:7" x14ac:dyDescent="0.3">
      <c r="A13" s="1" t="s">
        <v>13</v>
      </c>
      <c r="B13" s="2">
        <f>+SUM(B5:B12)</f>
        <v>158597</v>
      </c>
    </row>
    <row r="14" spans="1:7" x14ac:dyDescent="0.3">
      <c r="C14" t="s">
        <v>14</v>
      </c>
      <c r="D14" t="s">
        <v>38</v>
      </c>
    </row>
    <row r="15" spans="1:7" x14ac:dyDescent="0.3">
      <c r="A15" t="s">
        <v>26</v>
      </c>
      <c r="B15">
        <f>700*1.21</f>
        <v>847</v>
      </c>
      <c r="C15">
        <f>+B15*0.21</f>
        <v>177.87</v>
      </c>
      <c r="D15">
        <f>+B15-C15</f>
        <v>669.13</v>
      </c>
      <c r="F15" t="s">
        <v>35</v>
      </c>
      <c r="G15" t="s">
        <v>36</v>
      </c>
    </row>
    <row r="16" spans="1:7" x14ac:dyDescent="0.3">
      <c r="A16" t="s">
        <v>27</v>
      </c>
      <c r="B16">
        <v>12100</v>
      </c>
      <c r="C16">
        <f>+B16*0.21</f>
        <v>2541</v>
      </c>
      <c r="D16">
        <f>+B16-C16</f>
        <v>9559</v>
      </c>
      <c r="F16" s="7">
        <v>0.75</v>
      </c>
      <c r="G16" t="s">
        <v>28</v>
      </c>
    </row>
    <row r="17" spans="1:7" x14ac:dyDescent="0.3">
      <c r="A17" t="s">
        <v>40</v>
      </c>
      <c r="B17">
        <f>+B18*B19</f>
        <v>384000</v>
      </c>
      <c r="F17">
        <v>75</v>
      </c>
      <c r="G17" t="s">
        <v>34</v>
      </c>
    </row>
    <row r="18" spans="1:7" x14ac:dyDescent="0.3">
      <c r="A18" t="s">
        <v>32</v>
      </c>
      <c r="B18">
        <f>400*1.2</f>
        <v>480</v>
      </c>
    </row>
    <row r="19" spans="1:7" x14ac:dyDescent="0.3">
      <c r="A19" t="s">
        <v>37</v>
      </c>
      <c r="B19">
        <v>800</v>
      </c>
    </row>
    <row r="20" spans="1:7" x14ac:dyDescent="0.3">
      <c r="A20" t="s">
        <v>39</v>
      </c>
      <c r="B20">
        <f>+B19*200</f>
        <v>160000</v>
      </c>
      <c r="C20">
        <f>+B20*0.21</f>
        <v>33600</v>
      </c>
      <c r="D20">
        <f>+B20-C20</f>
        <v>126400</v>
      </c>
    </row>
    <row r="21" spans="1:7" x14ac:dyDescent="0.3">
      <c r="F21" t="s">
        <v>14</v>
      </c>
    </row>
    <row r="22" spans="1:7" x14ac:dyDescent="0.3">
      <c r="A22" t="s">
        <v>29</v>
      </c>
    </row>
    <row r="23" spans="1:7" x14ac:dyDescent="0.3">
      <c r="A23" t="s">
        <v>30</v>
      </c>
    </row>
    <row r="27" spans="1:7" x14ac:dyDescent="0.3">
      <c r="A27" t="s">
        <v>31</v>
      </c>
      <c r="D27">
        <f>0.1*G5</f>
        <v>38400</v>
      </c>
    </row>
    <row r="28" spans="1:7" x14ac:dyDescent="0.3">
      <c r="A28" t="s">
        <v>33</v>
      </c>
      <c r="B28">
        <f>+D28*1.21</f>
        <v>18150</v>
      </c>
      <c r="C28">
        <f>+B28*0.21</f>
        <v>3811.5</v>
      </c>
      <c r="D28">
        <v>15000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943C1-5C2F-49A9-A069-A533D98A0EA0}">
  <dimension ref="A1:A8"/>
  <sheetViews>
    <sheetView workbookViewId="0">
      <selection activeCell="A7" sqref="A7"/>
    </sheetView>
  </sheetViews>
  <sheetFormatPr baseColWidth="10" defaultRowHeight="14.4" x14ac:dyDescent="0.3"/>
  <cols>
    <col min="1" max="1" width="93.109375" customWidth="1"/>
  </cols>
  <sheetData>
    <row r="1" spans="1:1" x14ac:dyDescent="0.3">
      <c r="A1" s="6" t="s">
        <v>18</v>
      </c>
    </row>
    <row r="2" spans="1:1" x14ac:dyDescent="0.3">
      <c r="A2" s="6" t="s">
        <v>19</v>
      </c>
    </row>
    <row r="3" spans="1:1" x14ac:dyDescent="0.3">
      <c r="A3" s="6" t="s">
        <v>20</v>
      </c>
    </row>
    <row r="4" spans="1:1" x14ac:dyDescent="0.3">
      <c r="A4" s="6" t="s">
        <v>21</v>
      </c>
    </row>
    <row r="5" spans="1:1" x14ac:dyDescent="0.3">
      <c r="A5" s="6" t="s">
        <v>22</v>
      </c>
    </row>
    <row r="6" spans="1:1" x14ac:dyDescent="0.3">
      <c r="A6" s="6" t="s">
        <v>23</v>
      </c>
    </row>
    <row r="7" spans="1:1" x14ac:dyDescent="0.3">
      <c r="A7" s="6" t="s">
        <v>24</v>
      </c>
    </row>
    <row r="8" spans="1:1" x14ac:dyDescent="0.3">
      <c r="A8" s="6"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Fermin</dc:creator>
  <cp:lastModifiedBy>Federico Lopez</cp:lastModifiedBy>
  <dcterms:created xsi:type="dcterms:W3CDTF">2022-04-11T13:34:14Z</dcterms:created>
  <dcterms:modified xsi:type="dcterms:W3CDTF">2022-04-21T21:41:57Z</dcterms:modified>
</cp:coreProperties>
</file>