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"/>
    </mc:Choice>
  </mc:AlternateContent>
  <xr:revisionPtr revIDLastSave="0" documentId="8_{868B1BAC-4B5B-40E4-9E32-01AAED590350}" xr6:coauthVersionLast="47" xr6:coauthVersionMax="47" xr10:uidLastSave="{00000000-0000-0000-0000-000000000000}"/>
  <bookViews>
    <workbookView xWindow="28680" yWindow="-5820" windowWidth="19440" windowHeight="10320" xr2:uid="{9D5DAA97-E534-46F5-88BA-71C159A6D9B2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F9" i="1" s="1"/>
  <c r="D13" i="1"/>
  <c r="D15" i="1" s="1"/>
  <c r="I13" i="1"/>
  <c r="I16" i="1" s="1"/>
  <c r="D14" i="1"/>
  <c r="I14" i="1"/>
  <c r="I15" i="1"/>
  <c r="D19" i="1"/>
  <c r="H19" i="1"/>
  <c r="I19" i="1" s="1"/>
  <c r="D20" i="1"/>
  <c r="D21" i="1"/>
  <c r="H23" i="1"/>
  <c r="I23" i="1" s="1"/>
  <c r="G25" i="1"/>
  <c r="H25" i="1" s="1"/>
  <c r="I25" i="1" s="1"/>
  <c r="F30" i="1"/>
  <c r="D37" i="1"/>
  <c r="A55" i="1"/>
  <c r="B55" i="1"/>
  <c r="C55" i="1"/>
  <c r="D60" i="1"/>
  <c r="A62" i="1"/>
  <c r="B66" i="1"/>
  <c r="F67" i="1"/>
  <c r="E69" i="1"/>
  <c r="A72" i="1"/>
</calcChain>
</file>

<file path=xl/sharedStrings.xml><?xml version="1.0" encoding="utf-8"?>
<sst xmlns="http://schemas.openxmlformats.org/spreadsheetml/2006/main" count="53" uniqueCount="47">
  <si>
    <t>bines de uso</t>
  </si>
  <si>
    <t>muebles y utiles</t>
  </si>
  <si>
    <t>rubro</t>
  </si>
  <si>
    <t>cuenta imputable</t>
  </si>
  <si>
    <t>el iva no es costo del bien</t>
  </si>
  <si>
    <t>gtos necesarios</t>
  </si>
  <si>
    <t>intereses en pasivos</t>
  </si>
  <si>
    <t>precio contado</t>
  </si>
  <si>
    <t>resultado</t>
  </si>
  <si>
    <t>residual</t>
  </si>
  <si>
    <t>-</t>
  </si>
  <si>
    <t>amortizacion</t>
  </si>
  <si>
    <t>x</t>
  </si>
  <si>
    <t>origen</t>
  </si>
  <si>
    <t>(VINICIAL-VTERMINO)/VUTIL</t>
  </si>
  <si>
    <t>act</t>
  </si>
  <si>
    <t>reg</t>
  </si>
  <si>
    <t>+</t>
  </si>
  <si>
    <t>rn</t>
  </si>
  <si>
    <t>total de años que va a existir hasta que pierda todo su valor</t>
  </si>
  <si>
    <t>vida util</t>
  </si>
  <si>
    <t>12000*x=37500-60000</t>
  </si>
  <si>
    <t>A56-(B66*x)=37500</t>
  </si>
  <si>
    <t>final</t>
  </si>
  <si>
    <t>terr fin</t>
  </si>
  <si>
    <t>edificio fin</t>
  </si>
  <si>
    <t>x=30000/0,8</t>
  </si>
  <si>
    <t>0,8*x=30000</t>
  </si>
  <si>
    <t>caso 3</t>
  </si>
  <si>
    <t>v. proveedores</t>
  </si>
  <si>
    <t>iv. 25000</t>
  </si>
  <si>
    <t>CAJA</t>
  </si>
  <si>
    <t>A</t>
  </si>
  <si>
    <t>PROVEEDORES</t>
  </si>
  <si>
    <t>P</t>
  </si>
  <si>
    <t>CASO 2</t>
  </si>
  <si>
    <t>FINAL</t>
  </si>
  <si>
    <t>PPP</t>
  </si>
  <si>
    <t>Existencia Final</t>
  </si>
  <si>
    <t>cmv</t>
  </si>
  <si>
    <t>PEPS</t>
  </si>
  <si>
    <t>UEPS</t>
  </si>
  <si>
    <t>SEPT</t>
  </si>
  <si>
    <t>JUL</t>
  </si>
  <si>
    <t>MAY</t>
  </si>
  <si>
    <t>Existencia inicial</t>
  </si>
  <si>
    <t>EXISTENCIA INICIAL + COMPRAS + RESULTADO DE TENENCIA – EXISTENCIA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</si>
</sst>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44" fontId="2" fillId="0" borderId="1" xfId="1" applyFont="1" applyBorder="1" applyAlignment="1">
      <alignment horizontal="center" vertical="center"/>
    </xf>
    <xf numFmtId="44" fontId="0" fillId="0" borderId="0" xfId="0" applyNumberFormat="1"/>
    <xf numFmtId="44" fontId="2" fillId="0" borderId="2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4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EF8A-DFDA-419E-98C2-AED7F71C1421}">
  <dimension ref="A4:I95"/>
  <sheetViews>
    <sheetView tabSelected="1" topLeftCell="A76" zoomScaleNormal="100" workbookViewId="0">
      <selection activeCell="A95" sqref="A95"/>
    </sheetView>
  </sheetViews>
  <sheetFormatPr baseColWidth="10" defaultRowHeight="14.4" x14ac:dyDescent="0.3"/>
  <cols>
    <col min="1" max="1" width="14.21875" bestFit="1" customWidth="1"/>
    <col min="9" max="9" width="13.109375" customWidth="1"/>
  </cols>
  <sheetData>
    <row r="4" spans="1:9" ht="14.4" customHeight="1" x14ac:dyDescent="0.3">
      <c r="B4" s="12" t="s">
        <v>46</v>
      </c>
      <c r="C4" s="12"/>
      <c r="D4" s="12"/>
      <c r="E4" s="12"/>
    </row>
    <row r="5" spans="1:9" x14ac:dyDescent="0.3">
      <c r="B5" s="12"/>
      <c r="C5" s="12"/>
      <c r="D5" s="12"/>
      <c r="E5" s="12"/>
    </row>
    <row r="6" spans="1:9" x14ac:dyDescent="0.3">
      <c r="B6" s="12"/>
      <c r="C6" s="12"/>
      <c r="D6" s="12"/>
      <c r="E6" s="12"/>
    </row>
    <row r="7" spans="1:9" x14ac:dyDescent="0.3">
      <c r="B7" s="12"/>
      <c r="C7" s="12"/>
      <c r="D7" s="12"/>
      <c r="E7" s="12"/>
    </row>
    <row r="8" spans="1:9" ht="15" thickBot="1" x14ac:dyDescent="0.35"/>
    <row r="9" spans="1:9" x14ac:dyDescent="0.3">
      <c r="A9" t="s">
        <v>45</v>
      </c>
      <c r="B9" t="s">
        <v>44</v>
      </c>
      <c r="C9" s="11">
        <v>5</v>
      </c>
      <c r="D9" s="10">
        <v>245</v>
      </c>
      <c r="E9" s="9">
        <f>+C9*D9</f>
        <v>1225</v>
      </c>
      <c r="F9" s="3">
        <f>+SUM(E9:E11)</f>
        <v>7195</v>
      </c>
    </row>
    <row r="10" spans="1:9" x14ac:dyDescent="0.3">
      <c r="B10" t="s">
        <v>43</v>
      </c>
      <c r="C10" s="8">
        <v>12</v>
      </c>
      <c r="D10" s="2">
        <v>260</v>
      </c>
      <c r="E10" s="7">
        <f>+C10*D10</f>
        <v>3120</v>
      </c>
    </row>
    <row r="11" spans="1:9" ht="15" thickBot="1" x14ac:dyDescent="0.35">
      <c r="B11" t="s">
        <v>42</v>
      </c>
      <c r="C11" s="6">
        <v>10</v>
      </c>
      <c r="D11" s="5">
        <v>285</v>
      </c>
      <c r="E11" s="4">
        <f>+C11*D11</f>
        <v>2850</v>
      </c>
    </row>
    <row r="13" spans="1:9" x14ac:dyDescent="0.3">
      <c r="A13" t="s">
        <v>41</v>
      </c>
      <c r="B13">
        <v>10</v>
      </c>
      <c r="C13">
        <v>260</v>
      </c>
      <c r="D13">
        <f>+C13*B13</f>
        <v>2600</v>
      </c>
      <c r="F13" t="s">
        <v>40</v>
      </c>
      <c r="G13">
        <v>5</v>
      </c>
      <c r="H13">
        <v>245</v>
      </c>
      <c r="I13">
        <f>+H13*G13</f>
        <v>1225</v>
      </c>
    </row>
    <row r="14" spans="1:9" x14ac:dyDescent="0.3">
      <c r="B14">
        <v>10</v>
      </c>
      <c r="C14">
        <v>285</v>
      </c>
      <c r="D14">
        <f>+C14*B14</f>
        <v>2850</v>
      </c>
      <c r="G14">
        <v>12</v>
      </c>
      <c r="H14">
        <v>260</v>
      </c>
      <c r="I14">
        <f>+H14*G14</f>
        <v>3120</v>
      </c>
    </row>
    <row r="15" spans="1:9" x14ac:dyDescent="0.3">
      <c r="C15" t="s">
        <v>39</v>
      </c>
      <c r="D15">
        <f>+SUM(D13:D14)</f>
        <v>5450</v>
      </c>
      <c r="G15">
        <v>3</v>
      </c>
      <c r="H15">
        <v>285</v>
      </c>
      <c r="I15">
        <f>+H15*G15</f>
        <v>855</v>
      </c>
    </row>
    <row r="16" spans="1:9" x14ac:dyDescent="0.3">
      <c r="I16">
        <f>+SUM(I13:I15)</f>
        <v>5200</v>
      </c>
    </row>
    <row r="19" spans="1:9" x14ac:dyDescent="0.3">
      <c r="A19" t="s">
        <v>38</v>
      </c>
      <c r="B19">
        <v>5</v>
      </c>
      <c r="C19" s="2">
        <v>245</v>
      </c>
      <c r="D19">
        <f>+C19*B19</f>
        <v>1225</v>
      </c>
      <c r="G19" t="s">
        <v>36</v>
      </c>
      <c r="H19">
        <f>10-3</f>
        <v>7</v>
      </c>
      <c r="I19" s="2">
        <f>+H19*D11</f>
        <v>1995</v>
      </c>
    </row>
    <row r="20" spans="1:9" x14ac:dyDescent="0.3">
      <c r="B20">
        <v>2</v>
      </c>
      <c r="C20" s="2">
        <v>260</v>
      </c>
      <c r="D20">
        <f>+C20*B20</f>
        <v>520</v>
      </c>
      <c r="I20" s="2"/>
    </row>
    <row r="21" spans="1:9" x14ac:dyDescent="0.3">
      <c r="D21">
        <f>+SUM(D19:D20)</f>
        <v>1745</v>
      </c>
    </row>
    <row r="23" spans="1:9" x14ac:dyDescent="0.3">
      <c r="F23" t="s">
        <v>37</v>
      </c>
      <c r="G23">
        <v>20</v>
      </c>
      <c r="H23" s="3">
        <f>+AVERAGE(D9:D11)</f>
        <v>263.33333333333331</v>
      </c>
      <c r="I23">
        <f>+H23*G23</f>
        <v>5266.6666666666661</v>
      </c>
    </row>
    <row r="25" spans="1:9" x14ac:dyDescent="0.3">
      <c r="F25" t="s">
        <v>36</v>
      </c>
      <c r="G25">
        <f>+SUM(C9:C11)</f>
        <v>27</v>
      </c>
      <c r="H25">
        <f>+G25-20</f>
        <v>7</v>
      </c>
      <c r="I25" s="2">
        <f>+H25*H23</f>
        <v>1843.3333333333333</v>
      </c>
    </row>
    <row r="29" spans="1:9" x14ac:dyDescent="0.3">
      <c r="A29" t="s">
        <v>35</v>
      </c>
    </row>
    <row r="30" spans="1:9" x14ac:dyDescent="0.3">
      <c r="A30" s="1">
        <v>44867</v>
      </c>
      <c r="F30">
        <f>+E31-25000</f>
        <v>-900</v>
      </c>
    </row>
    <row r="31" spans="1:9" x14ac:dyDescent="0.3">
      <c r="A31" t="s">
        <v>17</v>
      </c>
      <c r="B31" t="s">
        <v>34</v>
      </c>
      <c r="C31" t="s">
        <v>33</v>
      </c>
      <c r="E31">
        <v>24100</v>
      </c>
    </row>
    <row r="36" spans="1:4" x14ac:dyDescent="0.3">
      <c r="A36" s="1">
        <v>44870</v>
      </c>
    </row>
    <row r="37" spans="1:4" x14ac:dyDescent="0.3">
      <c r="A37" t="s">
        <v>10</v>
      </c>
      <c r="B37" t="s">
        <v>32</v>
      </c>
      <c r="C37" t="s">
        <v>31</v>
      </c>
      <c r="D37">
        <f>800+500+300*1.21+1000*1.21</f>
        <v>2873</v>
      </c>
    </row>
    <row r="41" spans="1:4" x14ac:dyDescent="0.3">
      <c r="C41" t="s">
        <v>30</v>
      </c>
    </row>
    <row r="42" spans="1:4" x14ac:dyDescent="0.3">
      <c r="C42" t="s">
        <v>29</v>
      </c>
    </row>
    <row r="54" spans="1:4" x14ac:dyDescent="0.3">
      <c r="A54" t="s">
        <v>28</v>
      </c>
    </row>
    <row r="55" spans="1:4" x14ac:dyDescent="0.3">
      <c r="A55">
        <f>0.8*600000</f>
        <v>480000</v>
      </c>
      <c r="B55">
        <f>+A55-A60</f>
        <v>450000</v>
      </c>
      <c r="C55">
        <f>+A55-A55*0.02</f>
        <v>470400</v>
      </c>
    </row>
    <row r="56" spans="1:4" x14ac:dyDescent="0.3">
      <c r="A56">
        <v>600000</v>
      </c>
    </row>
    <row r="58" spans="1:4" x14ac:dyDescent="0.3">
      <c r="D58" t="s">
        <v>27</v>
      </c>
    </row>
    <row r="59" spans="1:4" x14ac:dyDescent="0.3">
      <c r="D59" t="s">
        <v>26</v>
      </c>
    </row>
    <row r="60" spans="1:4" x14ac:dyDescent="0.3">
      <c r="A60">
        <v>30000</v>
      </c>
      <c r="B60" t="s">
        <v>25</v>
      </c>
      <c r="D60">
        <f>30000/0.8</f>
        <v>37500</v>
      </c>
    </row>
    <row r="61" spans="1:4" x14ac:dyDescent="0.3">
      <c r="A61">
        <v>7500</v>
      </c>
      <c r="B61" t="s">
        <v>24</v>
      </c>
    </row>
    <row r="62" spans="1:4" x14ac:dyDescent="0.3">
      <c r="A62">
        <f>+A61+A60</f>
        <v>37500</v>
      </c>
      <c r="B62" t="s">
        <v>23</v>
      </c>
    </row>
    <row r="66" spans="1:6" x14ac:dyDescent="0.3">
      <c r="B66">
        <f>+A56*0.02</f>
        <v>12000</v>
      </c>
      <c r="D66" t="s">
        <v>22</v>
      </c>
    </row>
    <row r="67" spans="1:6" x14ac:dyDescent="0.3">
      <c r="C67" t="s">
        <v>10</v>
      </c>
      <c r="D67" t="s">
        <v>21</v>
      </c>
      <c r="F67">
        <f>37500-600000</f>
        <v>-562500</v>
      </c>
    </row>
    <row r="69" spans="1:6" x14ac:dyDescent="0.3">
      <c r="D69" t="s">
        <v>12</v>
      </c>
      <c r="E69">
        <f>+F67/-12000</f>
        <v>46.875</v>
      </c>
    </row>
    <row r="71" spans="1:6" x14ac:dyDescent="0.3">
      <c r="A71">
        <v>600000</v>
      </c>
      <c r="B71">
        <v>100</v>
      </c>
    </row>
    <row r="72" spans="1:6" x14ac:dyDescent="0.3">
      <c r="A72">
        <f>+A71*0.02</f>
        <v>12000</v>
      </c>
      <c r="B72">
        <v>2</v>
      </c>
    </row>
    <row r="76" spans="1:6" x14ac:dyDescent="0.3">
      <c r="A76" t="s">
        <v>20</v>
      </c>
      <c r="B76" t="s">
        <v>19</v>
      </c>
    </row>
    <row r="77" spans="1:6" x14ac:dyDescent="0.3">
      <c r="B77">
        <v>50</v>
      </c>
    </row>
    <row r="79" spans="1:6" x14ac:dyDescent="0.3">
      <c r="A79" t="s">
        <v>17</v>
      </c>
      <c r="B79" t="s">
        <v>18</v>
      </c>
    </row>
    <row r="80" spans="1:6" x14ac:dyDescent="0.3">
      <c r="A80" t="s">
        <v>17</v>
      </c>
      <c r="B80" t="s">
        <v>16</v>
      </c>
      <c r="C80" t="s">
        <v>15</v>
      </c>
    </row>
    <row r="83" spans="1:4" x14ac:dyDescent="0.3">
      <c r="B83" t="s">
        <v>14</v>
      </c>
    </row>
    <row r="85" spans="1:4" x14ac:dyDescent="0.3">
      <c r="A85" t="s">
        <v>13</v>
      </c>
      <c r="C85" t="s">
        <v>12</v>
      </c>
      <c r="D85">
        <v>65000</v>
      </c>
    </row>
    <row r="86" spans="1:4" x14ac:dyDescent="0.3">
      <c r="A86" t="s">
        <v>11</v>
      </c>
      <c r="B86" t="s">
        <v>10</v>
      </c>
      <c r="C86">
        <v>2500</v>
      </c>
    </row>
    <row r="87" spans="1:4" x14ac:dyDescent="0.3">
      <c r="A87" t="s">
        <v>9</v>
      </c>
      <c r="B87" t="s">
        <v>8</v>
      </c>
      <c r="C87">
        <v>62500</v>
      </c>
    </row>
    <row r="90" spans="1:4" x14ac:dyDescent="0.3">
      <c r="A90" t="s">
        <v>7</v>
      </c>
      <c r="B90">
        <v>24100</v>
      </c>
      <c r="C90" t="s">
        <v>6</v>
      </c>
    </row>
    <row r="91" spans="1:4" x14ac:dyDescent="0.3">
      <c r="A91" t="s">
        <v>5</v>
      </c>
      <c r="B91">
        <v>800</v>
      </c>
    </row>
    <row r="92" spans="1:4" x14ac:dyDescent="0.3">
      <c r="B92">
        <v>500</v>
      </c>
    </row>
    <row r="93" spans="1:4" x14ac:dyDescent="0.3">
      <c r="B93">
        <v>300</v>
      </c>
      <c r="C93" t="s">
        <v>4</v>
      </c>
    </row>
    <row r="94" spans="1:4" x14ac:dyDescent="0.3">
      <c r="A94" t="s">
        <v>3</v>
      </c>
      <c r="B94" t="s">
        <v>2</v>
      </c>
    </row>
    <row r="95" spans="1:4" x14ac:dyDescent="0.3">
      <c r="A95" t="s">
        <v>1</v>
      </c>
      <c r="B9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2022-05-21T02:02:34Z</dcterms:created>
  <dcterms:modified xsi:type="dcterms:W3CDTF">2022-05-21T02:03:20Z</dcterms:modified>
</cp:coreProperties>
</file>