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7"/>
  <workbookPr/>
  <mc:AlternateContent xmlns:mc="http://schemas.openxmlformats.org/markup-compatibility/2006">
    <mc:Choice Requires="x15">
      <x15ac:absPath xmlns:x15ac="http://schemas.microsoft.com/office/spreadsheetml/2010/11/ac" url="https://ubauba-my.sharepoint.com/personal/mesantelli_uba_ar/Documents/UDESA/Introducción a la ciencia/2C/2ndo parcial/"/>
    </mc:Choice>
  </mc:AlternateContent>
  <xr:revisionPtr revIDLastSave="2" documentId="8_{085DED67-3BA4-3B49-BA54-BB60703AD274}" xr6:coauthVersionLast="47" xr6:coauthVersionMax="47" xr10:uidLastSave="{E3497B9A-0071-B145-A48C-CA4409E088B1}"/>
  <bookViews>
    <workbookView xWindow="-120" yWindow="-120" windowWidth="29040" windowHeight="15720" xr2:uid="{00000000-000D-0000-FFFF-FFFF00000000}"/>
  </bookViews>
  <sheets>
    <sheet name="Visualizador segundos parciales" sheetId="11" r:id="rId1"/>
    <sheet name="Visualizador recuperatorios" sheetId="13" r:id="rId2"/>
    <sheet name="T1" sheetId="3" state="hidden" r:id="rId3"/>
    <sheet name="T2" sheetId="4" state="hidden" r:id="rId4"/>
    <sheet name="T3" sheetId="5" state="hidden" r:id="rId5"/>
    <sheet name="T4" sheetId="6" state="hidden" r:id="rId6"/>
    <sheet name="T5" sheetId="7" state="hidden" r:id="rId7"/>
    <sheet name="T6" sheetId="8" state="hidden" r:id="rId8"/>
    <sheet name="Copia de Hoja 9 cálculo" sheetId="10" state="hidden" r:id="rId9"/>
  </sheets>
  <externalReferences>
    <externalReference r:id="rId10"/>
  </externalReferences>
  <definedNames>
    <definedName name="_xlnm._FilterDatabase" localSheetId="8" hidden="1">'Copia de Hoja 9 cálculo'!$B$1:$AC$118</definedName>
    <definedName name="_xlnm._FilterDatabase" localSheetId="2" hidden="1">'T1'!$A$4:$C$24</definedName>
    <definedName name="_xlnm._FilterDatabase" localSheetId="3" hidden="1">'T2'!$A$4:$C$24</definedName>
    <definedName name="_xlnm._FilterDatabase" localSheetId="4" hidden="1">'T3'!$A$4:$C$24</definedName>
    <definedName name="_xlnm._FilterDatabase" localSheetId="5" hidden="1">'T4'!$A$4:$C$24</definedName>
    <definedName name="_xlnm._FilterDatabase" localSheetId="6" hidden="1">'T5'!$A$4:$C$24</definedName>
    <definedName name="_xlnm._FilterDatabase" localSheetId="7" hidden="1">'T6'!$A$4:$C$24</definedName>
    <definedName name="_xlnm._FilterDatabase" localSheetId="1" hidden="1">'Visualizador recuperatorios'!$A$4:$C$24</definedName>
    <definedName name="_xlnm._FilterDatabase" localSheetId="0" hidden="1">'Visualizador segundos parciales'!$A$4:$C$24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13" l="1"/>
  <c r="F17" i="13"/>
  <c r="E12" i="13"/>
  <c r="F12" i="13"/>
  <c r="E12" i="11"/>
  <c r="E7" i="11"/>
  <c r="H3" i="13"/>
  <c r="E24" i="13"/>
  <c r="F24" i="13"/>
  <c r="E23" i="13"/>
  <c r="F23" i="13"/>
  <c r="E22" i="13"/>
  <c r="F22" i="13"/>
  <c r="E21" i="13"/>
  <c r="F21" i="13"/>
  <c r="E20" i="13"/>
  <c r="F20" i="13"/>
  <c r="E19" i="13"/>
  <c r="F19" i="13"/>
  <c r="E18" i="13"/>
  <c r="F18" i="13"/>
  <c r="E16" i="13"/>
  <c r="F16" i="13"/>
  <c r="E15" i="13"/>
  <c r="F15" i="13"/>
  <c r="E14" i="13"/>
  <c r="F14" i="13"/>
  <c r="E13" i="13"/>
  <c r="F13" i="13"/>
  <c r="E11" i="13"/>
  <c r="F11" i="13"/>
  <c r="E10" i="13"/>
  <c r="F10" i="13"/>
  <c r="E9" i="13"/>
  <c r="F9" i="13"/>
  <c r="E7" i="13"/>
  <c r="F7" i="13"/>
  <c r="E8" i="13"/>
  <c r="F8" i="13"/>
  <c r="E6" i="13"/>
  <c r="F6" i="13"/>
  <c r="E5" i="13"/>
  <c r="F5" i="13"/>
  <c r="I133" i="10"/>
  <c r="I134" i="10"/>
  <c r="I135" i="10"/>
  <c r="I136" i="10"/>
  <c r="I137" i="10"/>
  <c r="I138" i="10"/>
  <c r="I139" i="10"/>
  <c r="I140" i="10"/>
  <c r="I141" i="10"/>
  <c r="I132" i="10"/>
  <c r="F2" i="13"/>
  <c r="C2" i="13"/>
  <c r="H3" i="11"/>
  <c r="E24" i="11"/>
  <c r="E23" i="11"/>
  <c r="E22" i="11"/>
  <c r="E21" i="11"/>
  <c r="E20" i="11"/>
  <c r="E19" i="11"/>
  <c r="E18" i="11"/>
  <c r="E17" i="11"/>
  <c r="E16" i="11"/>
  <c r="E15" i="11"/>
  <c r="E14" i="11"/>
  <c r="E13" i="11"/>
  <c r="E11" i="11"/>
  <c r="E10" i="11"/>
  <c r="E9" i="11"/>
  <c r="E8" i="11"/>
  <c r="E6" i="11"/>
  <c r="E5" i="11"/>
  <c r="F2" i="11"/>
  <c r="C2" i="11"/>
  <c r="C7" i="11"/>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2" i="10"/>
  <c r="E12" i="8"/>
  <c r="E8" i="8"/>
  <c r="E5" i="8"/>
  <c r="E12" i="7"/>
  <c r="E8" i="7"/>
  <c r="E5" i="7"/>
  <c r="E12" i="6"/>
  <c r="E8" i="6"/>
  <c r="E5" i="6"/>
  <c r="E12" i="5"/>
  <c r="E8" i="5"/>
  <c r="E5" i="5"/>
  <c r="E12" i="4"/>
  <c r="E8" i="4"/>
  <c r="E5" i="4"/>
  <c r="E12" i="3"/>
  <c r="E8" i="3"/>
  <c r="E5" i="3"/>
  <c r="A18" i="11"/>
  <c r="C17" i="11"/>
  <c r="B15" i="11"/>
  <c r="A23" i="11"/>
  <c r="A21" i="11"/>
  <c r="A8" i="11"/>
  <c r="A22" i="11"/>
  <c r="A6" i="11"/>
  <c r="C23" i="11"/>
  <c r="C22" i="11"/>
  <c r="A16" i="11"/>
  <c r="A7" i="11"/>
  <c r="B19" i="11"/>
  <c r="C18" i="11"/>
  <c r="A15" i="11"/>
  <c r="B22" i="11"/>
  <c r="B14" i="11"/>
  <c r="A13" i="11"/>
  <c r="C21" i="11"/>
  <c r="B13" i="11"/>
  <c r="A11" i="11"/>
  <c r="B21" i="11"/>
  <c r="B7" i="11"/>
  <c r="F7" i="11"/>
  <c r="C14" i="11"/>
  <c r="A10" i="11"/>
  <c r="C20" i="11"/>
  <c r="A5" i="11"/>
  <c r="A9" i="11"/>
  <c r="B20" i="11"/>
  <c r="A20" i="11"/>
  <c r="C5" i="11"/>
  <c r="B16" i="11"/>
  <c r="A19" i="11"/>
  <c r="C24" i="11"/>
  <c r="C15" i="11"/>
  <c r="F15" i="11"/>
  <c r="C12" i="11"/>
  <c r="C6" i="11"/>
  <c r="A14" i="11"/>
  <c r="B24" i="11"/>
  <c r="B18" i="11"/>
  <c r="F18" i="11"/>
  <c r="B12" i="11"/>
  <c r="B6" i="11"/>
  <c r="C11" i="11"/>
  <c r="A24" i="11"/>
  <c r="A12" i="11"/>
  <c r="B23" i="11"/>
  <c r="B17" i="11"/>
  <c r="F17" i="11"/>
  <c r="B11" i="11"/>
  <c r="C16" i="11"/>
  <c r="C10" i="11"/>
  <c r="B10" i="11"/>
  <c r="C9" i="11"/>
  <c r="B9" i="11"/>
  <c r="C8" i="11"/>
  <c r="B8" i="11"/>
  <c r="A17" i="11"/>
  <c r="B5" i="11"/>
  <c r="C19" i="11"/>
  <c r="F19" i="11"/>
  <c r="C13" i="11"/>
  <c r="F13" i="11"/>
  <c r="F22" i="11"/>
  <c r="F3" i="13"/>
  <c r="F16" i="11"/>
  <c r="F11" i="11"/>
  <c r="F5" i="11"/>
  <c r="F6" i="11"/>
  <c r="F10" i="11"/>
  <c r="F20" i="11"/>
  <c r="F23" i="11"/>
  <c r="F8" i="11"/>
  <c r="F9" i="11"/>
  <c r="F12" i="11"/>
  <c r="F24" i="11"/>
  <c r="F21" i="11"/>
  <c r="F14" i="11"/>
  <c r="F3" i="11"/>
</calcChain>
</file>

<file path=xl/sharedStrings.xml><?xml version="1.0" encoding="utf-8"?>
<sst xmlns="http://schemas.openxmlformats.org/spreadsheetml/2006/main" count="783" uniqueCount="367">
  <si>
    <t>Tema</t>
  </si>
  <si>
    <t>Visualizador de exámenes parciales v0.1 - Introducción a la ciencia</t>
  </si>
  <si>
    <t>[Acá va tu DNI, borrá esto]</t>
  </si>
  <si>
    <t xml:space="preserve">Para ver tu examen, ingresá tu número de DNI arriba (sin puntos)
Lean con atención el enunciado de cada pregunta. Luego, marquen con una cruz (en lapicera) en el casillero correspondiente para Verdadero (V) o Falso (F).
Las respuestas correctas suman 0,5 puntos (hasta 10). Las respuestas incorrectas restan 0,125 puntos (hasta 0, máximo) (segundo parcial), 0,25 (recuperatorio del primero). 
</t>
  </si>
  <si>
    <t>Enunciado</t>
  </si>
  <si>
    <t>V</t>
  </si>
  <si>
    <t>F</t>
  </si>
  <si>
    <t>T1</t>
  </si>
  <si>
    <t>1. "Marte sigue una trayectoria retrógrada del 1 de junio al 21 de agosto" es un enunciado verificable</t>
  </si>
  <si>
    <t>X</t>
  </si>
  <si>
    <t>2. "El color de las plumas de la perdiz alpina coincide con el color de la nieve" es un enunciado verificable</t>
  </si>
  <si>
    <t>3. "Una manzana del cajón está buena. Por lo tanto, todas las manzanas del cajón están buenas" es un razonamiento deductivo válido</t>
  </si>
  <si>
    <t>4. "Una manzana del cajón está buena. Por lo tanto, la siguiente manzana del cajón estará buena" es una generalización inductiva</t>
  </si>
  <si>
    <t>5. "Si el sistema nervioso es una red, los axones se anastomosan. Los axones no se anastomosan. Por lo tanto, es falso que el sistema nervioso es una red" es una refutación</t>
  </si>
  <si>
    <t>6. "Las estrellas mantienen su distancia relativa durante la noche" es un enunciado observacional puro</t>
  </si>
  <si>
    <t>7. "Los ojos de Juan son de color verde" es un enunciado observacional puro</t>
  </si>
  <si>
    <t>8. "La columna de mercurio del termómetro alcanzó los 38ºC" es un enunciado observacional puro</t>
  </si>
  <si>
    <t>9. "Toda célula proviene de otra célula" es un enunciado teórico puro</t>
  </si>
  <si>
    <t>10. Kuhn afirma que la ciencia normal progresa paso a paso, de manera acumulativa</t>
  </si>
  <si>
    <t>11. Una función de los experimentos es recopilar datos para contrastar hipótesis</t>
  </si>
  <si>
    <t>12. En un experimento, la variable independiente es aquella sobre la cual realizo la intervención</t>
  </si>
  <si>
    <t>13. En el efecto Hawthorne, los participantes cambian su conducta al saberse observados</t>
  </si>
  <si>
    <t>14. Para que la aleatorización sea efectiva, la muestra de la población debe ser grande</t>
  </si>
  <si>
    <t>15. La replicabilidad es indispensable para validar un resultado experimental</t>
  </si>
  <si>
    <t>16. Si tengo como premisas "Si A, entonces B" y "No B", la regla de modus tollens me permite inferir "No A"</t>
  </si>
  <si>
    <t>17. Si tengo como premisa "A y B", la regla de simplificación me permite inferir "A"</t>
  </si>
  <si>
    <t>18. Para evaluar un argumento inductivo alcanza con revisar su forma lógica</t>
  </si>
  <si>
    <t>19. Revisando la forma lógica de un argumento tenemos todo lo necesario para saber si es un argumento inductivo fuerte</t>
  </si>
  <si>
    <t>20. Si conocemos el contenido de un argumento, eso nos alcanza para evaluar su validez</t>
  </si>
  <si>
    <t>T2</t>
  </si>
  <si>
    <t>T3</t>
  </si>
  <si>
    <t>T4</t>
  </si>
  <si>
    <t>T5</t>
  </si>
  <si>
    <t>T6</t>
  </si>
  <si>
    <t>Tutorial</t>
  </si>
  <si>
    <t>orden</t>
  </si>
  <si>
    <t>Apellido</t>
  </si>
  <si>
    <t>Nombre</t>
  </si>
  <si>
    <t>Calificación</t>
  </si>
  <si>
    <t>Alonso</t>
  </si>
  <si>
    <t>Bautista</t>
  </si>
  <si>
    <t>Carrera Figueroa</t>
  </si>
  <si>
    <t>Manuel</t>
  </si>
  <si>
    <t>Douce</t>
  </si>
  <si>
    <t>Valentina</t>
  </si>
  <si>
    <t>NR</t>
  </si>
  <si>
    <t>Frumboli</t>
  </si>
  <si>
    <t>Santiago</t>
  </si>
  <si>
    <t>Gaynecotche</t>
  </si>
  <si>
    <t>Iñaki</t>
  </si>
  <si>
    <t>Gebara</t>
  </si>
  <si>
    <t>Cruz</t>
  </si>
  <si>
    <t>Gomez Belcastro</t>
  </si>
  <si>
    <t>Justo</t>
  </si>
  <si>
    <t>Luque Gumiela</t>
  </si>
  <si>
    <t>Camila Florencia</t>
  </si>
  <si>
    <t>MADRID</t>
  </si>
  <si>
    <t>ROCÍO AGUSTINA</t>
  </si>
  <si>
    <t>Occello</t>
  </si>
  <si>
    <t>Joaquin Baltazar</t>
  </si>
  <si>
    <t>Tedin</t>
  </si>
  <si>
    <t>Santos</t>
  </si>
  <si>
    <t>Vela</t>
  </si>
  <si>
    <t>Carlos</t>
  </si>
  <si>
    <t>Weinschelbaum</t>
  </si>
  <si>
    <t>Thomas</t>
  </si>
  <si>
    <t>Balbiani Pellegrini</t>
  </si>
  <si>
    <t>Catalina</t>
  </si>
  <si>
    <t>Chamó</t>
  </si>
  <si>
    <t>Santiago Patricio</t>
  </si>
  <si>
    <t>Cozzarin</t>
  </si>
  <si>
    <t>Pedro Vito</t>
  </si>
  <si>
    <t>Diez</t>
  </si>
  <si>
    <t>Hernandez</t>
  </si>
  <si>
    <t>Fernando</t>
  </si>
  <si>
    <t>A</t>
  </si>
  <si>
    <t>Lastra</t>
  </si>
  <si>
    <t>Juan</t>
  </si>
  <si>
    <t>Lombardi</t>
  </si>
  <si>
    <t>María</t>
  </si>
  <si>
    <t>López</t>
  </si>
  <si>
    <t>Federico Ariel</t>
  </si>
  <si>
    <t>Martínez Rios</t>
  </si>
  <si>
    <t>Juan Sebastian</t>
  </si>
  <si>
    <t>Padilla</t>
  </si>
  <si>
    <t>Isabel</t>
  </si>
  <si>
    <t>Pereira Aragon</t>
  </si>
  <si>
    <t>Rafael</t>
  </si>
  <si>
    <t>Posse Molina</t>
  </si>
  <si>
    <t>Mateo</t>
  </si>
  <si>
    <t>Revigliono</t>
  </si>
  <si>
    <t>Felipe</t>
  </si>
  <si>
    <t>Rufino</t>
  </si>
  <si>
    <t>Mazza</t>
  </si>
  <si>
    <t>Ruiz</t>
  </si>
  <si>
    <t>Gonzalo</t>
  </si>
  <si>
    <t>Sauthier</t>
  </si>
  <si>
    <t>María del Pilar</t>
  </si>
  <si>
    <t>Sordini</t>
  </si>
  <si>
    <t>Tiziana</t>
  </si>
  <si>
    <t>Tapia</t>
  </si>
  <si>
    <t>Juan Eliseo</t>
  </si>
  <si>
    <t>Vallejos Lutz</t>
  </si>
  <si>
    <t>Lucía</t>
  </si>
  <si>
    <t>Walsh</t>
  </si>
  <si>
    <t>Francisca</t>
  </si>
  <si>
    <t>Agost Carreño</t>
  </si>
  <si>
    <t>Sofia</t>
  </si>
  <si>
    <t>Attas</t>
  </si>
  <si>
    <t>Martin Javier</t>
  </si>
  <si>
    <t>Bertone</t>
  </si>
  <si>
    <t>Patricio</t>
  </si>
  <si>
    <t>Bisbal</t>
  </si>
  <si>
    <t>Marco</t>
  </si>
  <si>
    <t>Caldeira Monteverde</t>
  </si>
  <si>
    <t>Lucas</t>
  </si>
  <si>
    <t>Catarino</t>
  </si>
  <si>
    <t>Francisco</t>
  </si>
  <si>
    <t>Escontrela</t>
  </si>
  <si>
    <t>Camila</t>
  </si>
  <si>
    <t>Garmendia</t>
  </si>
  <si>
    <t>Colomba María</t>
  </si>
  <si>
    <t>Irigoyen</t>
  </si>
  <si>
    <t>Valentin</t>
  </si>
  <si>
    <t>Krompolcas</t>
  </si>
  <si>
    <t>Matias</t>
  </si>
  <si>
    <t>Murga</t>
  </si>
  <si>
    <t>Martina</t>
  </si>
  <si>
    <t>Parra Cortijo</t>
  </si>
  <si>
    <t>María Inés</t>
  </si>
  <si>
    <t>Penna</t>
  </si>
  <si>
    <t>Agustin</t>
  </si>
  <si>
    <t>Plancic</t>
  </si>
  <si>
    <t>Valentina Micaela</t>
  </si>
  <si>
    <t>Rocca</t>
  </si>
  <si>
    <t>Augusto Federico</t>
  </si>
  <si>
    <t>Salvatori</t>
  </si>
  <si>
    <t>Agustina</t>
  </si>
  <si>
    <t>Silbert</t>
  </si>
  <si>
    <t>Matias Jack</t>
  </si>
  <si>
    <t>Soldati</t>
  </si>
  <si>
    <t>Tomas</t>
  </si>
  <si>
    <t>Srour</t>
  </si>
  <si>
    <t>Sebastian Yamil</t>
  </si>
  <si>
    <t>Terrada</t>
  </si>
  <si>
    <t>Juan Mateo</t>
  </si>
  <si>
    <t>Toselli</t>
  </si>
  <si>
    <t>Lautaro</t>
  </si>
  <si>
    <t>Vaneskeheian</t>
  </si>
  <si>
    <t>Federico</t>
  </si>
  <si>
    <t>Argentieri Murray</t>
  </si>
  <si>
    <t>Pedro</t>
  </si>
  <si>
    <t>Del Pin Paz</t>
  </si>
  <si>
    <t>Santino</t>
  </si>
  <si>
    <t>Del Rio</t>
  </si>
  <si>
    <t>Geller</t>
  </si>
  <si>
    <t>Jazmin</t>
  </si>
  <si>
    <t>Gorleri</t>
  </si>
  <si>
    <t>Carolina</t>
  </si>
  <si>
    <t>Horton</t>
  </si>
  <si>
    <t>Iachetti</t>
  </si>
  <si>
    <t>Maximo</t>
  </si>
  <si>
    <t>Irigaray</t>
  </si>
  <si>
    <t>María Florentina</t>
  </si>
  <si>
    <t>Khoury</t>
  </si>
  <si>
    <t>Fausto</t>
  </si>
  <si>
    <t>Lafourcade</t>
  </si>
  <si>
    <t>María Victoria</t>
  </si>
  <si>
    <t>Llerena</t>
  </si>
  <si>
    <t>Gloria</t>
  </si>
  <si>
    <t>Lluch</t>
  </si>
  <si>
    <t>Lopez Vallejo</t>
  </si>
  <si>
    <t>Ortega</t>
  </si>
  <si>
    <t>Lucio</t>
  </si>
  <si>
    <t>Peña</t>
  </si>
  <si>
    <t>Pommer</t>
  </si>
  <si>
    <t>ROZENSZAIN</t>
  </si>
  <si>
    <t>MATIAS</t>
  </si>
  <si>
    <t>Sanguedolce Angelini</t>
  </si>
  <si>
    <t>Juan Ignacio</t>
  </si>
  <si>
    <t>Traversaro</t>
  </si>
  <si>
    <t>Marcos</t>
  </si>
  <si>
    <t>Wajntraub</t>
  </si>
  <si>
    <t>Aldunate</t>
  </si>
  <si>
    <t>Alfonso Estevez</t>
  </si>
  <si>
    <t>Bidau</t>
  </si>
  <si>
    <t>Fermin</t>
  </si>
  <si>
    <t>Bortolin</t>
  </si>
  <si>
    <t>Ana Victoria</t>
  </si>
  <si>
    <t>Buceta</t>
  </si>
  <si>
    <t>Carla</t>
  </si>
  <si>
    <t>Caronni</t>
  </si>
  <si>
    <t>Garcia Morillo</t>
  </si>
  <si>
    <t>Luz Maria</t>
  </si>
  <si>
    <t>Godino Saenz</t>
  </si>
  <si>
    <t>Grimoldi</t>
  </si>
  <si>
    <t>Guerrero</t>
  </si>
  <si>
    <t>Im</t>
  </si>
  <si>
    <t>Andrés</t>
  </si>
  <si>
    <t>Luisio</t>
  </si>
  <si>
    <t>Julieta Karina</t>
  </si>
  <si>
    <t>Márquez</t>
  </si>
  <si>
    <t>Nazar Anchorena</t>
  </si>
  <si>
    <t>Salvador</t>
  </si>
  <si>
    <t>Pico Wertag</t>
  </si>
  <si>
    <t>Pochat</t>
  </si>
  <si>
    <t>Quallio</t>
  </si>
  <si>
    <t>Joaquin Jose</t>
  </si>
  <si>
    <t>Santin</t>
  </si>
  <si>
    <t>Lucia</t>
  </si>
  <si>
    <t>Segura</t>
  </si>
  <si>
    <t>Tommei</t>
  </si>
  <si>
    <t>Villanueva</t>
  </si>
  <si>
    <t>María Trinidad</t>
  </si>
  <si>
    <t>Villar Rodriguez</t>
  </si>
  <si>
    <t>Ignacio Federico</t>
  </si>
  <si>
    <t>Basualdo</t>
  </si>
  <si>
    <t>Cecchi Diaz Cordero</t>
  </si>
  <si>
    <t>Filas</t>
  </si>
  <si>
    <t>Amanda</t>
  </si>
  <si>
    <t>Galeazzi</t>
  </si>
  <si>
    <t>Benjamin Maria</t>
  </si>
  <si>
    <t>Godoy Herrera</t>
  </si>
  <si>
    <t>Felicitas</t>
  </si>
  <si>
    <t>González Cinque</t>
  </si>
  <si>
    <t>Harari</t>
  </si>
  <si>
    <t>Lacase</t>
  </si>
  <si>
    <t>Tristan</t>
  </si>
  <si>
    <t>Lemesoff</t>
  </si>
  <si>
    <t>Lorente</t>
  </si>
  <si>
    <t>Meli</t>
  </si>
  <si>
    <t>Jezabel Abigail</t>
  </si>
  <si>
    <t>Montenegro</t>
  </si>
  <si>
    <t>Candelaria</t>
  </si>
  <si>
    <t>Mussa</t>
  </si>
  <si>
    <t>Maia</t>
  </si>
  <si>
    <t>Orb Stelzer</t>
  </si>
  <si>
    <t>Rizzi</t>
  </si>
  <si>
    <t>Franca</t>
  </si>
  <si>
    <t>Schaefer</t>
  </si>
  <si>
    <t>Christoph</t>
  </si>
  <si>
    <t>Sieber</t>
  </si>
  <si>
    <t>Martina Araceli</t>
  </si>
  <si>
    <t>Sturla</t>
  </si>
  <si>
    <t>Juana</t>
  </si>
  <si>
    <t>Susnisky</t>
  </si>
  <si>
    <t>Tadeo</t>
  </si>
  <si>
    <t>Torrendell</t>
  </si>
  <si>
    <t>Josefina</t>
  </si>
  <si>
    <t>1. "La columna de mercurio del termómetro alcanzó los 38ºC" es un enunciado verificable</t>
  </si>
  <si>
    <t>2. "Dios es un Diseñador Inteligente" es un enunciado verificable</t>
  </si>
  <si>
    <t>3. "Si el Sol es una estrella, la Tierra es un planeta. El Sol es una estrella. Por lo tanto, la Tierra es un planeta" es un razonamiento deductivo válido</t>
  </si>
  <si>
    <t>4. "Si todos los cisnes son blancos, el siguiente que observe será blanco. El siguiente que observo es negro. Por lo tanto, es falso que todos los cisnes son blancos" es una refutación</t>
  </si>
  <si>
    <t>5. "Todos los cisnes observados hasta el momento son blancos. Por lo tanto, el siguiente cisne que observe será blanco" es una proyección inductiva</t>
  </si>
  <si>
    <t>6. "El Sol sale por el este y se pone por el oeste" es un enunciado observacional puro</t>
  </si>
  <si>
    <t>7. "El color del pelaje del oso polar coincide con el color de la nieve" es un enunciado observacional puro</t>
  </si>
  <si>
    <t>8. "Los electrones tiene carga eléctrica negativa" es un enunciado teórico puro</t>
  </si>
  <si>
    <t>9. "Cada gen tiene un par de alelos" es un enunciado teórico puro</t>
  </si>
  <si>
    <t>10. "Los tejidos de los organismos estàn compuestos de células" es una regla de correspondencia</t>
  </si>
  <si>
    <t>11. En un experimento, la variable dependiente es aquella sobre la cual detecto los efectos de una intervención</t>
  </si>
  <si>
    <t>12. Las variables extrañas son variables distintas de la variable independiente que afectan el valor de la variable dependiente</t>
  </si>
  <si>
    <t>13. En un diseño experimental de doble ciego, ni los científicos ni los participantes saben si pertenecen al grupo experimental o al grupo de control</t>
  </si>
  <si>
    <t>14. Los experimentos de campo tienen mayor validez ecológica que los experimentos de laboratorio</t>
  </si>
  <si>
    <t>15. Los experimentos de campo son más fácilmente replicables que los experimentos de laboratorio</t>
  </si>
  <si>
    <t>16. Si tengo como premisas "Si A, entonces B" y "No B", la regla de modus tollens no me permite inferir "No A"</t>
  </si>
  <si>
    <t>17. Si tengo como premisas "A" y "B", la regla de adjunción me permite inferir "A y B"</t>
  </si>
  <si>
    <t>18. Para evaluar un argumento deductivo no alcanza con revisar su forma lógica</t>
  </si>
  <si>
    <t>19. Revisando la forma lógica de un argumento tenemos todo lo necesario para determinar su validez o invalidez</t>
  </si>
  <si>
    <t>20. Sin conocer el contenido de un argumento podemos saber si es válido</t>
  </si>
  <si>
    <t>1. "El alma es inmortal" es un enunciado verificable</t>
  </si>
  <si>
    <t>2. "El sufrimiento es parte del Plan Divino" es un enunciado verificable</t>
  </si>
  <si>
    <t>3. "Todos los cisnes observados hasta el momento son blancos. Por lo tanto, el siguiente cisne que observe será blanco" es una proyección inductiva</t>
  </si>
  <si>
    <t>4. Las inferencias inductivas son monótonas</t>
  </si>
  <si>
    <t>5. Las inferencias abductivas admiten diferente grado de fuerza</t>
  </si>
  <si>
    <t>6. "Marte sigue una trayectoria retrógrada del 1 de junio al 21 de agosto" es un enunciado observacional puro</t>
  </si>
  <si>
    <t>7. "El color de las plumas de la perdiz alpina coincide con el color de la nieve" es un enunciado observacional puro</t>
  </si>
  <si>
    <t>8. "Diferencias en el color de ojos van acompañadas de diferencias en los genes" es una regla de correspondencia</t>
  </si>
  <si>
    <t>9. Kuhn afirma que la ciencia normal progresa paso a paso, de manera acumulativa</t>
  </si>
  <si>
    <t>10. Kuhn afirma que la ciencia revolucionaria cuestiona el paradigma dominante</t>
  </si>
  <si>
    <t>15. Los experimentos de campo tienen mayor validez externa que los experimentos de laboratorio</t>
  </si>
  <si>
    <t>16. Si tengo como premisas "Si A, entonces B" y "A", la regla de modus ponens no me permite inferir "B".</t>
  </si>
  <si>
    <t>17. Si tengo como premisas "A o B" y "No B", la regla de silogismo disyuntivo me permite inferir "A"</t>
  </si>
  <si>
    <t>20. Todos los argumentos inductivos son inválidos</t>
  </si>
  <si>
    <t>1. Popper afirma que las hipotesis científicas son refutables</t>
  </si>
  <si>
    <t>2. Popper afirma que las hipótesis científicas son verificables</t>
  </si>
  <si>
    <t>3. "Una manzana del cajón está buena. Por lo tanto, la siguiente manzana del cajón estará buena" es una generalización inductiva</t>
  </si>
  <si>
    <t>4. Las inferencias abductivas no son inferencias deductivas</t>
  </si>
  <si>
    <t>5. La inferencia abductiva es una inferencia a la mejor explicación</t>
  </si>
  <si>
    <t>6. "La columna de mercurio del termómetro alcanzó los 38ºC" es un enunciado observacional puro</t>
  </si>
  <si>
    <t>7. "Los electrones tiene carga eléctrica negativa" es un enunciado teórico puro</t>
  </si>
  <si>
    <t>8. "Los lìquidos se solidifican al enfriarse" es un enunciado observacional puro</t>
  </si>
  <si>
    <t>9. Kuhn afirma que la ciencia revolucionaria cuestiona el paradigma dominante</t>
  </si>
  <si>
    <t>10. Kuhn afirma que la ciencia normal se caracteriza por la resolución acumulativa de rompecabezas</t>
  </si>
  <si>
    <t>14. La replicabilidad es indispensable para validar un resultado experimental</t>
  </si>
  <si>
    <t>15. Los estudios de caso son más fácilmente replicables que los experimentos de laboratorio</t>
  </si>
  <si>
    <t>16. Si tengo como premisas "Si A, entonces B" y "A", la regla de modus ponens me permite inferir "B".</t>
  </si>
  <si>
    <t>17. Si tengo como premisas "A o B" y "No A", la regla de silogismo disyuntivo me permite inferir "B"</t>
  </si>
  <si>
    <t>20. Algunos argumentos inductivos son válidos</t>
  </si>
  <si>
    <t>1. Popper afirma que las hipótesis pseudocientíficas son refutables</t>
  </si>
  <si>
    <t>2. Popper afirma que el psicoanálisis es una ciencia porque sus hipótesis son refutables</t>
  </si>
  <si>
    <t>3. "Si el sistema nervioso es una red, los axones se anastomosan. Los axones no se anastomosan. Por lo tanto, es falso que el sistema nervioso es una red" es una refutación</t>
  </si>
  <si>
    <t>4. "Observo huellas fosilizadas. La mejor explicación de estas huellas es el paso de un dinosaurio. Por lo tanto, un dinosaurio pasó por aquí" es un razonamiento abductivo</t>
  </si>
  <si>
    <t>5. "El continente americano y africano encajan. La mejor explicación es que estuvieron unidos en el pasado. Por lo tanto, los continentes se mueven" es un razonamiento abductivo</t>
  </si>
  <si>
    <t>6. En un sistema axiomático, los axiomas se aceptan sin demostración</t>
  </si>
  <si>
    <t>7. Un modelo es una interpretación de un sistema axiomático que vuelve a todos sus axiomas verdaderos</t>
  </si>
  <si>
    <t>8. "La atracción gravitatoria entre dos cuerpos es proporcional a la masa" es un enunciado teórico puro</t>
  </si>
  <si>
    <t>10. Kuhn afirma que la ciencia preparadigmática se caracteriza por la competencia de escuelas</t>
  </si>
  <si>
    <t>11. Kuhn afirma que las revoluciones científicas son episodios acumulativos de cambio científico</t>
  </si>
  <si>
    <t>12. La validez interna de un experimento es la eficacia con la cual se produce el efecto deseado en el laboratorio, mediante el control riguroso de variables</t>
  </si>
  <si>
    <t>13. Los experimentos de campo tienen mayor validez externa que los experimentos de laboratorio</t>
  </si>
  <si>
    <t>14. Los estudios de caso son más fácilmente replicables que los experimentos de laboratorio</t>
  </si>
  <si>
    <t>15. "Esta oruga es del mismo color que el pasto recién cortado" es un enunciado verificable</t>
  </si>
  <si>
    <t>16. Si tengo como premisas "A o B" y a "No A", la regla de silogismo disyuntivo me permite inferir "C"</t>
  </si>
  <si>
    <t>17. Si tengo como premisas "B" y "A", la regla de adjunción me permite inferir "B y A"</t>
  </si>
  <si>
    <t>19. El contenido de un argumento es importante para evaluar su fuerza inductiva</t>
  </si>
  <si>
    <t>20. Algunos argumentos inválidos pueden ser argumentos inductivos fuertes</t>
  </si>
  <si>
    <t>1. Popper afirma que el marxismo es una ciencia porque sus hipótesis son refutables</t>
  </si>
  <si>
    <t>2. Popper afirma que la teoría de la relatividad no realiza predicciones empíricas arriesgadas</t>
  </si>
  <si>
    <t>3. Las inferencias abductivas admiten diferente grado de fuerza</t>
  </si>
  <si>
    <t>4. "La teoría de la evolución afirma que el hombre desciende del chimpancé. Pero eso es absurdo. Por lo tanto la teoría es falsa" es una falacia de hombre de paja</t>
  </si>
  <si>
    <t>5. "Los mejores médicos del país son fumadores. Por lo tanto, fumar debe ser bueno para la salud" es una falacia de apelación a la autoridad</t>
  </si>
  <si>
    <t>6. "No hay evidencia en contra de que las pirámides fueran construidas por aliens. Por lo tanto, las pirámides fueron construidas por aliens" es una falacia de apelación a la ignorancia</t>
  </si>
  <si>
    <t>7. "Las estrellas mantienen su distancia relativa durante la noche" es un enunciado observacional puro</t>
  </si>
  <si>
    <t>8. "El Sol sale por el este y se pone por el oeste" es un enunciado observacional puro</t>
  </si>
  <si>
    <t>9. "La fuerza eléctrica es proporcional al producto de las cargas" es un enunciado teórico puro</t>
  </si>
  <si>
    <t>10. "Los lìquidos se solidifican al enfriarse" es un enunciado observacional puro</t>
  </si>
  <si>
    <t>11. Kuhn afirma que la ciencia normal se caracteriza por la resolución acumulativa de rompecabezas</t>
  </si>
  <si>
    <t>13. Los experimentos de campo tienen mayor validez ecológica que los experimentos de laboratorio</t>
  </si>
  <si>
    <t>14. Los experimentos de campo son más fácilmente replicables que los experimentos de laboratorio</t>
  </si>
  <si>
    <t>15. "Los gatos fueron diseñados por Anubis para no dejarnos dormir" es un enunciado verificable</t>
  </si>
  <si>
    <t>16. Si tengo como premisa "A y B", la regla de simplificación me permite inferir "B"</t>
  </si>
  <si>
    <t>17. Si tengo como premisas "A" y "B", la regla de adjunción no me permite inferir "A y B"</t>
  </si>
  <si>
    <t>19. El contenido de un argumento es importante para evaluar su validez</t>
  </si>
  <si>
    <t>20. Si sabemos que un argumento es inválido, sabemos que es un argumento inductivo débil</t>
  </si>
  <si>
    <t>DNI</t>
  </si>
  <si>
    <t>Tus respuestas</t>
  </si>
  <si>
    <t xml:space="preserve">Parcial de: </t>
  </si>
  <si>
    <t>ERROR</t>
  </si>
  <si>
    <t>Nota:</t>
  </si>
  <si>
    <t xml:space="preserve">Nota redondeada: </t>
  </si>
  <si>
    <t>Valor</t>
  </si>
  <si>
    <t>Tema:</t>
  </si>
  <si>
    <t xml:space="preserve">Para ver tu examen, ingresá tu número de DNI arriba (sin puntos)
Las respuestas correctas suman 0,5 puntos (hasta 10). Las respuestas incorrectas restan 0,125 puntos (hasta 0, máximo) (segundo parcial), 0,25 (recuperatorio del primero). Las no respondidas no suman ni restan. 
</t>
  </si>
  <si>
    <t>1. En el sistema ptolemaico, la Tierra no es un planeta</t>
  </si>
  <si>
    <t>2. En el sistema ptolemaico, la Luna es un planeta</t>
  </si>
  <si>
    <t>3. Los planetas disminuyen su brillo durante el movimiento retrógrado</t>
  </si>
  <si>
    <t>4. Según la primera ley de Kepler, los planetas giran en elipses alrededor del Sol</t>
  </si>
  <si>
    <t>5. Darwin explica los rasgos homológos mediante ancestría común</t>
  </si>
  <si>
    <t>6. Darwin explica los rasgos análogos mediante ancestría común</t>
  </si>
  <si>
    <t>7. Una homología es una semejanza debida a un ancestro común</t>
  </si>
  <si>
    <t>8. Golgi rechaza que las células nerviosas se entrelacen a través de sus axones</t>
  </si>
  <si>
    <t>9. Cajal afirma que las células nerviosas no se anastomosan directamente entre sí</t>
  </si>
  <si>
    <t>10. Cajal afirma que las células nerviosas se anastomosan directamente entre sí</t>
  </si>
  <si>
    <t>11. "Cutral Có está en Neuquén" es un enunciado.</t>
  </si>
  <si>
    <t>12. "Cutral Có está en Neuquén" no es un enunciado</t>
  </si>
  <si>
    <t>13. "Los argentinos son sudamericanos pero los franceses son europeos" expresa la misma proposición que "Los franceses no son sudamericanos y los argentinos no son europeos"</t>
  </si>
  <si>
    <t>14. "Es falso que Plaza Huincul está en Rio Negro" expresa la misma proposición que "Plaza Huincul está en Neuquén"</t>
  </si>
  <si>
    <t>15. "Cutral Có o Lanús están en Neuquén" es un enunciado complejo</t>
  </si>
  <si>
    <t>16. "Si Cutral Có está en Neuquén, Plaza Huincul también" es un enunciado complejo</t>
  </si>
  <si>
    <t>17. "Cutral Có está en Neuquén si Plaza Huincul lo está" es un enunciado complejo</t>
  </si>
  <si>
    <t>18. "Plaza Huincul está al este de Cutral Có y al sur de la Ciudad de Buenos Aires" expresa una conjunción</t>
  </si>
  <si>
    <t>19. Si alguien presenta un argumento inválido, eso es garantía de que la conclusión que quiere defender es falsa.</t>
  </si>
  <si>
    <t>20. Un argumento sólido es aquel que es válido y que tiene una conclusión verdadera</t>
  </si>
  <si>
    <t>Visualizador de segundos exámenes parciales v0.1 - Introducción a la ciencia</t>
  </si>
  <si>
    <t>Acá va tu DNI</t>
  </si>
  <si>
    <t>Pres</t>
  </si>
  <si>
    <t>Redondeada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</si>
</sst>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sz val="10"/>
      <color theme="1"/>
      <name val="Arial"/>
      <scheme val="minor"/>
    </font>
    <font>
      <b/>
      <sz val="10"/>
      <color theme="1"/>
      <name val="Arial"/>
      <scheme val="minor"/>
    </font>
    <font>
      <sz val="11"/>
      <color rgb="FF000000"/>
      <name val="Inconsolata"/>
    </font>
    <font>
      <b/>
      <sz val="10"/>
      <color theme="1"/>
      <name val="Arial"/>
    </font>
    <font>
      <sz val="10"/>
      <name val="Arial"/>
    </font>
    <font>
      <sz val="11"/>
      <color rgb="FF000000"/>
      <name val="Arial"/>
    </font>
    <font>
      <sz val="11"/>
      <color theme="1"/>
      <name val="Calibri"/>
    </font>
    <font>
      <b/>
      <sz val="11"/>
      <color theme="1"/>
      <name val="Calibri"/>
    </font>
    <font>
      <sz val="10"/>
      <color rgb="FF000000"/>
      <name val="Arial"/>
      <family val="2"/>
      <scheme val="minor"/>
    </font>
    <font>
      <b/>
      <sz val="10"/>
      <color theme="1"/>
      <name val="Arial"/>
      <family val="2"/>
      <scheme val="minor"/>
    </font>
    <font>
      <sz val="11"/>
      <color theme="1"/>
      <name val="Calibri"/>
      <family val="2"/>
    </font>
    <font>
      <b/>
      <sz val="10"/>
      <color theme="1"/>
      <name val="Arial"/>
      <family val="2"/>
    </font>
    <font>
      <b/>
      <sz val="10"/>
      <color rgb="FF000000"/>
      <name val="Arial"/>
      <family val="2"/>
      <scheme val="minor"/>
    </font>
    <font>
      <i/>
      <sz val="10"/>
      <color rgb="FF000000"/>
      <name val="Arial"/>
      <family val="2"/>
      <scheme val="minor"/>
    </font>
    <font>
      <b/>
      <sz val="10"/>
      <name val="Arial"/>
      <family val="2"/>
    </font>
    <font>
      <b/>
      <sz val="12"/>
      <color theme="1"/>
      <name val="Arial"/>
      <family val="2"/>
    </font>
    <font>
      <b/>
      <sz val="11"/>
      <color rgb="FF000000"/>
      <name val="Inconsolata"/>
    </font>
    <font>
      <sz val="11"/>
      <color rgb="FF000000"/>
      <name val="Arial"/>
      <family val="2"/>
      <scheme val="minor"/>
    </font>
    <font>
      <sz val="11"/>
      <color rgb="FF000000"/>
      <name val="Calibri"/>
      <family val="2"/>
    </font>
    <font>
      <sz val="11"/>
      <color theme="1"/>
      <name val="Arial"/>
      <family val="1"/>
    </font>
  </fonts>
  <fills count="12">
    <fill>
      <patternFill patternType="none"/>
    </fill>
    <fill>
      <patternFill patternType="gray125"/>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
      <patternFill patternType="solid">
        <fgColor rgb="FF78909C"/>
        <bgColor rgb="FF78909C"/>
      </patternFill>
    </fill>
    <fill>
      <patternFill patternType="solid">
        <fgColor rgb="FFEBEFF1"/>
        <bgColor rgb="FFEBEFF1"/>
      </patternFill>
    </fill>
    <fill>
      <patternFill patternType="solid">
        <fgColor rgb="FFFFFF00"/>
        <bgColor rgb="FFFFFF00"/>
      </patternFill>
    </fill>
    <fill>
      <patternFill patternType="solid">
        <fgColor rgb="FFFFFFFF"/>
        <bgColor indexed="64"/>
      </patternFill>
    </fill>
    <fill>
      <patternFill patternType="solid">
        <fgColor theme="2" tint="-0.14999847407452621"/>
        <bgColor indexed="64"/>
      </patternFill>
    </fill>
    <fill>
      <patternFill patternType="solid">
        <fgColor rgb="FF78909C"/>
        <bgColor indexed="64"/>
      </patternFill>
    </fill>
    <fill>
      <patternFill patternType="solid">
        <fgColor rgb="FFEBEFF1"/>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top/>
      <bottom style="thin">
        <color theme="4"/>
      </bottom>
      <diagonal/>
    </border>
    <border>
      <left style="medium">
        <color indexed="64"/>
      </left>
      <right style="medium">
        <color indexed="64"/>
      </right>
      <top style="medium">
        <color indexed="64"/>
      </top>
      <bottom style="medium">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71">
    <xf numFmtId="0" fontId="0" fillId="0" borderId="0" xfId="0" applyFont="1" applyAlignment="1"/>
    <xf numFmtId="0" fontId="3" fillId="2" borderId="0" xfId="0" applyFont="1" applyFill="1" applyAlignment="1"/>
    <xf numFmtId="0" fontId="3" fillId="2" borderId="0" xfId="0" applyFont="1" applyFill="1"/>
    <xf numFmtId="0" fontId="2" fillId="0" borderId="1" xfId="0" applyFont="1" applyBorder="1" applyAlignment="1">
      <alignment vertical="top"/>
    </xf>
    <xf numFmtId="0" fontId="1" fillId="3" borderId="1" xfId="0" applyFont="1" applyFill="1" applyBorder="1" applyAlignment="1">
      <alignment vertical="center" wrapText="1"/>
    </xf>
    <xf numFmtId="0" fontId="1" fillId="3" borderId="1" xfId="0" applyFont="1" applyFill="1" applyBorder="1" applyAlignment="1">
      <alignment horizontal="center" vertical="center"/>
    </xf>
    <xf numFmtId="0" fontId="3" fillId="2" borderId="0" xfId="0" applyFont="1" applyFill="1"/>
    <xf numFmtId="0" fontId="1" fillId="0" borderId="0" xfId="0" applyFont="1"/>
    <xf numFmtId="0" fontId="1" fillId="4" borderId="1" xfId="0" applyFont="1" applyFill="1" applyBorder="1"/>
    <xf numFmtId="0" fontId="1" fillId="2" borderId="1" xfId="0" applyFont="1" applyFill="1" applyBorder="1"/>
    <xf numFmtId="0" fontId="1" fillId="4" borderId="1" xfId="0" applyFont="1" applyFill="1" applyBorder="1" applyAlignment="1">
      <alignment vertical="center"/>
    </xf>
    <xf numFmtId="0" fontId="1" fillId="2" borderId="1" xfId="0" applyFont="1" applyFill="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xf numFmtId="0" fontId="1" fillId="2" borderId="1" xfId="0" applyFont="1" applyFill="1" applyBorder="1" applyAlignment="1"/>
    <xf numFmtId="0" fontId="1" fillId="4" borderId="1" xfId="0" applyFont="1" applyFill="1" applyBorder="1" applyAlignment="1">
      <alignment vertical="center"/>
    </xf>
    <xf numFmtId="0" fontId="3" fillId="5" borderId="0" xfId="0" applyFont="1" applyFill="1" applyAlignment="1"/>
    <xf numFmtId="0" fontId="1" fillId="5" borderId="0" xfId="0" applyFont="1" applyFill="1"/>
    <xf numFmtId="0" fontId="1" fillId="5" borderId="0" xfId="0" applyFont="1" applyFill="1" applyAlignment="1"/>
    <xf numFmtId="0" fontId="6" fillId="2" borderId="0" xfId="0" applyFont="1" applyFill="1" applyAlignment="1">
      <alignment horizontal="right"/>
    </xf>
    <xf numFmtId="0" fontId="7" fillId="2" borderId="0" xfId="0" applyFont="1" applyFill="1" applyAlignment="1"/>
    <xf numFmtId="0" fontId="6" fillId="6" borderId="0" xfId="0" applyFont="1" applyFill="1" applyAlignment="1">
      <alignment horizontal="right"/>
    </xf>
    <xf numFmtId="0" fontId="7" fillId="6" borderId="0" xfId="0" applyFont="1" applyFill="1" applyAlignment="1"/>
    <xf numFmtId="0" fontId="3" fillId="6" borderId="0" xfId="0" applyFont="1" applyFill="1" applyAlignment="1"/>
    <xf numFmtId="0" fontId="3" fillId="6" borderId="0" xfId="0" applyFont="1" applyFill="1"/>
    <xf numFmtId="0" fontId="8" fillId="6" borderId="0" xfId="0" applyFont="1" applyFill="1" applyAlignment="1"/>
    <xf numFmtId="0" fontId="7" fillId="7" borderId="0" xfId="0" applyFont="1" applyFill="1" applyAlignment="1"/>
    <xf numFmtId="0" fontId="7" fillId="6" borderId="0" xfId="0" applyFont="1" applyFill="1" applyAlignment="1">
      <alignment horizontal="left"/>
    </xf>
    <xf numFmtId="0" fontId="7" fillId="2" borderId="0" xfId="0" applyFont="1" applyFill="1" applyAlignment="1">
      <alignment horizontal="left"/>
    </xf>
    <xf numFmtId="0" fontId="1" fillId="2" borderId="6" xfId="0" applyFont="1" applyFill="1" applyBorder="1" applyAlignment="1">
      <alignment vertical="center"/>
    </xf>
    <xf numFmtId="0" fontId="1" fillId="3" borderId="9" xfId="0" applyFont="1" applyFill="1" applyBorder="1" applyAlignment="1">
      <alignment horizontal="center" vertical="center"/>
    </xf>
    <xf numFmtId="0" fontId="1" fillId="4" borderId="2" xfId="0" applyFont="1" applyFill="1" applyBorder="1"/>
    <xf numFmtId="0" fontId="3" fillId="2" borderId="10" xfId="0" applyFont="1" applyFill="1" applyBorder="1"/>
    <xf numFmtId="0" fontId="9" fillId="0" borderId="0" xfId="0" applyFont="1" applyAlignment="1"/>
    <xf numFmtId="0" fontId="10" fillId="0" borderId="1" xfId="0" applyFont="1" applyBorder="1" applyAlignment="1">
      <alignment vertical="top"/>
    </xf>
    <xf numFmtId="0" fontId="11" fillId="6" borderId="0" xfId="0" applyFont="1" applyFill="1" applyAlignment="1"/>
    <xf numFmtId="0" fontId="1" fillId="2" borderId="1" xfId="0" applyFont="1" applyFill="1" applyBorder="1" applyAlignment="1">
      <alignment horizontal="center" vertical="center" wrapText="1"/>
    </xf>
    <xf numFmtId="0" fontId="9" fillId="0" borderId="4" xfId="0" applyFont="1" applyBorder="1" applyAlignment="1"/>
    <xf numFmtId="0" fontId="13" fillId="0" borderId="0" xfId="0" applyFont="1" applyAlignment="1"/>
    <xf numFmtId="0" fontId="13" fillId="0" borderId="10" xfId="0" applyFont="1" applyBorder="1" applyAlignment="1"/>
    <xf numFmtId="0" fontId="13" fillId="0" borderId="10" xfId="0" applyFont="1" applyBorder="1" applyAlignment="1">
      <alignment horizontal="right"/>
    </xf>
    <xf numFmtId="0" fontId="10" fillId="0" borderId="10" xfId="0" applyFont="1" applyBorder="1"/>
    <xf numFmtId="0" fontId="14" fillId="0" borderId="10" xfId="0" applyFont="1" applyBorder="1" applyAlignment="1"/>
    <xf numFmtId="0" fontId="15" fillId="0" borderId="7" xfId="0" applyFont="1" applyBorder="1" applyAlignment="1">
      <alignment vertical="center"/>
    </xf>
    <xf numFmtId="0" fontId="2" fillId="0" borderId="1" xfId="0" applyFont="1" applyBorder="1" applyAlignment="1">
      <alignment horizontal="center" vertical="center"/>
    </xf>
    <xf numFmtId="0" fontId="13" fillId="9" borderId="10" xfId="0" applyFont="1" applyFill="1" applyBorder="1" applyAlignment="1"/>
    <xf numFmtId="0" fontId="13" fillId="9" borderId="10" xfId="0" applyFont="1" applyFill="1" applyBorder="1" applyAlignment="1">
      <alignment horizontal="right"/>
    </xf>
    <xf numFmtId="0" fontId="17" fillId="10" borderId="13" xfId="0" applyFont="1" applyFill="1" applyBorder="1" applyAlignment="1">
      <alignment wrapText="1"/>
    </xf>
    <xf numFmtId="0" fontId="13" fillId="10" borderId="13" xfId="0" applyFont="1" applyFill="1" applyBorder="1" applyAlignment="1">
      <alignment wrapText="1"/>
    </xf>
    <xf numFmtId="0" fontId="17" fillId="10" borderId="13" xfId="0" applyFont="1" applyFill="1" applyBorder="1" applyAlignment="1">
      <alignment horizontal="right" wrapText="1"/>
    </xf>
    <xf numFmtId="0" fontId="13" fillId="10" borderId="13" xfId="0" applyFont="1" applyFill="1" applyBorder="1" applyAlignment="1">
      <alignment horizontal="right" wrapText="1"/>
    </xf>
    <xf numFmtId="0" fontId="18" fillId="8" borderId="13" xfId="0" applyFont="1" applyFill="1" applyBorder="1" applyAlignment="1">
      <alignment horizontal="right" wrapText="1"/>
    </xf>
    <xf numFmtId="0" fontId="19" fillId="8" borderId="13" xfId="0" applyFont="1" applyFill="1" applyBorder="1" applyAlignment="1">
      <alignment wrapText="1"/>
    </xf>
    <xf numFmtId="0" fontId="3" fillId="8" borderId="13" xfId="0" applyFont="1" applyFill="1" applyBorder="1" applyAlignment="1">
      <alignment horizontal="right" wrapText="1"/>
    </xf>
    <xf numFmtId="0" fontId="18" fillId="11" borderId="13" xfId="0" applyFont="1" applyFill="1" applyBorder="1" applyAlignment="1">
      <alignment horizontal="right" wrapText="1"/>
    </xf>
    <xf numFmtId="0" fontId="19" fillId="11" borderId="13" xfId="0" applyFont="1" applyFill="1" applyBorder="1" applyAlignment="1">
      <alignment wrapText="1"/>
    </xf>
    <xf numFmtId="0" fontId="3" fillId="11" borderId="13" xfId="0" applyFont="1" applyFill="1" applyBorder="1" applyAlignment="1">
      <alignment horizontal="right" wrapText="1"/>
    </xf>
    <xf numFmtId="0" fontId="3" fillId="11" borderId="13" xfId="0" applyFont="1" applyFill="1" applyBorder="1" applyAlignment="1">
      <alignment wrapText="1"/>
    </xf>
    <xf numFmtId="0" fontId="3" fillId="8" borderId="13" xfId="0" applyFont="1" applyFill="1" applyBorder="1" applyAlignment="1">
      <alignment wrapText="1"/>
    </xf>
    <xf numFmtId="0" fontId="20" fillId="0" borderId="0" xfId="0" applyFont="1"/>
    <xf numFmtId="0" fontId="20" fillId="0" borderId="11" xfId="0" applyFont="1" applyBorder="1"/>
    <xf numFmtId="0" fontId="17" fillId="10" borderId="14" xfId="0" applyFont="1" applyFill="1" applyBorder="1" applyAlignment="1">
      <alignment wrapText="1"/>
    </xf>
    <xf numFmtId="0" fontId="16" fillId="0" borderId="12" xfId="0" applyFont="1" applyBorder="1" applyAlignment="1" applyProtection="1">
      <alignment horizontal="left" vertical="top"/>
      <protection locked="0"/>
    </xf>
    <xf numFmtId="0" fontId="10" fillId="0" borderId="3" xfId="0" applyFont="1" applyBorder="1" applyAlignment="1"/>
    <xf numFmtId="0" fontId="5" fillId="0" borderId="8" xfId="0" applyFont="1" applyBorder="1"/>
    <xf numFmtId="0" fontId="5" fillId="0" borderId="7" xfId="0" applyFont="1" applyBorder="1"/>
    <xf numFmtId="0" fontId="12" fillId="0" borderId="5" xfId="0" applyFont="1" applyBorder="1" applyAlignment="1">
      <alignment horizontal="left" vertical="top" wrapText="1"/>
    </xf>
    <xf numFmtId="0" fontId="2" fillId="0" borderId="3" xfId="0" applyFont="1" applyBorder="1" applyAlignment="1"/>
    <xf numFmtId="0" fontId="2" fillId="0" borderId="6" xfId="0" applyFont="1" applyBorder="1" applyAlignment="1"/>
    <xf numFmtId="0" fontId="4" fillId="0" borderId="6" xfId="0" applyFont="1" applyBorder="1" applyAlignment="1">
      <alignment vertical="top"/>
    </xf>
    <xf numFmtId="0" fontId="4" fillId="0" borderId="6" xfId="0" applyFont="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MAS%20Segundo%20Parcial"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AS Segundo Parcial"/>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B7EBE-5DA4-4EB0-B0F0-D0C440DA13BC}">
  <sheetPr>
    <outlinePr summaryBelow="0" summaryRight="0"/>
    <pageSetUpPr fitToPage="1"/>
  </sheetPr>
  <dimension ref="A1:H24"/>
  <sheetViews>
    <sheetView tabSelected="1" workbookViewId="0">
      <selection activeCell="A2" sqref="A2"/>
    </sheetView>
  </sheetViews>
  <sheetFormatPr defaultColWidth="12.5390625" defaultRowHeight="15.75" customHeight="1" x14ac:dyDescent="0.15"/>
  <cols>
    <col min="1" max="1" width="72.953125" customWidth="1"/>
    <col min="2" max="2" width="7.28125" customWidth="1"/>
    <col min="3" max="3" width="7.68359375" customWidth="1"/>
    <col min="5" max="5" width="14.96875" customWidth="1"/>
    <col min="6" max="6" width="12.13671875" customWidth="1"/>
    <col min="7" max="7" width="17.125" customWidth="1"/>
  </cols>
  <sheetData>
    <row r="1" spans="1:8" ht="27.75" customHeight="1" thickBot="1" x14ac:dyDescent="0.2">
      <c r="A1" s="63" t="s">
        <v>363</v>
      </c>
      <c r="B1" s="64"/>
      <c r="C1" s="65"/>
    </row>
    <row r="2" spans="1:8" ht="27.75" customHeight="1" thickBot="1" x14ac:dyDescent="0.2">
      <c r="A2" s="62">
        <v>43979865</v>
      </c>
      <c r="B2" s="43" t="s">
        <v>341</v>
      </c>
      <c r="C2" s="44">
        <f>_xlfn.XLOOKUP(A2,'Copia de Hoja 9 cálculo'!A2:A118,'Copia de Hoja 9 cálculo'!G2:G118,"0",0,1)</f>
        <v>4</v>
      </c>
      <c r="E2" s="38" t="s">
        <v>336</v>
      </c>
      <c r="F2" s="38" t="str">
        <f>_xlfn.XLOOKUP(A2,'Copia de Hoja 9 cálculo'!A2:A118,'Copia de Hoja 9 cálculo'!D2:D118,"ERROR",0,1)&amp;", "&amp;_xlfn.XLOOKUP(A2,'Copia de Hoja 9 cálculo'!A2:A118,'Copia de Hoja 9 cálculo'!E2:E118,"ERROR",0,1)</f>
        <v>Sordini, Tiziana</v>
      </c>
      <c r="G2" s="38"/>
    </row>
    <row r="3" spans="1:8" ht="86.25" customHeight="1" x14ac:dyDescent="0.15">
      <c r="A3" s="66" t="s">
        <v>342</v>
      </c>
      <c r="B3" s="64"/>
      <c r="C3" s="65"/>
      <c r="D3" s="37"/>
      <c r="E3" s="38" t="s">
        <v>338</v>
      </c>
      <c r="F3" s="38">
        <f>IF(A2='Copia de Hoja 9 cálculo'!A21,'Visualizador segundos parciales'!H3,SUM(F5:F24))</f>
        <v>8.375</v>
      </c>
      <c r="G3" s="38" t="s">
        <v>339</v>
      </c>
      <c r="H3" s="38">
        <f>_xlfn.XLOOKUP(A2,'Copia de Hoja 9 cálculo'!A2:A118,'Copia de Hoja 9 cálculo'!I2:I118,"ERROR",0,1)</f>
        <v>8</v>
      </c>
    </row>
    <row r="4" spans="1:8" ht="26.25" customHeight="1" x14ac:dyDescent="0.15">
      <c r="A4" s="4" t="s">
        <v>4</v>
      </c>
      <c r="B4" s="5" t="s">
        <v>5</v>
      </c>
      <c r="C4" s="30" t="s">
        <v>6</v>
      </c>
      <c r="E4" s="45" t="s">
        <v>335</v>
      </c>
      <c r="F4" s="46" t="s">
        <v>340</v>
      </c>
    </row>
    <row r="5" spans="1:8" ht="30.75" customHeight="1" x14ac:dyDescent="0.15">
      <c r="A5" s="11" t="str">
        <f>IF($C$2=1,'T1'!A5,IF($C$2=2,'T2'!A5,IF($C$2=3,'T3'!A5,IF($C$2=4,'T4'!A5,IF($C$2=5,'T5'!A5,IF($C$2=6,'T6'!A5,"ERROR"))))))</f>
        <v>1. Popper afirma que las hipotesis científicas son refutables</v>
      </c>
      <c r="B5" s="36" t="str">
        <f>IF(IF($C$2=1,'T1'!B5,IF($C$2=2,'T2'!B5,IF($C$2=3,'T3'!B5,IF($C$2=4,'T4'!B5,IF($C$2=5,'T5'!B5,IF($C$2=6,'T6'!B5,"ERROR"))))))=0,"",IF($C$2=1,'T1'!B5,IF($C$2=2,'T2'!B5,IF($C$2=3,'T3'!B5,IF($C$2=4,'T4'!B5,IF($C$2=5,'T5'!B5,IF($C$2=6,'T6'!B5,"ERROR")))))))</f>
        <v>X</v>
      </c>
      <c r="C5" s="36" t="str">
        <f>IF(IF($C$2=1,'T1'!C5,IF($C$2=2,'T2'!C5,IF($C$2=3,'T3'!C5,IF($C$2=4,'T4'!C5,IF($C$2=5,'T5'!C5,IF($C$2=6,'T6'!C5,"ERROR"))))))=0,"",IF($C$2=1,'T1'!C5,IF($C$2=2,'T2'!C5,IF($C$2=3,'T3'!C5,IF($C$2=4,'T4'!C5,IF($C$2=5,'T5'!C5,IF($C$2=6,'T6'!C5,"ERROR")))))))</f>
        <v/>
      </c>
      <c r="E5" s="41" t="str">
        <f>IF(_xlfn.XLOOKUP($A$2,'Copia de Hoja 9 cálculo'!$A$2:$A$118,'Copia de Hoja 9 cálculo'!$J$2:$J$118,"ERROR",0,1)=1,"V",IF(_xlfn.XLOOKUP($A$2,'Copia de Hoja 9 cálculo'!$A$2:$A$118,'Copia de Hoja 9 cálculo'!$J$2:$J$118,"ERROR",0,1)=0,"F",IF(_xlfn.XLOOKUP($A$2,'Copia de Hoja 9 cálculo'!$A$2:$A$118,'Copia de Hoja 9 cálculo'!$J$2:$J$118,"ERROR",0,1)="NR","NR","ERROR")))</f>
        <v>V</v>
      </c>
      <c r="F5" s="42">
        <f>IF(AND(E5="F",C5="X")=TRUE,0.5,IF(AND(E5="V",C5="X")=TRUE,-0.125,IF(AND(E5="V",B5="X")=TRUE,0.5,IF(AND(E5="F",B5="X")=TRUE,-0.125,IF(E5="NR",0,"ERROR")))))</f>
        <v>0.5</v>
      </c>
      <c r="G5" s="33"/>
    </row>
    <row r="6" spans="1:8" ht="26.25" customHeight="1" x14ac:dyDescent="0.15">
      <c r="A6" s="11" t="str">
        <f>IF($C$2=1,'T1'!A6,IF($C$2=2,'T2'!A6,IF($C$2=3,'T3'!A6,IF($C$2=4,'T4'!A6,IF($C$2=5,'T5'!A6,IF($C$2=6,'T6'!A6,"ERROR"))))))</f>
        <v>2. Popper afirma que las hipótesis científicas son verificables</v>
      </c>
      <c r="B6" s="36" t="str">
        <f>IF(IF($C$2=1,'T1'!B6,IF($C$2=2,'T2'!B6,IF($C$2=3,'T3'!B6,IF($C$2=4,'T4'!B6,IF($C$2=5,'T5'!B6,IF($C$2=6,'T6'!B6,"ERROR"))))))=0,"",IF($C$2=1,'T1'!B6,IF($C$2=2,'T2'!B6,IF($C$2=3,'T3'!B6,IF($C$2=4,'T4'!B6,IF($C$2=5,'T5'!B6,IF($C$2=6,'T6'!B6,"ERROR")))))))</f>
        <v/>
      </c>
      <c r="C6" s="36" t="str">
        <f>IF(IF($C$2=1,'T1'!C6,IF($C$2=2,'T2'!C6,IF($C$2=3,'T3'!C6,IF($C$2=4,'T4'!C6,IF($C$2=5,'T5'!C6,IF($C$2=6,'T6'!C6,"ERROR"))))))=0,"",IF($C$2=1,'T1'!C6,IF($C$2=2,'T2'!C6,IF($C$2=3,'T3'!C6,IF($C$2=4,'T4'!C6,IF($C$2=5,'T5'!C6,IF($C$2=6,'T6'!C6,"ERROR")))))))</f>
        <v>X</v>
      </c>
      <c r="E6" s="41" t="str">
        <f>IF(_xlfn.XLOOKUP($A$2,'Copia de Hoja 9 cálculo'!$A$2:$A$118,'Copia de Hoja 9 cálculo'!$K$2:$K$118,"ERROR",0,1)=1,"V",IF(_xlfn.XLOOKUP($A$2,'Copia de Hoja 9 cálculo'!$A$2:$A$118,'Copia de Hoja 9 cálculo'!$K$2:$K$118,"ERROR",0,1)=0,"F",IF(_xlfn.XLOOKUP($A$2,'Copia de Hoja 9 cálculo'!$A$2:$A$118,'Copia de Hoja 9 cálculo'!$K$2:$K$118,"ERROR",0,1)="NR","NR","ERROR")))</f>
        <v>F</v>
      </c>
      <c r="F6" s="42">
        <f t="shared" ref="F6:F24" si="0">IF(AND(E6="F",C6="X")=TRUE,0.5,IF(AND(E6="V",C6="X")=TRUE,-0.125,IF(AND(E6="V",B6="X")=TRUE,0.5,IF(AND(E6="F",B6="X")=TRUE,-0.125,IF(E6="NR",0,"ERROR")))))</f>
        <v>0.5</v>
      </c>
      <c r="G6" s="33"/>
    </row>
    <row r="7" spans="1:8" ht="42" customHeight="1" x14ac:dyDescent="0.15">
      <c r="A7" s="11" t="str">
        <f>IF($C$2=1,'T1'!A7,IF($C$2=2,'T2'!A7,IF($C$2=3,'T3'!A7,IF($C$2=4,'T4'!A7,IF($C$2=5,'T5'!A7,IF($C$2=6,'T6'!A7,"ERROR"))))))</f>
        <v>3. "Una manzana del cajón está buena. Por lo tanto, la siguiente manzana del cajón estará buena" es una generalización inductiva</v>
      </c>
      <c r="B7" s="36" t="str">
        <f>IF(IF($C$2=1,'T1'!B7,IF($C$2=2,'T2'!B7,IF($C$2=3,'T3'!B7,IF($C$2=4,'T4'!B7,IF($C$2=5,'T5'!B7,IF($C$2=6,'T6'!B7,"ERROR"))))))=0,"",IF($C$2=1,'T1'!B7,IF($C$2=2,'T2'!B7,IF($C$2=3,'T3'!B7,IF($C$2=4,'T4'!B7,IF($C$2=5,'T5'!B7,IF($C$2=6,'T6'!B7,"ERROR")))))))</f>
        <v/>
      </c>
      <c r="C7" s="36" t="str">
        <f>IF(IF($C$2=1,'T1'!C7,IF($C$2=2,'T2'!C7,IF($C$2=3,'T3'!C7,IF($C$2=4,'T4'!C7,IF($C$2=5,'T5'!C7,IF($C$2=6,'T6'!C7,"ERROR"))))))=0,"",IF($C$2=1,'T1'!C7,IF($C$2=2,'T2'!C7,IF($C$2=3,'T3'!C7,IF($C$2=4,'T4'!C7,IF($C$2=5,'T5'!C7,IF($C$2=6,'T6'!C7,"ERROR")))))))</f>
        <v>X</v>
      </c>
      <c r="E7" s="41" t="str">
        <f>IF(_xlfn.XLOOKUP($A$2,'Copia de Hoja 9 cálculo'!$A$2:$A$118,'Copia de Hoja 9 cálculo'!$L$2:$L$118,"ERROR",0,1)=1,"V",IF(_xlfn.XLOOKUP($A$2,'Copia de Hoja 9 cálculo'!$A$2:$A$118,'Copia de Hoja 9 cálculo'!$L$2:$L$118,"ERROR",0,1)=0,"F",IF(_xlfn.XLOOKUP($A$2,'Copia de Hoja 9 cálculo'!$A$2:$A$118,'Copia de Hoja 9 cálculo'!$L$2:$L$118,"ERROR",0,1)="NR","NR","ERROR")))</f>
        <v>F</v>
      </c>
      <c r="F7" s="42">
        <f t="shared" si="0"/>
        <v>0.5</v>
      </c>
      <c r="G7" s="33"/>
    </row>
    <row r="8" spans="1:8" ht="26.25" customHeight="1" x14ac:dyDescent="0.15">
      <c r="A8" s="11" t="str">
        <f>IF($C$2=1,'T1'!A8,IF($C$2=2,'T2'!A8,IF($C$2=3,'T3'!A8,IF($C$2=4,'T4'!A8,IF($C$2=5,'T5'!A8,IF($C$2=6,'T6'!A8,"ERROR"))))))</f>
        <v>4. Las inferencias abductivas no son inferencias deductivas</v>
      </c>
      <c r="B8" s="36" t="str">
        <f>IF(IF($C$2=1,'T1'!B8,IF($C$2=2,'T2'!B8,IF($C$2=3,'T3'!B8,IF($C$2=4,'T4'!B8,IF($C$2=5,'T5'!B8,IF($C$2=6,'T6'!B8,"ERROR"))))))=0,"",IF($C$2=1,'T1'!B8,IF($C$2=2,'T2'!B8,IF($C$2=3,'T3'!B8,IF($C$2=4,'T4'!B8,IF($C$2=5,'T5'!B8,IF($C$2=6,'T6'!B8,"ERROR")))))))</f>
        <v>X</v>
      </c>
      <c r="C8" s="36" t="str">
        <f>IF(IF($C$2=1,'T1'!C8,IF($C$2=2,'T2'!C8,IF($C$2=3,'T3'!C8,IF($C$2=4,'T4'!C8,IF($C$2=5,'T5'!C8,IF($C$2=6,'T6'!C8,"ERROR"))))))=0,"",IF($C$2=1,'T1'!C8,IF($C$2=2,'T2'!C8,IF($C$2=3,'T3'!C8,IF($C$2=4,'T4'!C8,IF($C$2=5,'T5'!C8,IF($C$2=6,'T6'!C8,"ERROR")))))))</f>
        <v/>
      </c>
      <c r="E8" s="41" t="str">
        <f>IF(_xlfn.XLOOKUP($A$2,'Copia de Hoja 9 cálculo'!$A$2:$A$118,'Copia de Hoja 9 cálculo'!$M$2:$M$118,"ERROR",0,1)=1,"V",IF(_xlfn.XLOOKUP($A$2,'Copia de Hoja 9 cálculo'!$A$2:$A$118,'Copia de Hoja 9 cálculo'!$M$2:$M$118,"ERROR",0,1)=0,"F",IF(_xlfn.XLOOKUP($A$2,'Copia de Hoja 9 cálculo'!$A$2:$A$118,'Copia de Hoja 9 cálculo'!$M$2:$M$118,"ERROR",0,1)="NR","NR","ERROR")))</f>
        <v>V</v>
      </c>
      <c r="F8" s="42">
        <f t="shared" si="0"/>
        <v>0.5</v>
      </c>
      <c r="G8" s="33"/>
    </row>
    <row r="9" spans="1:8" ht="39.75" customHeight="1" x14ac:dyDescent="0.15">
      <c r="A9" s="11" t="str">
        <f>IF($C$2=1,'T1'!A9,IF($C$2=2,'T2'!A9,IF($C$2=3,'T3'!A9,IF($C$2=4,'T4'!A9,IF($C$2=5,'T5'!A9,IF($C$2=6,'T6'!A9,"ERROR"))))))</f>
        <v>5. La inferencia abductiva es una inferencia a la mejor explicación</v>
      </c>
      <c r="B9" s="36" t="str">
        <f>IF(IF($C$2=1,'T1'!B9,IF($C$2=2,'T2'!B9,IF($C$2=3,'T3'!B9,IF($C$2=4,'T4'!B9,IF($C$2=5,'T5'!B9,IF($C$2=6,'T6'!B9,"ERROR"))))))=0,"",IF($C$2=1,'T1'!B9,IF($C$2=2,'T2'!B9,IF($C$2=3,'T3'!B9,IF($C$2=4,'T4'!B9,IF($C$2=5,'T5'!B9,IF($C$2=6,'T6'!B9,"ERROR")))))))</f>
        <v>X</v>
      </c>
      <c r="C9" s="36" t="str">
        <f>IF(IF($C$2=1,'T1'!C9,IF($C$2=2,'T2'!C9,IF($C$2=3,'T3'!C9,IF($C$2=4,'T4'!C9,IF($C$2=5,'T5'!C9,IF($C$2=6,'T6'!C9,"ERROR"))))))=0,"",IF($C$2=1,'T1'!C9,IF($C$2=2,'T2'!C9,IF($C$2=3,'T3'!C9,IF($C$2=4,'T4'!C9,IF($C$2=5,'T5'!C9,IF($C$2=6,'T6'!C9,"ERROR")))))))</f>
        <v/>
      </c>
      <c r="E9" s="41" t="str">
        <f>IF(_xlfn.XLOOKUP($A$2,'Copia de Hoja 9 cálculo'!$A$2:$A$118,'Copia de Hoja 9 cálculo'!$N$2:$N$118,"ERROR",0,1)=1,"V",IF(_xlfn.XLOOKUP($A$2,'Copia de Hoja 9 cálculo'!$A$2:$A$118,'Copia de Hoja 9 cálculo'!$N$2:$N$118,"ERROR",0,1)=0,"F",IF(_xlfn.XLOOKUP($A$2,'Copia de Hoja 9 cálculo'!$A$2:$A$118,'Copia de Hoja 9 cálculo'!$N$2:$N$118,"ERROR",0,1)="NR","NR","ERROR")))</f>
        <v>V</v>
      </c>
      <c r="F9" s="42">
        <f t="shared" si="0"/>
        <v>0.5</v>
      </c>
      <c r="G9" s="33"/>
    </row>
    <row r="10" spans="1:8" ht="26.25" customHeight="1" x14ac:dyDescent="0.15">
      <c r="A10" s="11" t="str">
        <f>IF($C$2=1,'T1'!A10,IF($C$2=2,'T2'!A10,IF($C$2=3,'T3'!A10,IF($C$2=4,'T4'!A10,IF($C$2=5,'T5'!A10,IF($C$2=6,'T6'!A10,"ERROR"))))))</f>
        <v>6. "La columna de mercurio del termómetro alcanzó los 38ºC" es un enunciado observacional puro</v>
      </c>
      <c r="B10" s="36" t="str">
        <f>IF(IF($C$2=1,'T1'!B10,IF($C$2=2,'T2'!B10,IF($C$2=3,'T3'!B10,IF($C$2=4,'T4'!B10,IF($C$2=5,'T5'!B10,IF($C$2=6,'T6'!B10,"ERROR"))))))=0,"",IF($C$2=1,'T1'!B10,IF($C$2=2,'T2'!B10,IF($C$2=3,'T3'!B10,IF($C$2=4,'T4'!B10,IF($C$2=5,'T5'!B10,IF($C$2=6,'T6'!B10,"ERROR")))))))</f>
        <v>X</v>
      </c>
      <c r="C10" s="36" t="str">
        <f>IF(IF($C$2=1,'T1'!C10,IF($C$2=2,'T2'!C10,IF($C$2=3,'T3'!C10,IF($C$2=4,'T4'!C10,IF($C$2=5,'T5'!C10,IF($C$2=6,'T6'!C10,"ERROR"))))))=0,"",IF($C$2=1,'T1'!C10,IF($C$2=2,'T2'!C10,IF($C$2=3,'T3'!C10,IF($C$2=4,'T4'!C10,IF($C$2=5,'T5'!C10,IF($C$2=6,'T6'!C10,"ERROR")))))))</f>
        <v/>
      </c>
      <c r="E10" s="41" t="str">
        <f>IF(_xlfn.XLOOKUP($A$2,'Copia de Hoja 9 cálculo'!$A$2:$A$118,'Copia de Hoja 9 cálculo'!$O$2:$O$118,"ERROR",0,1)=1,"V",IF(_xlfn.XLOOKUP($A$2,'Copia de Hoja 9 cálculo'!$A$2:$A$118,'Copia de Hoja 9 cálculo'!$O$2:$O$118,"ERROR",0,1)=0,"F",IF(_xlfn.XLOOKUP($A$2,'Copia de Hoja 9 cálculo'!$A$2:$A$118,'Copia de Hoja 9 cálculo'!$O$2:$O$118,"ERROR",0,1)="NR","NR","ERROR")))</f>
        <v>V</v>
      </c>
      <c r="F10" s="42">
        <f t="shared" si="0"/>
        <v>0.5</v>
      </c>
      <c r="G10" s="33"/>
    </row>
    <row r="11" spans="1:8" ht="26.25" customHeight="1" x14ac:dyDescent="0.15">
      <c r="A11" s="11" t="str">
        <f>IF($C$2=1,'T1'!A11,IF($C$2=2,'T2'!A11,IF($C$2=3,'T3'!A11,IF($C$2=4,'T4'!A11,IF($C$2=5,'T5'!A11,IF($C$2=6,'T6'!A11,"ERROR"))))))</f>
        <v>7. "Los electrones tiene carga eléctrica negativa" es un enunciado teórico puro</v>
      </c>
      <c r="B11" s="36" t="str">
        <f>IF(IF($C$2=1,'T1'!B11,IF($C$2=2,'T2'!B11,IF($C$2=3,'T3'!B11,IF($C$2=4,'T4'!B11,IF($C$2=5,'T5'!B11,IF($C$2=6,'T6'!B11,"ERROR"))))))=0,"",IF($C$2=1,'T1'!B11,IF($C$2=2,'T2'!B11,IF($C$2=3,'T3'!B11,IF($C$2=4,'T4'!B11,IF($C$2=5,'T5'!B11,IF($C$2=6,'T6'!B11,"ERROR")))))))</f>
        <v>X</v>
      </c>
      <c r="C11" s="36" t="str">
        <f>IF(IF($C$2=1,'T1'!C11,IF($C$2=2,'T2'!C11,IF($C$2=3,'T3'!C11,IF($C$2=4,'T4'!C11,IF($C$2=5,'T5'!C11,IF($C$2=6,'T6'!C11,"ERROR"))))))=0,"",IF($C$2=1,'T1'!C11,IF($C$2=2,'T2'!C11,IF($C$2=3,'T3'!C11,IF($C$2=4,'T4'!C11,IF($C$2=5,'T5'!C11,IF($C$2=6,'T6'!C11,"ERROR")))))))</f>
        <v/>
      </c>
      <c r="E11" s="41" t="str">
        <f>IF(_xlfn.XLOOKUP($A$2,'Copia de Hoja 9 cálculo'!$A$2:$A$118,'Copia de Hoja 9 cálculo'!$P$2:$P$118,"ERROR",0,1)=1,"V",IF(_xlfn.XLOOKUP($A$2,'Copia de Hoja 9 cálculo'!$A$2:$A$118,'Copia de Hoja 9 cálculo'!$P$2:$P$118,"ERROR",0,1)=0,"F",IF(_xlfn.XLOOKUP($A$2,'Copia de Hoja 9 cálculo'!$A$2:$A$118,'Copia de Hoja 9 cálculo'!$P$2:$P$118,"ERROR",0,1)="NR","NR","ERROR")))</f>
        <v>V</v>
      </c>
      <c r="F11" s="42">
        <f t="shared" si="0"/>
        <v>0.5</v>
      </c>
      <c r="G11" s="33"/>
    </row>
    <row r="12" spans="1:8" ht="26.25" customHeight="1" x14ac:dyDescent="0.15">
      <c r="A12" s="11" t="str">
        <f>IF($C$2=1,'T1'!A12,IF($C$2=2,'T2'!A12,IF($C$2=3,'T3'!A12,IF($C$2=4,'T4'!A12,IF($C$2=5,'T5'!A12,IF($C$2=6,'T6'!A12,"ERROR"))))))</f>
        <v>8. "Los lìquidos se solidifican al enfriarse" es un enunciado observacional puro</v>
      </c>
      <c r="B12" s="36" t="str">
        <f>IF(IF($C$2=1,'T1'!B12,IF($C$2=2,'T2'!B12,IF($C$2=3,'T3'!B12,IF($C$2=4,'T4'!B12,IF($C$2=5,'T5'!B12,IF($C$2=6,'T6'!B12,"ERROR"))))))=0,"",IF($C$2=1,'T1'!B12,IF($C$2=2,'T2'!B12,IF($C$2=3,'T3'!B12,IF($C$2=4,'T4'!B12,IF($C$2=5,'T5'!B12,IF($C$2=6,'T6'!B12,"ERROR")))))))</f>
        <v>X</v>
      </c>
      <c r="C12" s="36" t="str">
        <f>IF(IF($C$2=1,'T1'!C12,IF($C$2=2,'T2'!C12,IF($C$2=3,'T3'!C12,IF($C$2=4,'T4'!C12,IF($C$2=5,'T5'!C12,IF($C$2=6,'T6'!C12,"ERROR"))))))=0,"",IF($C$2=1,'T1'!C12,IF($C$2=2,'T2'!C12,IF($C$2=3,'T3'!C12,IF($C$2=4,'T4'!C12,IF($C$2=5,'T5'!C12,IF($C$2=6,'T6'!C12,"ERROR")))))))</f>
        <v/>
      </c>
      <c r="E12" s="41" t="str">
        <f>IF(_xlfn.XLOOKUP($A$2,'Copia de Hoja 9 cálculo'!$A$2:$A$118,'Copia de Hoja 9 cálculo'!$Q$2:$Q$118,"ERROR",0,1)=1,"V",IF(_xlfn.XLOOKUP($A$2,'Copia de Hoja 9 cálculo'!$A$2:$A$118,'Copia de Hoja 9 cálculo'!$Q$2:$Q$118,"ERROR",0,1)=0,"F",IF(_xlfn.XLOOKUP($A$2,'Copia de Hoja 9 cálculo'!$A$2:$A$118,'Copia de Hoja 9 cálculo'!$Q$2:$Q$118,"ERROR",0,1)="NR","NR","ERROR")))</f>
        <v>V</v>
      </c>
      <c r="F12" s="42">
        <f t="shared" si="0"/>
        <v>0.5</v>
      </c>
      <c r="G12" s="33"/>
    </row>
    <row r="13" spans="1:8" ht="26.25" customHeight="1" x14ac:dyDescent="0.15">
      <c r="A13" s="11" t="str">
        <f>IF($C$2=1,'T1'!A13,IF($C$2=2,'T2'!A13,IF($C$2=3,'T3'!A13,IF($C$2=4,'T4'!A13,IF($C$2=5,'T5'!A13,IF($C$2=6,'T6'!A13,"ERROR"))))))</f>
        <v>9. Kuhn afirma que la ciencia revolucionaria cuestiona el paradigma dominante</v>
      </c>
      <c r="B13" s="36" t="str">
        <f>IF(IF($C$2=1,'T1'!B13,IF($C$2=2,'T2'!B13,IF($C$2=3,'T3'!B13,IF($C$2=4,'T4'!B13,IF($C$2=5,'T5'!B13,IF($C$2=6,'T6'!B13,"ERROR"))))))=0,"",IF($C$2=1,'T1'!B13,IF($C$2=2,'T2'!B13,IF($C$2=3,'T3'!B13,IF($C$2=4,'T4'!B13,IF($C$2=5,'T5'!B13,IF($C$2=6,'T6'!B13,"ERROR")))))))</f>
        <v>X</v>
      </c>
      <c r="C13" s="36" t="str">
        <f>IF(IF($C$2=1,'T1'!C13,IF($C$2=2,'T2'!C13,IF($C$2=3,'T3'!C13,IF($C$2=4,'T4'!C13,IF($C$2=5,'T5'!C13,IF($C$2=6,'T6'!C13,"ERROR"))))))=0,"",IF($C$2=1,'T1'!C13,IF($C$2=2,'T2'!C13,IF($C$2=3,'T3'!C13,IF($C$2=4,'T4'!C13,IF($C$2=5,'T5'!C13,IF($C$2=6,'T6'!C13,"ERROR")))))))</f>
        <v/>
      </c>
      <c r="E13" s="41" t="str">
        <f>IF(_xlfn.XLOOKUP($A$2,'Copia de Hoja 9 cálculo'!$A$2:$A$118,'Copia de Hoja 9 cálculo'!$R$2:$R$118,"ERROR",0,1)=1,"V",IF(_xlfn.XLOOKUP($A$2,'Copia de Hoja 9 cálculo'!$A$2:$A$118,'Copia de Hoja 9 cálculo'!$R$2:$R$118,"ERROR",0,1)=0,"F",IF(_xlfn.XLOOKUP($A$2,'Copia de Hoja 9 cálculo'!$A$2:$A$118,'Copia de Hoja 9 cálculo'!$R$2:$R$118,"ERROR",0,1)="NR","NR","ERROR")))</f>
        <v>V</v>
      </c>
      <c r="F13" s="42">
        <f t="shared" si="0"/>
        <v>0.5</v>
      </c>
      <c r="G13" s="33"/>
    </row>
    <row r="14" spans="1:8" ht="26.25" customHeight="1" x14ac:dyDescent="0.15">
      <c r="A14" s="11" t="str">
        <f>IF($C$2=1,'T1'!A14,IF($C$2=2,'T2'!A14,IF($C$2=3,'T3'!A14,IF($C$2=4,'T4'!A14,IF($C$2=5,'T5'!A14,IF($C$2=6,'T6'!A14,"ERROR"))))))</f>
        <v>10. Kuhn afirma que la ciencia normal se caracteriza por la resolución acumulativa de rompecabezas</v>
      </c>
      <c r="B14" s="36" t="str">
        <f>IF(IF($C$2=1,'T1'!B14,IF($C$2=2,'T2'!B14,IF($C$2=3,'T3'!B14,IF($C$2=4,'T4'!B14,IF($C$2=5,'T5'!B14,IF($C$2=6,'T6'!B14,"ERROR"))))))=0,"",IF($C$2=1,'T1'!B14,IF($C$2=2,'T2'!B14,IF($C$2=3,'T3'!B14,IF($C$2=4,'T4'!B14,IF($C$2=5,'T5'!B14,IF($C$2=6,'T6'!B14,"ERROR")))))))</f>
        <v>X</v>
      </c>
      <c r="C14" s="36" t="str">
        <f>IF(IF($C$2=1,'T1'!C14,IF($C$2=2,'T2'!C14,IF($C$2=3,'T3'!C14,IF($C$2=4,'T4'!C14,IF($C$2=5,'T5'!C14,IF($C$2=6,'T6'!C14,"ERROR"))))))=0,"",IF($C$2=1,'T1'!C14,IF($C$2=2,'T2'!C14,IF($C$2=3,'T3'!C14,IF($C$2=4,'T4'!C14,IF($C$2=5,'T5'!C14,IF($C$2=6,'T6'!C14,"ERROR")))))))</f>
        <v/>
      </c>
      <c r="E14" s="41" t="str">
        <f>IF(_xlfn.XLOOKUP($A$2,'Copia de Hoja 9 cálculo'!$A$2:$A$118,'Copia de Hoja 9 cálculo'!$S$2:$S$118,"ERROR",0,1)=1,"V",IF(_xlfn.XLOOKUP($A$2,'Copia de Hoja 9 cálculo'!$A$2:$A$118,'Copia de Hoja 9 cálculo'!$S$2:$S$118,"ERROR",0,1)=0,"F",IF(_xlfn.XLOOKUP($A$2,'Copia de Hoja 9 cálculo'!$A$2:$A$118,'Copia de Hoja 9 cálculo'!$S$2:$S$118,"ERROR",0,1)="NR","NR","ERROR")))</f>
        <v>V</v>
      </c>
      <c r="F14" s="42">
        <f t="shared" si="0"/>
        <v>0.5</v>
      </c>
      <c r="G14" s="33"/>
    </row>
    <row r="15" spans="1:8" ht="26.25" customHeight="1" x14ac:dyDescent="0.15">
      <c r="A15" s="11" t="str">
        <f>IF($C$2=1,'T1'!A15,IF($C$2=2,'T2'!A15,IF($C$2=3,'T3'!A15,IF($C$2=4,'T4'!A15,IF($C$2=5,'T5'!A15,IF($C$2=6,'T6'!A15,"ERROR"))))))</f>
        <v>11. En un experimento, la variable dependiente es aquella sobre la cual detecto los efectos de una intervención</v>
      </c>
      <c r="B15" s="36" t="str">
        <f>IF(IF($C$2=1,'T1'!B15,IF($C$2=2,'T2'!B15,IF($C$2=3,'T3'!B15,IF($C$2=4,'T4'!B15,IF($C$2=5,'T5'!B15,IF($C$2=6,'T6'!B15,"ERROR"))))))=0,"",IF($C$2=1,'T1'!B15,IF($C$2=2,'T2'!B15,IF($C$2=3,'T3'!B15,IF($C$2=4,'T4'!B15,IF($C$2=5,'T5'!B15,IF($C$2=6,'T6'!B15,"ERROR")))))))</f>
        <v>X</v>
      </c>
      <c r="C15" s="36" t="str">
        <f>IF(IF($C$2=1,'T1'!C15,IF($C$2=2,'T2'!C15,IF($C$2=3,'T3'!C15,IF($C$2=4,'T4'!C15,IF($C$2=5,'T5'!C15,IF($C$2=6,'T6'!C15,"ERROR"))))))=0,"",IF($C$2=1,'T1'!C15,IF($C$2=2,'T2'!C15,IF($C$2=3,'T3'!C15,IF($C$2=4,'T4'!C15,IF($C$2=5,'T5'!C15,IF($C$2=6,'T6'!C15,"ERROR")))))))</f>
        <v/>
      </c>
      <c r="E15" s="41" t="str">
        <f>IF(_xlfn.XLOOKUP($A$2,'Copia de Hoja 9 cálculo'!$A$2:$A$118,'Copia de Hoja 9 cálculo'!$T$2:$T$118,"ERROR",0,1)=1,"V",IF(_xlfn.XLOOKUP($A$2,'Copia de Hoja 9 cálculo'!$A$2:$A$118,'Copia de Hoja 9 cálculo'!$T$2:$T$118,"ERROR",0,1)=0,"F",IF(_xlfn.XLOOKUP($A$2,'Copia de Hoja 9 cálculo'!$A$2:$A$118,'Copia de Hoja 9 cálculo'!$T$2:$T$118,"ERROR",0,1)="NR","NR","ERROR")))</f>
        <v>V</v>
      </c>
      <c r="F15" s="42">
        <f t="shared" si="0"/>
        <v>0.5</v>
      </c>
      <c r="G15" s="33"/>
    </row>
    <row r="16" spans="1:8" ht="26.25" customHeight="1" x14ac:dyDescent="0.15">
      <c r="A16" s="11" t="str">
        <f>IF($C$2=1,'T1'!A16,IF($C$2=2,'T2'!A16,IF($C$2=3,'T3'!A16,IF($C$2=4,'T4'!A16,IF($C$2=5,'T5'!A16,IF($C$2=6,'T6'!A16,"ERROR"))))))</f>
        <v>12. Las variables extrañas son variables distintas de la variable independiente que afectan el valor de la variable dependiente</v>
      </c>
      <c r="B16" s="36" t="str">
        <f>IF(IF($C$2=1,'T1'!B16,IF($C$2=2,'T2'!B16,IF($C$2=3,'T3'!B16,IF($C$2=4,'T4'!B16,IF($C$2=5,'T5'!B16,IF($C$2=6,'T6'!B16,"ERROR"))))))=0,"",IF($C$2=1,'T1'!B16,IF($C$2=2,'T2'!B16,IF($C$2=3,'T3'!B16,IF($C$2=4,'T4'!B16,IF($C$2=5,'T5'!B16,IF($C$2=6,'T6'!B16,"ERROR")))))))</f>
        <v>X</v>
      </c>
      <c r="C16" s="36" t="str">
        <f>IF(IF($C$2=1,'T1'!C16,IF($C$2=2,'T2'!C16,IF($C$2=3,'T3'!C16,IF($C$2=4,'T4'!C16,IF($C$2=5,'T5'!C16,IF($C$2=6,'T6'!C16,"ERROR"))))))=0,"",IF($C$2=1,'T1'!C16,IF($C$2=2,'T2'!C16,IF($C$2=3,'T3'!C16,IF($C$2=4,'T4'!C16,IF($C$2=5,'T5'!C16,IF($C$2=6,'T6'!C16,"ERROR")))))))</f>
        <v/>
      </c>
      <c r="E16" s="41" t="str">
        <f>IF(_xlfn.XLOOKUP($A$2,'Copia de Hoja 9 cálculo'!$A$2:$A$118,'Copia de Hoja 9 cálculo'!$U$2:$U$118,"ERROR",0,1)=1,"V",IF(_xlfn.XLOOKUP($A$2,'Copia de Hoja 9 cálculo'!$A$2:$A$118,'Copia de Hoja 9 cálculo'!$U$2:$U$118,"ERROR",0,1)=0,"F",IF(_xlfn.XLOOKUP($A$2,'Copia de Hoja 9 cálculo'!$A$2:$A$118,'Copia de Hoja 9 cálculo'!$U$2:$U$118,"ERROR",0,1)="NR","NR","ERROR")))</f>
        <v>V</v>
      </c>
      <c r="F16" s="42">
        <f t="shared" si="0"/>
        <v>0.5</v>
      </c>
      <c r="G16" s="33"/>
    </row>
    <row r="17" spans="1:7" ht="26.25" customHeight="1" x14ac:dyDescent="0.15">
      <c r="A17" s="11" t="str">
        <f>IF($C$2=1,'T1'!A17,IF($C$2=2,'T2'!A17,IF($C$2=3,'T3'!A17,IF($C$2=4,'T4'!A17,IF($C$2=5,'T5'!A17,IF($C$2=6,'T6'!A17,"ERROR"))))))</f>
        <v>13. En un diseño experimental de doble ciego, ni los científicos ni los participantes saben si pertenecen al grupo experimental o al grupo de control</v>
      </c>
      <c r="B17" s="36" t="str">
        <f>IF(IF($C$2=1,'T1'!B17,IF($C$2=2,'T2'!B17,IF($C$2=3,'T3'!B17,IF($C$2=4,'T4'!B17,IF($C$2=5,'T5'!B17,IF($C$2=6,'T6'!B17,"ERROR"))))))=0,"",IF($C$2=1,'T1'!B17,IF($C$2=2,'T2'!B17,IF($C$2=3,'T3'!B17,IF($C$2=4,'T4'!B17,IF($C$2=5,'T5'!B17,IF($C$2=6,'T6'!B17,"ERROR")))))))</f>
        <v>X</v>
      </c>
      <c r="C17" s="36" t="str">
        <f>IF(IF($C$2=1,'T1'!C17,IF($C$2=2,'T2'!C17,IF($C$2=3,'T3'!C17,IF($C$2=4,'T4'!C17,IF($C$2=5,'T5'!C17,IF($C$2=6,'T6'!C17,"ERROR"))))))=0,"",IF($C$2=1,'T1'!C17,IF($C$2=2,'T2'!C17,IF($C$2=3,'T3'!C17,IF($C$2=4,'T4'!C17,IF($C$2=5,'T5'!C17,IF($C$2=6,'T6'!C17,"ERROR")))))))</f>
        <v/>
      </c>
      <c r="E17" s="41" t="str">
        <f>IF(_xlfn.XLOOKUP($A$2,'Copia de Hoja 9 cálculo'!$A$2:$A$118,'Copia de Hoja 9 cálculo'!$V$2:$V$118,"ERROR",0,1)=1,"V",IF(_xlfn.XLOOKUP($A$2,'Copia de Hoja 9 cálculo'!$A$2:$A$118,'Copia de Hoja 9 cálculo'!$V$2:$V$118,"ERROR",0,1)=0,"F",IF(_xlfn.XLOOKUP($A$2,'Copia de Hoja 9 cálculo'!$A$2:$A$118,'Copia de Hoja 9 cálculo'!$V$2:$V$118,"ERROR",0,1)="NR","NR","ERROR")))</f>
        <v>V</v>
      </c>
      <c r="F17" s="42">
        <f t="shared" si="0"/>
        <v>0.5</v>
      </c>
      <c r="G17" s="33"/>
    </row>
    <row r="18" spans="1:7" ht="26.25" customHeight="1" x14ac:dyDescent="0.15">
      <c r="A18" s="11" t="str">
        <f>IF($C$2=1,'T1'!A18,IF($C$2=2,'T2'!A18,IF($C$2=3,'T3'!A18,IF($C$2=4,'T4'!A18,IF($C$2=5,'T5'!A18,IF($C$2=6,'T6'!A18,"ERROR"))))))</f>
        <v>14. La replicabilidad es indispensable para validar un resultado experimental</v>
      </c>
      <c r="B18" s="36" t="str">
        <f>IF(IF($C$2=1,'T1'!B18,IF($C$2=2,'T2'!B18,IF($C$2=3,'T3'!B18,IF($C$2=4,'T4'!B18,IF($C$2=5,'T5'!B18,IF($C$2=6,'T6'!B18,"ERROR"))))))=0,"",IF($C$2=1,'T1'!B18,IF($C$2=2,'T2'!B18,IF($C$2=3,'T3'!B18,IF($C$2=4,'T4'!B18,IF($C$2=5,'T5'!B18,IF($C$2=6,'T6'!B18,"ERROR")))))))</f>
        <v>X</v>
      </c>
      <c r="C18" s="36" t="str">
        <f>IF(IF($C$2=1,'T1'!C18,IF($C$2=2,'T2'!C18,IF($C$2=3,'T3'!C18,IF($C$2=4,'T4'!C18,IF($C$2=5,'T5'!C18,IF($C$2=6,'T6'!C18,"ERROR"))))))=0,"",IF($C$2=1,'T1'!C18,IF($C$2=2,'T2'!C18,IF($C$2=3,'T3'!C18,IF($C$2=4,'T4'!C18,IF($C$2=5,'T5'!C18,IF($C$2=6,'T6'!C18,"ERROR")))))))</f>
        <v/>
      </c>
      <c r="E18" s="41" t="str">
        <f>IF(_xlfn.XLOOKUP($A$2,'Copia de Hoja 9 cálculo'!$A$2:$A$118,'Copia de Hoja 9 cálculo'!$W$2:$W$118,"ERROR",0,1)=1,"V",IF(_xlfn.XLOOKUP($A$2,'Copia de Hoja 9 cálculo'!$A$2:$A$118,'Copia de Hoja 9 cálculo'!$W$2:$W$118,"ERROR",0,1)=0,"F",IF(_xlfn.XLOOKUP($A$2,'Copia de Hoja 9 cálculo'!$A$2:$A$118,'Copia de Hoja 9 cálculo'!$W$2:$W$118,"ERROR",0,1)="NR","NR","ERROR")))</f>
        <v>V</v>
      </c>
      <c r="F18" s="42">
        <f t="shared" si="0"/>
        <v>0.5</v>
      </c>
      <c r="G18" s="33"/>
    </row>
    <row r="19" spans="1:7" ht="26.25" customHeight="1" x14ac:dyDescent="0.15">
      <c r="A19" s="11" t="str">
        <f>IF($C$2=1,'T1'!A19,IF($C$2=2,'T2'!A19,IF($C$2=3,'T3'!A19,IF($C$2=4,'T4'!A19,IF($C$2=5,'T5'!A19,IF($C$2=6,'T6'!A19,"ERROR"))))))</f>
        <v>15. Los estudios de caso son más fácilmente replicables que los experimentos de laboratorio</v>
      </c>
      <c r="B19" s="36" t="str">
        <f>IF(IF($C$2=1,'T1'!B19,IF($C$2=2,'T2'!B19,IF($C$2=3,'T3'!B19,IF($C$2=4,'T4'!B19,IF($C$2=5,'T5'!B19,IF($C$2=6,'T6'!B19,"ERROR"))))))=0,"",IF($C$2=1,'T1'!B19,IF($C$2=2,'T2'!B19,IF($C$2=3,'T3'!B19,IF($C$2=4,'T4'!B19,IF($C$2=5,'T5'!B19,IF($C$2=6,'T6'!B19,"ERROR")))))))</f>
        <v/>
      </c>
      <c r="C19" s="36" t="str">
        <f>IF(IF($C$2=1,'T1'!C19,IF($C$2=2,'T2'!C19,IF($C$2=3,'T3'!C19,IF($C$2=4,'T4'!C19,IF($C$2=5,'T5'!C19,IF($C$2=6,'T6'!C19,"ERROR"))))))=0,"",IF($C$2=1,'T1'!C19,IF($C$2=2,'T2'!C19,IF($C$2=3,'T3'!C19,IF($C$2=4,'T4'!C19,IF($C$2=5,'T5'!C19,IF($C$2=6,'T6'!C19,"ERROR")))))))</f>
        <v>X</v>
      </c>
      <c r="E19" s="41" t="str">
        <f>IF(_xlfn.XLOOKUP($A$2,'Copia de Hoja 9 cálculo'!$A$2:$A$118,'Copia de Hoja 9 cálculo'!$X$2:$X$118,"ERROR",0,1)=1,"V",IF(_xlfn.XLOOKUP($A$2,'Copia de Hoja 9 cálculo'!$A$2:$A$118,'Copia de Hoja 9 cálculo'!$X$2:$X$118,"ERROR",0,1)=0,"F",IF(_xlfn.XLOOKUP($A$2,'Copia de Hoja 9 cálculo'!$A$2:$A$118,'Copia de Hoja 9 cálculo'!$X$2:$X$118,"ERROR",0,1)="NR","NR","ERROR")))</f>
        <v>F</v>
      </c>
      <c r="F19" s="42">
        <f t="shared" si="0"/>
        <v>0.5</v>
      </c>
      <c r="G19" s="33"/>
    </row>
    <row r="20" spans="1:7" ht="26.25" customHeight="1" x14ac:dyDescent="0.15">
      <c r="A20" s="11" t="str">
        <f>IF($C$2=1,'T1'!A20,IF($C$2=2,'T2'!A20,IF($C$2=3,'T3'!A20,IF($C$2=4,'T4'!A20,IF($C$2=5,'T5'!A20,IF($C$2=6,'T6'!A20,"ERROR"))))))</f>
        <v>16. Si tengo como premisas "Si A, entonces B" y "A", la regla de modus ponens me permite inferir "B".</v>
      </c>
      <c r="B20" s="36" t="str">
        <f>IF(IF($C$2=1,'T1'!B20,IF($C$2=2,'T2'!B20,IF($C$2=3,'T3'!B20,IF($C$2=4,'T4'!B20,IF($C$2=5,'T5'!B20,IF($C$2=6,'T6'!B20,"ERROR"))))))=0,"",IF($C$2=1,'T1'!B20,IF($C$2=2,'T2'!B20,IF($C$2=3,'T3'!B20,IF($C$2=4,'T4'!B20,IF($C$2=5,'T5'!B20,IF($C$2=6,'T6'!B20,"ERROR")))))))</f>
        <v>X</v>
      </c>
      <c r="C20" s="36" t="str">
        <f>IF(IF($C$2=1,'T1'!C20,IF($C$2=2,'T2'!C20,IF($C$2=3,'T3'!C20,IF($C$2=4,'T4'!C20,IF($C$2=5,'T5'!C20,IF($C$2=6,'T6'!C20,"ERROR"))))))=0,"",IF($C$2=1,'T1'!C20,IF($C$2=2,'T2'!C20,IF($C$2=3,'T3'!C20,IF($C$2=4,'T4'!C20,IF($C$2=5,'T5'!C20,IF($C$2=6,'T6'!C20,"ERROR")))))))</f>
        <v/>
      </c>
      <c r="E20" s="41" t="str">
        <f>IF(_xlfn.XLOOKUP($A$2,'Copia de Hoja 9 cálculo'!$A$2:$A$118,'Copia de Hoja 9 cálculo'!$Y$2:$Y$118,"ERROR",0,1)=1,"V",IF(_xlfn.XLOOKUP($A$2,'Copia de Hoja 9 cálculo'!$A$2:$A$118,'Copia de Hoja 9 cálculo'!$Y$2:$Y$118,"ERROR",0,1)=0,"F",IF(_xlfn.XLOOKUP($A$2,'Copia de Hoja 9 cálculo'!$A$2:$A$118,'Copia de Hoja 9 cálculo'!$Y$2:$Y$118,"ERROR",0,1)="NR","NR","ERROR")))</f>
        <v>V</v>
      </c>
      <c r="F20" s="42">
        <f t="shared" si="0"/>
        <v>0.5</v>
      </c>
      <c r="G20" s="33"/>
    </row>
    <row r="21" spans="1:7" ht="25.5" customHeight="1" x14ac:dyDescent="0.15">
      <c r="A21" s="11" t="str">
        <f>IF($C$2=1,'T1'!A21,IF($C$2=2,'T2'!A21,IF($C$2=3,'T3'!A21,IF($C$2=4,'T4'!A21,IF($C$2=5,'T5'!A21,IF($C$2=6,'T6'!A21,"ERROR"))))))</f>
        <v>17. Si tengo como premisas "A o B" y "No A", la regla de silogismo disyuntivo me permite inferir "B"</v>
      </c>
      <c r="B21" s="36" t="str">
        <f>IF(IF($C$2=1,'T1'!B21,IF($C$2=2,'T2'!B21,IF($C$2=3,'T3'!B21,IF($C$2=4,'T4'!B21,IF($C$2=5,'T5'!B21,IF($C$2=6,'T6'!B21,"ERROR"))))))=0,"",IF($C$2=1,'T1'!B21,IF($C$2=2,'T2'!B21,IF($C$2=3,'T3'!B21,IF($C$2=4,'T4'!B21,IF($C$2=5,'T5'!B21,IF($C$2=6,'T6'!B21,"ERROR")))))))</f>
        <v>X</v>
      </c>
      <c r="C21" s="36" t="str">
        <f>IF(IF($C$2=1,'T1'!C21,IF($C$2=2,'T2'!C21,IF($C$2=3,'T3'!C21,IF($C$2=4,'T4'!C21,IF($C$2=5,'T5'!C21,IF($C$2=6,'T6'!C21,"ERROR"))))))=0,"",IF($C$2=1,'T1'!C21,IF($C$2=2,'T2'!C21,IF($C$2=3,'T3'!C21,IF($C$2=4,'T4'!C21,IF($C$2=5,'T5'!C21,IF($C$2=6,'T6'!C21,"ERROR")))))))</f>
        <v/>
      </c>
      <c r="E21" s="41" t="str">
        <f>IF(_xlfn.XLOOKUP($A$2,'Copia de Hoja 9 cálculo'!$A$2:$A$118,'Copia de Hoja 9 cálculo'!$Z$2:$Z$118,"ERROR",0,1)=1,"V",IF(_xlfn.XLOOKUP($A$2,'Copia de Hoja 9 cálculo'!$A$2:$A$118,'Copia de Hoja 9 cálculo'!$Z$2:$Z$118,"ERROR",0,1)=0,"F",IF(_xlfn.XLOOKUP($A$2,'Copia de Hoja 9 cálculo'!$A$2:$A$118,'Copia de Hoja 9 cálculo'!$Z$2:$Z$118,"ERROR",0,1)="NR","NR","ERROR")))</f>
        <v>NR</v>
      </c>
      <c r="F21" s="42">
        <f t="shared" si="0"/>
        <v>0</v>
      </c>
      <c r="G21" s="33"/>
    </row>
    <row r="22" spans="1:7" ht="25.5" customHeight="1" x14ac:dyDescent="0.15">
      <c r="A22" s="11" t="str">
        <f>IF($C$2=1,'T1'!A22,IF($C$2=2,'T2'!A22,IF($C$2=3,'T3'!A22,IF($C$2=4,'T4'!A22,IF($C$2=5,'T5'!A22,IF($C$2=6,'T6'!A22,"ERROR"))))))</f>
        <v>18. Para evaluar un argumento inductivo alcanza con revisar su forma lógica</v>
      </c>
      <c r="B22" s="36" t="str">
        <f>IF(IF($C$2=1,'T1'!B22,IF($C$2=2,'T2'!B22,IF($C$2=3,'T3'!B22,IF($C$2=4,'T4'!B22,IF($C$2=5,'T5'!B22,IF($C$2=6,'T6'!B22,"ERROR"))))))=0,"",IF($C$2=1,'T1'!B22,IF($C$2=2,'T2'!B22,IF($C$2=3,'T3'!B22,IF($C$2=4,'T4'!B22,IF($C$2=5,'T5'!B22,IF($C$2=6,'T6'!B22,"ERROR")))))))</f>
        <v/>
      </c>
      <c r="C22" s="36" t="str">
        <f>IF(IF($C$2=1,'T1'!C22,IF($C$2=2,'T2'!C22,IF($C$2=3,'T3'!C22,IF($C$2=4,'T4'!C22,IF($C$2=5,'T5'!C22,IF($C$2=6,'T6'!C22,"ERROR"))))))=0,"",IF($C$2=1,'T1'!C22,IF($C$2=2,'T2'!C22,IF($C$2=3,'T3'!C22,IF($C$2=4,'T4'!C22,IF($C$2=5,'T5'!C22,IF($C$2=6,'T6'!C22,"ERROR")))))))</f>
        <v>X</v>
      </c>
      <c r="E22" s="41" t="str">
        <f>IF(_xlfn.XLOOKUP($A$2,'Copia de Hoja 9 cálculo'!$A$2:$A$118,'Copia de Hoja 9 cálculo'!$AA$2:$AA$118,"ERROR",0,1)=1,"V",IF(_xlfn.XLOOKUP($A$2,'Copia de Hoja 9 cálculo'!$A$2:$A$118,'Copia de Hoja 9 cálculo'!$AA$2:$AA$118,"ERROR",0,1)=0,"F",IF(_xlfn.XLOOKUP($A$2,'Copia de Hoja 9 cálculo'!$A$2:$A$118,'Copia de Hoja 9 cálculo'!$AA$2:$AA$118,"ERROR",0,1)="NR","NR","ERROR")))</f>
        <v>F</v>
      </c>
      <c r="F22" s="42">
        <f t="shared" si="0"/>
        <v>0.5</v>
      </c>
      <c r="G22" s="33"/>
    </row>
    <row r="23" spans="1:7" ht="25.5" customHeight="1" x14ac:dyDescent="0.15">
      <c r="A23" s="11" t="str">
        <f>IF($C$2=1,'T1'!A23,IF($C$2=2,'T2'!A23,IF($C$2=3,'T3'!A23,IF($C$2=4,'T4'!A23,IF($C$2=5,'T5'!A23,IF($C$2=6,'T6'!A23,"ERROR"))))))</f>
        <v>19. Revisando la forma lógica de un argumento tenemos todo lo necesario para determinar su validez o invalidez</v>
      </c>
      <c r="B23" s="36" t="str">
        <f>IF(IF($C$2=1,'T1'!B23,IF($C$2=2,'T2'!B23,IF($C$2=3,'T3'!B23,IF($C$2=4,'T4'!B23,IF($C$2=5,'T5'!B23,IF($C$2=6,'T6'!B23,"ERROR"))))))=0,"",IF($C$2=1,'T1'!B23,IF($C$2=2,'T2'!B23,IF($C$2=3,'T3'!B23,IF($C$2=4,'T4'!B23,IF($C$2=5,'T5'!B23,IF($C$2=6,'T6'!B23,"ERROR")))))))</f>
        <v>X</v>
      </c>
      <c r="C23" s="36" t="str">
        <f>IF(IF($C$2=1,'T1'!C23,IF($C$2=2,'T2'!C23,IF($C$2=3,'T3'!C23,IF($C$2=4,'T4'!C23,IF($C$2=5,'T5'!C23,IF($C$2=6,'T6'!C23,"ERROR"))))))=0,"",IF($C$2=1,'T1'!C23,IF($C$2=2,'T2'!C23,IF($C$2=3,'T3'!C23,IF($C$2=4,'T4'!C23,IF($C$2=5,'T5'!C23,IF($C$2=6,'T6'!C23,"ERROR")))))))</f>
        <v/>
      </c>
      <c r="E23" s="41" t="str">
        <f>IF(_xlfn.XLOOKUP($A$2,'Copia de Hoja 9 cálculo'!$A$2:$A$118,'Copia de Hoja 9 cálculo'!$AB$2:$AB$118,"ERROR",0,1)=1,"V",IF(_xlfn.XLOOKUP($A$2,'Copia de Hoja 9 cálculo'!$A$2:$A$118,'Copia de Hoja 9 cálculo'!$AB$2:$AB$118,"ERROR",0,1)=0,"F",IF(_xlfn.XLOOKUP($A$2,'Copia de Hoja 9 cálculo'!$A$2:$A$118,'Copia de Hoja 9 cálculo'!$AB$2:$AB$118,"ERROR",0,1)="NR","NR","ERROR")))</f>
        <v>F</v>
      </c>
      <c r="F23" s="42">
        <f t="shared" si="0"/>
        <v>-0.125</v>
      </c>
      <c r="G23" s="33"/>
    </row>
    <row r="24" spans="1:7" ht="25.5" customHeight="1" x14ac:dyDescent="0.15">
      <c r="A24" s="11" t="str">
        <f>IF($C$2=1,'T1'!A24,IF($C$2=2,'T2'!A24,IF($C$2=3,'T3'!A24,IF($C$2=4,'T4'!A24,IF($C$2=5,'T5'!A24,IF($C$2=6,'T6'!A24,"ERROR"))))))</f>
        <v>20. Algunos argumentos inductivos son válidos</v>
      </c>
      <c r="B24" s="36" t="str">
        <f>IF(IF($C$2=1,'T1'!B24,IF($C$2=2,'T2'!B24,IF($C$2=3,'T3'!B24,IF($C$2=4,'T4'!B24,IF($C$2=5,'T5'!B24,IF($C$2=6,'T6'!B24,"ERROR"))))))=0,"",IF($C$2=1,'T1'!B24,IF($C$2=2,'T2'!B24,IF($C$2=3,'T3'!B24,IF($C$2=4,'T4'!B24,IF($C$2=5,'T5'!B24,IF($C$2=6,'T6'!B24,"ERROR")))))))</f>
        <v/>
      </c>
      <c r="C24" s="36" t="str">
        <f>IF(IF($C$2=1,'T1'!C24,IF($C$2=2,'T2'!C24,IF($C$2=3,'T3'!C24,IF($C$2=4,'T4'!C24,IF($C$2=5,'T5'!C24,IF($C$2=6,'T6'!C24,"ERROR"))))))=0,"",IF($C$2=1,'T1'!C24,IF($C$2=2,'T2'!C24,IF($C$2=3,'T3'!C24,IF($C$2=4,'T4'!C24,IF($C$2=5,'T5'!C24,IF($C$2=6,'T6'!C24,"ERROR")))))))</f>
        <v>X</v>
      </c>
      <c r="E24" s="41" t="str">
        <f>IF(_xlfn.XLOOKUP($A$2,'Copia de Hoja 9 cálculo'!$A$2:$A$118,'Copia de Hoja 9 cálculo'!$AC$2:$AC$118,"ERROR",0,1)=1,"V",IF(_xlfn.XLOOKUP($A$2,'Copia de Hoja 9 cálculo'!$A$2:$A$118,'Copia de Hoja 9 cálculo'!$AC$2:$AC$118,"ERROR",0,1)=0,"F",IF(_xlfn.XLOOKUP($A$2,'Copia de Hoja 9 cálculo'!$A$2:$A$118,'Copia de Hoja 9 cálculo'!$AC$2:$AC$118,"ERROR",0,1)="NR","NR","ERROR")))</f>
        <v>NR</v>
      </c>
      <c r="F24" s="42">
        <f t="shared" si="0"/>
        <v>0</v>
      </c>
      <c r="G24" s="33"/>
    </row>
  </sheetData>
  <sheetProtection algorithmName="SHA-512" hashValue="DY/UhDtijZlAwyHDEKFxGFI93AW+O4ZBgzQjwWxudj5aq+utd9jVvmDkJUdtfPKbIx3mDV0RWxTsKb8EYxWPsA==" saltValue="1btZZaHSPXtrT5xJTx4tdw==" spinCount="100000" sheet="1" objects="1" scenarios="1"/>
  <autoFilter ref="A4:C24" xr:uid="{00000000-0009-0000-0000-000002000000}"/>
  <mergeCells count="2">
    <mergeCell ref="A1:C1"/>
    <mergeCell ref="A3:C3"/>
  </mergeCells>
  <printOptions horizontalCentered="1" gridLines="1"/>
  <pageMargins left="0.7" right="0.7" top="0.75" bottom="0.75" header="0" footer="0"/>
  <pageSetup paperSize="9"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5D007-6B8A-49E3-8BAC-2F0A2C7B626E}">
  <sheetPr>
    <outlinePr summaryBelow="0" summaryRight="0"/>
    <pageSetUpPr fitToPage="1"/>
  </sheetPr>
  <dimension ref="A1:H24"/>
  <sheetViews>
    <sheetView workbookViewId="0">
      <selection activeCell="A3" sqref="A3:C3"/>
    </sheetView>
  </sheetViews>
  <sheetFormatPr defaultColWidth="12.5390625" defaultRowHeight="15.75" customHeight="1" x14ac:dyDescent="0.15"/>
  <cols>
    <col min="1" max="1" width="72.953125" customWidth="1"/>
    <col min="2" max="2" width="7.28125" customWidth="1"/>
    <col min="3" max="3" width="7.68359375" customWidth="1"/>
    <col min="5" max="5" width="14.96875" customWidth="1"/>
    <col min="6" max="6" width="12.13671875" customWidth="1"/>
    <col min="7" max="7" width="17.125" customWidth="1"/>
  </cols>
  <sheetData>
    <row r="1" spans="1:8" ht="27.75" customHeight="1" thickBot="1" x14ac:dyDescent="0.2">
      <c r="A1" s="67" t="s">
        <v>1</v>
      </c>
      <c r="B1" s="64"/>
      <c r="C1" s="65"/>
    </row>
    <row r="2" spans="1:8" ht="27.75" customHeight="1" thickBot="1" x14ac:dyDescent="0.2">
      <c r="A2" s="62" t="s">
        <v>364</v>
      </c>
      <c r="B2" s="43" t="s">
        <v>341</v>
      </c>
      <c r="C2" s="44" t="str">
        <f>_xlfn.XLOOKUP(A2,'Copia de Hoja 9 cálculo'!A2:A118,'Copia de Hoja 9 cálculo'!G2:G118,"0",0,1)</f>
        <v>0</v>
      </c>
      <c r="E2" s="38" t="s">
        <v>336</v>
      </c>
      <c r="F2" s="38" t="str">
        <f>_xlfn.XLOOKUP(A2,'Copia de Hoja 9 cálculo'!A2:A118,'Copia de Hoja 9 cálculo'!D2:D118,"ERROR",0,1)&amp;", "&amp;_xlfn.XLOOKUP(A2,'Copia de Hoja 9 cálculo'!A2:A118,'Copia de Hoja 9 cálculo'!E2:E118,"ERROR",0,1)</f>
        <v>ERROR, ERROR</v>
      </c>
      <c r="G2" s="38"/>
    </row>
    <row r="3" spans="1:8" ht="91.5" customHeight="1" x14ac:dyDescent="0.15">
      <c r="A3" s="66" t="s">
        <v>342</v>
      </c>
      <c r="B3" s="64"/>
      <c r="C3" s="65"/>
      <c r="D3" s="37"/>
      <c r="E3" s="38" t="s">
        <v>338</v>
      </c>
      <c r="F3" s="38">
        <f>SUM(F5:F24)</f>
        <v>0</v>
      </c>
      <c r="G3" s="38" t="s">
        <v>339</v>
      </c>
      <c r="H3" s="38" t="str">
        <f>_xlfn.XLOOKUP(A2,'Copia de Hoja 9 cálculo'!A132:A141,'Copia de Hoja 9 cálculo'!I132:I141,"ERROR",0,1)</f>
        <v>ERROR</v>
      </c>
    </row>
    <row r="4" spans="1:8" ht="26.25" customHeight="1" x14ac:dyDescent="0.15">
      <c r="A4" s="4" t="s">
        <v>4</v>
      </c>
      <c r="B4" s="5" t="s">
        <v>5</v>
      </c>
      <c r="C4" s="30" t="s">
        <v>6</v>
      </c>
      <c r="E4" s="39" t="s">
        <v>335</v>
      </c>
      <c r="F4" s="40" t="s">
        <v>340</v>
      </c>
    </row>
    <row r="5" spans="1:8" ht="30.75" customHeight="1" x14ac:dyDescent="0.15">
      <c r="A5" s="11" t="s">
        <v>343</v>
      </c>
      <c r="B5" s="36" t="s">
        <v>9</v>
      </c>
      <c r="C5" s="36"/>
      <c r="E5" s="41" t="str">
        <f>IF(_xlfn.XLOOKUP($A$2,'Copia de Hoja 9 cálculo'!$A$132:$A$141,'Copia de Hoja 9 cálculo'!$J$132:$J$141,"ERROR",0,1)=1,"V",IF(_xlfn.XLOOKUP($A$2,'Copia de Hoja 9 cálculo'!$A$132:$A$141,'Copia de Hoja 9 cálculo'!$J$132:$J$141,"ERROR",0,1)=0,"F",IF(_xlfn.XLOOKUP($A$2,'Copia de Hoja 9 cálculo'!$A$132:$A$141,'Copia de Hoja 9 cálculo'!$J$132:$J$141,"ERROR",0,1)="NR","NR","ERROR")))</f>
        <v>ERROR</v>
      </c>
      <c r="F5" s="42" t="str">
        <f>IF(AND(E5="F",C5="X")=TRUE,0.5,IF(AND(E5="V",C5="X")=TRUE,-0.25,IF(AND(E5="V",B5="X")=TRUE,0.5,IF(AND(E5="F",B5="X")=TRUE,-0.25,IF(E5="NR",0,"ERROR")))))</f>
        <v>ERROR</v>
      </c>
      <c r="G5" s="33"/>
    </row>
    <row r="6" spans="1:8" ht="26.25" customHeight="1" x14ac:dyDescent="0.15">
      <c r="A6" s="11" t="s">
        <v>344</v>
      </c>
      <c r="B6" s="36" t="s">
        <v>9</v>
      </c>
      <c r="C6" s="36"/>
      <c r="E6" s="41" t="str">
        <f>IF(_xlfn.XLOOKUP($A$2,'Copia de Hoja 9 cálculo'!$A$132:$A$141,'Copia de Hoja 9 cálculo'!$K$132:$K$141,"ERROR",0,1)=1,"V",IF(_xlfn.XLOOKUP($A$2,'Copia de Hoja 9 cálculo'!$A$132:$A$141,'Copia de Hoja 9 cálculo'!$K$132:$K$141,"ERROR",0,1)=0,"F",IF(_xlfn.XLOOKUP($A$2,'Copia de Hoja 9 cálculo'!$A$132:$A$141,'Copia de Hoja 9 cálculo'!$K$132:$K$141,"ERROR",0,1)="NR","NR","ERROR")))</f>
        <v>ERROR</v>
      </c>
      <c r="F6" s="42" t="str">
        <f t="shared" ref="F6:F24" si="0">IF(AND(E6="F",C6="X")=TRUE,0.5,IF(AND(E6="V",C6="X")=TRUE,-0.25,IF(AND(E6="V",B6="X")=TRUE,0.5,IF(AND(E6="F",B6="X")=TRUE,-0.25,IF(E6="NR",0,"ERROR")))))</f>
        <v>ERROR</v>
      </c>
      <c r="G6" s="33"/>
    </row>
    <row r="7" spans="1:8" ht="42" customHeight="1" x14ac:dyDescent="0.15">
      <c r="A7" s="11" t="s">
        <v>345</v>
      </c>
      <c r="B7" s="36"/>
      <c r="C7" s="36" t="s">
        <v>9</v>
      </c>
      <c r="E7" s="41" t="str">
        <f>IF(_xlfn.XLOOKUP($A$2,'Copia de Hoja 9 cálculo'!$A$132:$A$141,'Copia de Hoja 9 cálculo'!$L$132:$L$141,"ERROR",0,1)=1,"V",IF(_xlfn.XLOOKUP($A$2,'Copia de Hoja 9 cálculo'!$A$132:$A$141,'Copia de Hoja 9 cálculo'!$L$132:$L$141,"ERROR",0,1)=0,"F",IF(_xlfn.XLOOKUP($A$2,'Copia de Hoja 9 cálculo'!$A$132:$A$141,'Copia de Hoja 9 cálculo'!$L$132:$L$141,"ERROR",0,1)="NR","NR","ERROR")))</f>
        <v>ERROR</v>
      </c>
      <c r="F7" s="42" t="str">
        <f t="shared" si="0"/>
        <v>ERROR</v>
      </c>
      <c r="G7" s="33"/>
    </row>
    <row r="8" spans="1:8" ht="26.25" customHeight="1" x14ac:dyDescent="0.15">
      <c r="A8" s="11" t="s">
        <v>346</v>
      </c>
      <c r="B8" s="36" t="s">
        <v>9</v>
      </c>
      <c r="C8" s="36"/>
      <c r="E8" s="41" t="str">
        <f>IF(_xlfn.XLOOKUP($A$2,'Copia de Hoja 9 cálculo'!$A$132:$A$141,'Copia de Hoja 9 cálculo'!$M$132:$M$141,"ERROR",0,1)=1,"V",IF(_xlfn.XLOOKUP($A$2,'Copia de Hoja 9 cálculo'!$A$132:$A$141,'Copia de Hoja 9 cálculo'!$M$132:$M$141,"ERROR",0,1)=0,"F",IF(_xlfn.XLOOKUP($A$2,'Copia de Hoja 9 cálculo'!$A$132:$A$141,'Copia de Hoja 9 cálculo'!$M$132:$M$141,"ERROR",0,1)="NR","NR","ERROR")))</f>
        <v>ERROR</v>
      </c>
      <c r="F8" s="42" t="str">
        <f t="shared" si="0"/>
        <v>ERROR</v>
      </c>
      <c r="G8" s="33"/>
    </row>
    <row r="9" spans="1:8" ht="26.25" customHeight="1" x14ac:dyDescent="0.15">
      <c r="A9" s="11" t="s">
        <v>347</v>
      </c>
      <c r="B9" s="36" t="s">
        <v>9</v>
      </c>
      <c r="C9" s="36"/>
      <c r="E9" s="41" t="str">
        <f>IF(_xlfn.XLOOKUP($A$2,'Copia de Hoja 9 cálculo'!$A$132:$A$141,'Copia de Hoja 9 cálculo'!$N$132:$N$141,"ERROR",0,1)=1,"V",IF(_xlfn.XLOOKUP($A$2,'Copia de Hoja 9 cálculo'!$A$132:$A$141,'Copia de Hoja 9 cálculo'!$N$132:$N$141,"ERROR",0,1)=0,"F",IF(_xlfn.XLOOKUP($A$2,'Copia de Hoja 9 cálculo'!$A$132:$A$141,'Copia de Hoja 9 cálculo'!$N$132:$N$141,"ERROR",0,1)="NR","NR","ERROR")))</f>
        <v>ERROR</v>
      </c>
      <c r="F9" s="42" t="str">
        <f t="shared" si="0"/>
        <v>ERROR</v>
      </c>
      <c r="G9" s="33"/>
    </row>
    <row r="10" spans="1:8" ht="26.25" customHeight="1" x14ac:dyDescent="0.15">
      <c r="A10" s="11" t="s">
        <v>348</v>
      </c>
      <c r="B10" s="36"/>
      <c r="C10" s="36" t="s">
        <v>9</v>
      </c>
      <c r="E10" s="41" t="str">
        <f>IF(_xlfn.XLOOKUP($A$2,'Copia de Hoja 9 cálculo'!$A$132:$A$141,'Copia de Hoja 9 cálculo'!$O$132:$O$141,"ERROR",0,1)=1,"V",IF(_xlfn.XLOOKUP($A$2,'Copia de Hoja 9 cálculo'!$A$132:$A$141,'Copia de Hoja 9 cálculo'!$O$132:$O$141,"ERROR",0,1)=0,"F",IF(_xlfn.XLOOKUP($A$2,'Copia de Hoja 9 cálculo'!$A$132:$A$141,'Copia de Hoja 9 cálculo'!$O$132:$O$141,"ERROR",0,1)="NR","NR","ERROR")))</f>
        <v>ERROR</v>
      </c>
      <c r="F10" s="42" t="str">
        <f t="shared" si="0"/>
        <v>ERROR</v>
      </c>
      <c r="G10" s="33"/>
    </row>
    <row r="11" spans="1:8" ht="26.25" customHeight="1" x14ac:dyDescent="0.15">
      <c r="A11" s="11" t="s">
        <v>349</v>
      </c>
      <c r="B11" s="36" t="s">
        <v>9</v>
      </c>
      <c r="C11" s="36"/>
      <c r="E11" s="41" t="str">
        <f>IF(_xlfn.XLOOKUP($A$2,'Copia de Hoja 9 cálculo'!$A$132:$A$141,'Copia de Hoja 9 cálculo'!$P$132:$P$141,"ERROR",0,1)=1,"V",IF(_xlfn.XLOOKUP($A$2,'Copia de Hoja 9 cálculo'!$A$132:$A$141,'Copia de Hoja 9 cálculo'!$P$132:$P$141,"ERROR",0,1)=0,"F",IF(_xlfn.XLOOKUP($A$2,'Copia de Hoja 9 cálculo'!$A$132:$A$141,'Copia de Hoja 9 cálculo'!$P$132:$P$141,"ERROR",0,1)="NR","NR","ERROR")))</f>
        <v>ERROR</v>
      </c>
      <c r="F11" s="42" t="str">
        <f t="shared" si="0"/>
        <v>ERROR</v>
      </c>
      <c r="G11" s="33"/>
    </row>
    <row r="12" spans="1:8" ht="26.25" customHeight="1" x14ac:dyDescent="0.15">
      <c r="A12" s="11" t="s">
        <v>350</v>
      </c>
      <c r="B12" s="36"/>
      <c r="C12" s="36" t="s">
        <v>9</v>
      </c>
      <c r="E12" s="41" t="str">
        <f>IF(_xlfn.XLOOKUP($A$2,'Copia de Hoja 9 cálculo'!$A$132:$A$141,'Copia de Hoja 9 cálculo'!$Q$132:$Q$141,"ERROR",0,1)=1,"V",IF(_xlfn.XLOOKUP($A$2,'Copia de Hoja 9 cálculo'!$A$132:$A$141,'Copia de Hoja 9 cálculo'!$Q$132:$Q$141,"ERROR",0,1)=0,"F",IF(_xlfn.XLOOKUP($A$2,'Copia de Hoja 9 cálculo'!$A$132:$A$141,'Copia de Hoja 9 cálculo'!$Q$132:$Q$141,"ERROR",0,1)="NR","NR","ERROR")))</f>
        <v>ERROR</v>
      </c>
      <c r="F12" s="42" t="str">
        <f t="shared" si="0"/>
        <v>ERROR</v>
      </c>
      <c r="G12" s="33"/>
    </row>
    <row r="13" spans="1:8" ht="26.25" customHeight="1" x14ac:dyDescent="0.15">
      <c r="A13" s="11" t="s">
        <v>351</v>
      </c>
      <c r="B13" s="36" t="s">
        <v>9</v>
      </c>
      <c r="C13" s="36"/>
      <c r="E13" s="41" t="str">
        <f>IF(_xlfn.XLOOKUP($A$2,'Copia de Hoja 9 cálculo'!$A$132:$A$141,'Copia de Hoja 9 cálculo'!$R$132:$R$141,"ERROR",0,1)=1,"V",IF(_xlfn.XLOOKUP($A$2,'Copia de Hoja 9 cálculo'!$A$132:$A$141,'Copia de Hoja 9 cálculo'!$R$132:$R$141,"ERROR",0,1)=0,"F",IF(_xlfn.XLOOKUP($A$2,'Copia de Hoja 9 cálculo'!$A$132:$A$141,'Copia de Hoja 9 cálculo'!$R$132:$R$141,"ERROR",0,1)="NR","NR","ERROR")))</f>
        <v>ERROR</v>
      </c>
      <c r="F13" s="42" t="str">
        <f t="shared" si="0"/>
        <v>ERROR</v>
      </c>
      <c r="G13" s="33"/>
    </row>
    <row r="14" spans="1:8" ht="26.25" customHeight="1" x14ac:dyDescent="0.15">
      <c r="A14" s="11" t="s">
        <v>352</v>
      </c>
      <c r="B14" s="36"/>
      <c r="C14" s="36" t="s">
        <v>9</v>
      </c>
      <c r="E14" s="41" t="str">
        <f>IF(_xlfn.XLOOKUP($A$2,'Copia de Hoja 9 cálculo'!$A$132:$A$141,'Copia de Hoja 9 cálculo'!$S$132:$S$141,"ERROR",0,1)=1,"V",IF(_xlfn.XLOOKUP($A$2,'Copia de Hoja 9 cálculo'!$A$132:$A$141,'Copia de Hoja 9 cálculo'!$S$132:$S$141,"ERROR",0,1)=0,"F",IF(_xlfn.XLOOKUP($A$2,'Copia de Hoja 9 cálculo'!$A$132:$A$141,'Copia de Hoja 9 cálculo'!$S$132:$S$141,"ERROR",0,1)="NR","NR","ERROR")))</f>
        <v>ERROR</v>
      </c>
      <c r="F14" s="42" t="str">
        <f t="shared" si="0"/>
        <v>ERROR</v>
      </c>
      <c r="G14" s="33"/>
    </row>
    <row r="15" spans="1:8" ht="26.25" customHeight="1" x14ac:dyDescent="0.15">
      <c r="A15" s="11" t="s">
        <v>353</v>
      </c>
      <c r="B15" s="36" t="s">
        <v>9</v>
      </c>
      <c r="C15" s="36"/>
      <c r="E15" s="41" t="str">
        <f>IF(_xlfn.XLOOKUP($A$2,'Copia de Hoja 9 cálculo'!$A$132:$A$141,'Copia de Hoja 9 cálculo'!$T$132:$T$141,"ERROR",0,1)=1,"V",IF(_xlfn.XLOOKUP($A$2,'Copia de Hoja 9 cálculo'!$A$132:$A$141,'Copia de Hoja 9 cálculo'!$T$132:$T$141,"ERROR",0,1)=0,"F",IF(_xlfn.XLOOKUP($A$2,'Copia de Hoja 9 cálculo'!$A$132:$A$141,'Copia de Hoja 9 cálculo'!$T$132:$T$141,"ERROR",0,1)="NR","NR","ERROR")))</f>
        <v>ERROR</v>
      </c>
      <c r="F15" s="42" t="str">
        <f t="shared" si="0"/>
        <v>ERROR</v>
      </c>
      <c r="G15" s="33"/>
    </row>
    <row r="16" spans="1:8" ht="26.25" customHeight="1" x14ac:dyDescent="0.15">
      <c r="A16" s="11" t="s">
        <v>354</v>
      </c>
      <c r="B16" s="36"/>
      <c r="C16" s="36" t="s">
        <v>9</v>
      </c>
      <c r="E16" s="41" t="str">
        <f>IF(_xlfn.XLOOKUP($A$2,'Copia de Hoja 9 cálculo'!$A$132:$A$141,'Copia de Hoja 9 cálculo'!$U$132:$U$141,"ERROR",0,1)=1,"V",IF(_xlfn.XLOOKUP($A$2,'Copia de Hoja 9 cálculo'!$A$132:$A$141,'Copia de Hoja 9 cálculo'!$U$132:$U$141,"ERROR",0,1)=0,"F",IF(_xlfn.XLOOKUP($A$2,'Copia de Hoja 9 cálculo'!$A$132:$A$141,'Copia de Hoja 9 cálculo'!$U$132:$U$141,"ERROR",0,1)="NR","NR","ERROR")))</f>
        <v>ERROR</v>
      </c>
      <c r="F16" s="42" t="str">
        <f t="shared" si="0"/>
        <v>ERROR</v>
      </c>
      <c r="G16" s="33"/>
    </row>
    <row r="17" spans="1:7" ht="41.25" customHeight="1" x14ac:dyDescent="0.15">
      <c r="A17" s="11" t="s">
        <v>355</v>
      </c>
      <c r="B17" s="36"/>
      <c r="C17" s="36" t="s">
        <v>9</v>
      </c>
      <c r="E17" s="41" t="str">
        <f>IF(_xlfn.XLOOKUP($A$2,'Copia de Hoja 9 cálculo'!$A$132:$A$141,'Copia de Hoja 9 cálculo'!$V$132:$V$141,"ERROR",0,1)=1,"V",IF(_xlfn.XLOOKUP($A$2,'Copia de Hoja 9 cálculo'!$A$132:$A$141,'Copia de Hoja 9 cálculo'!$V$132:$V$141,"ERROR",0,1)=0,"F",IF(_xlfn.XLOOKUP($A$2,'Copia de Hoja 9 cálculo'!$A$132:$A$141,'Copia de Hoja 9 cálculo'!$V$132:$V$141,"ERROR",0,1)="NR","NR","ERROR")))</f>
        <v>ERROR</v>
      </c>
      <c r="F17" s="42" t="str">
        <f t="shared" si="0"/>
        <v>ERROR</v>
      </c>
      <c r="G17" s="33"/>
    </row>
    <row r="18" spans="1:7" ht="26.25" customHeight="1" x14ac:dyDescent="0.15">
      <c r="A18" s="11" t="s">
        <v>356</v>
      </c>
      <c r="B18" s="36"/>
      <c r="C18" s="36" t="s">
        <v>9</v>
      </c>
      <c r="E18" s="41" t="str">
        <f>IF(_xlfn.XLOOKUP($A$2,'Copia de Hoja 9 cálculo'!$A$132:$A$141,'Copia de Hoja 9 cálculo'!$W$132:$W$141,"ERROR",0,1)=1,"V",IF(_xlfn.XLOOKUP($A$2,'Copia de Hoja 9 cálculo'!$A$132:$A$141,'Copia de Hoja 9 cálculo'!$W$132:$W$141,"ERROR",0,1)=0,"F",IF(_xlfn.XLOOKUP($A$2,'Copia de Hoja 9 cálculo'!$A$132:$A$141,'Copia de Hoja 9 cálculo'!$W$132:$W$141,"ERROR",0,1)="NR","NR","ERROR")))</f>
        <v>ERROR</v>
      </c>
      <c r="F18" s="42" t="str">
        <f t="shared" si="0"/>
        <v>ERROR</v>
      </c>
      <c r="G18" s="33"/>
    </row>
    <row r="19" spans="1:7" ht="26.25" customHeight="1" x14ac:dyDescent="0.15">
      <c r="A19" s="11" t="s">
        <v>357</v>
      </c>
      <c r="B19" s="36" t="s">
        <v>9</v>
      </c>
      <c r="C19" s="36"/>
      <c r="E19" s="41" t="str">
        <f>IF(_xlfn.XLOOKUP($A$2,'Copia de Hoja 9 cálculo'!$A$132:$A$141,'Copia de Hoja 9 cálculo'!$X$132:$X$141,"ERROR",0,1)=1,"V",IF(_xlfn.XLOOKUP($A$2,'Copia de Hoja 9 cálculo'!$A$132:$A$141,'Copia de Hoja 9 cálculo'!$X$132:$X$141,"ERROR",0,1)=0,"F",IF(_xlfn.XLOOKUP($A$2,'Copia de Hoja 9 cálculo'!$A$132:$A$141,'Copia de Hoja 9 cálculo'!$X$132:$X$141,"ERROR",0,1)="NR","NR","ERROR")))</f>
        <v>ERROR</v>
      </c>
      <c r="F19" s="42" t="str">
        <f t="shared" si="0"/>
        <v>ERROR</v>
      </c>
      <c r="G19" s="33"/>
    </row>
    <row r="20" spans="1:7" ht="26.25" customHeight="1" x14ac:dyDescent="0.15">
      <c r="A20" s="11" t="s">
        <v>358</v>
      </c>
      <c r="B20" s="36" t="s">
        <v>9</v>
      </c>
      <c r="C20" s="36"/>
      <c r="E20" s="41" t="str">
        <f>IF(_xlfn.XLOOKUP($A$2,'Copia de Hoja 9 cálculo'!$A$132:$A$141,'Copia de Hoja 9 cálculo'!$Y$132:$Y$141,"ERROR",0,1)=1,"V",IF(_xlfn.XLOOKUP($A$2,'Copia de Hoja 9 cálculo'!$A$132:$A$141,'Copia de Hoja 9 cálculo'!$Y$132:$Y$141,"ERROR",0,1)=0,"F",IF(_xlfn.XLOOKUP($A$2,'Copia de Hoja 9 cálculo'!$A$132:$A$141,'Copia de Hoja 9 cálculo'!$Y$132:$Y$141,"ERROR",0,1)="NR","NR","ERROR")))</f>
        <v>ERROR</v>
      </c>
      <c r="F20" s="42" t="str">
        <f t="shared" si="0"/>
        <v>ERROR</v>
      </c>
      <c r="G20" s="33"/>
    </row>
    <row r="21" spans="1:7" ht="25.5" customHeight="1" x14ac:dyDescent="0.15">
      <c r="A21" s="11" t="s">
        <v>359</v>
      </c>
      <c r="B21" s="36" t="s">
        <v>9</v>
      </c>
      <c r="C21" s="36"/>
      <c r="E21" s="41" t="str">
        <f>IF(_xlfn.XLOOKUP($A$2,'Copia de Hoja 9 cálculo'!$A$132:$A$141,'Copia de Hoja 9 cálculo'!$Z$132:$Z$141,"ERROR",0,1)=1,"V",IF(_xlfn.XLOOKUP($A$2,'Copia de Hoja 9 cálculo'!$A$132:$A$141,'Copia de Hoja 9 cálculo'!$Z$132:$Z$141,"ERROR",0,1)=0,"F",IF(_xlfn.XLOOKUP($A$2,'Copia de Hoja 9 cálculo'!$A$132:$A$141,'Copia de Hoja 9 cálculo'!$Z$132:$Z$141,"ERROR",0,1)="NR","NR","ERROR")))</f>
        <v>ERROR</v>
      </c>
      <c r="F21" s="42" t="str">
        <f t="shared" si="0"/>
        <v>ERROR</v>
      </c>
      <c r="G21" s="33"/>
    </row>
    <row r="22" spans="1:7" ht="25.5" customHeight="1" x14ac:dyDescent="0.15">
      <c r="A22" s="11" t="s">
        <v>360</v>
      </c>
      <c r="B22" s="36" t="s">
        <v>9</v>
      </c>
      <c r="C22" s="36"/>
      <c r="E22" s="41" t="str">
        <f>IF(_xlfn.XLOOKUP($A$2,'Copia de Hoja 9 cálculo'!$A$132:$A$141,'Copia de Hoja 9 cálculo'!$AA$132:$AA$141,"ERROR",0,1)=1,"V",IF(_xlfn.XLOOKUP($A$2,'Copia de Hoja 9 cálculo'!$A$132:$A$141,'Copia de Hoja 9 cálculo'!$AA$132:$AA$141,"ERROR",0,1)=0,"F",IF(_xlfn.XLOOKUP($A$2,'Copia de Hoja 9 cálculo'!$A$132:$A$141,'Copia de Hoja 9 cálculo'!$AA$132:$AA$141,"ERROR",0,1)="NR","NR","ERROR")))</f>
        <v>ERROR</v>
      </c>
      <c r="F22" s="42" t="str">
        <f t="shared" si="0"/>
        <v>ERROR</v>
      </c>
      <c r="G22" s="33"/>
    </row>
    <row r="23" spans="1:7" ht="25.5" customHeight="1" x14ac:dyDescent="0.15">
      <c r="A23" s="11" t="s">
        <v>361</v>
      </c>
      <c r="B23" s="36"/>
      <c r="C23" s="36" t="s">
        <v>9</v>
      </c>
      <c r="E23" s="41" t="str">
        <f>IF(_xlfn.XLOOKUP($A$2,'Copia de Hoja 9 cálculo'!$A$132:$A$141,'Copia de Hoja 9 cálculo'!$AB$132:$AB$141,"ERROR",0,1)=1,"V",IF(_xlfn.XLOOKUP($A$2,'Copia de Hoja 9 cálculo'!$A$132:$A$141,'Copia de Hoja 9 cálculo'!$AB$132:$AB$141,"ERROR",0,1)=0,"F",IF(_xlfn.XLOOKUP($A$2,'Copia de Hoja 9 cálculo'!$A$132:$A$141,'Copia de Hoja 9 cálculo'!$AB$132:$AB$141,"ERROR",0,1)="NR","NR","ERROR")))</f>
        <v>ERROR</v>
      </c>
      <c r="F23" s="42" t="str">
        <f t="shared" si="0"/>
        <v>ERROR</v>
      </c>
      <c r="G23" s="33"/>
    </row>
    <row r="24" spans="1:7" ht="25.5" customHeight="1" x14ac:dyDescent="0.15">
      <c r="A24" s="11" t="s">
        <v>362</v>
      </c>
      <c r="B24" s="36"/>
      <c r="C24" s="36" t="s">
        <v>9</v>
      </c>
      <c r="E24" s="41" t="str">
        <f>IF(_xlfn.XLOOKUP($A$2,'Copia de Hoja 9 cálculo'!$A$132:$A$141,'Copia de Hoja 9 cálculo'!$AC$132:$AC$141,"ERROR",0,1)=1,"V",IF(_xlfn.XLOOKUP($A$2,'Copia de Hoja 9 cálculo'!$A$132:$A$141,'Copia de Hoja 9 cálculo'!$AC$132:$AC$141,"ERROR",0,1)=0,"F",IF(_xlfn.XLOOKUP($A$2,'Copia de Hoja 9 cálculo'!$A$132:$A$141,'Copia de Hoja 9 cálculo'!$AC$132:$AC$141,"ERROR",0,1)="NR","NR","ERROR")))</f>
        <v>ERROR</v>
      </c>
      <c r="F24" s="42" t="str">
        <f t="shared" si="0"/>
        <v>ERROR</v>
      </c>
      <c r="G24" s="33"/>
    </row>
  </sheetData>
  <sheetProtection algorithmName="SHA-512" hashValue="MppEstEyC76dGg03Qhkq33p16nBQqmg1Nx4Yq/Vg7pJkyaOtMi4gF8i6qTzDweKKZHK5E4xdnFfXC9ML7fMgMQ==" saltValue="/JAxcHC+NkQQVE7yvXWd2w==" spinCount="100000" sheet="1" objects="1" scenarios="1"/>
  <autoFilter ref="A4:C24" xr:uid="{00000000-0009-0000-0000-000002000000}"/>
  <mergeCells count="2">
    <mergeCell ref="A1:C1"/>
    <mergeCell ref="A3:C3"/>
  </mergeCells>
  <printOptions horizontalCentered="1" gridLines="1"/>
  <pageMargins left="0.7" right="0.7" top="0.75" bottom="0.75" header="0" footer="0"/>
  <pageSetup paperSize="9"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E24"/>
  <sheetViews>
    <sheetView workbookViewId="0">
      <selection activeCell="F15" sqref="F15"/>
    </sheetView>
  </sheetViews>
  <sheetFormatPr defaultColWidth="12.5390625" defaultRowHeight="15.75" customHeight="1" x14ac:dyDescent="0.15"/>
  <cols>
    <col min="1" max="1" width="72.953125" customWidth="1"/>
    <col min="2" max="2" width="5.93359375" customWidth="1"/>
    <col min="3" max="3" width="6.47265625" customWidth="1"/>
    <col min="5" max="5" width="12.5390625" hidden="1"/>
  </cols>
  <sheetData>
    <row r="1" spans="1:5" ht="27.75" customHeight="1" x14ac:dyDescent="0.15">
      <c r="A1" s="68" t="s">
        <v>1</v>
      </c>
      <c r="B1" s="64"/>
      <c r="C1" s="65"/>
    </row>
    <row r="2" spans="1:5" ht="27.75" customHeight="1" x14ac:dyDescent="0.15">
      <c r="A2" s="69" t="s">
        <v>2</v>
      </c>
      <c r="B2" s="65"/>
      <c r="C2" s="3" t="s">
        <v>7</v>
      </c>
    </row>
    <row r="3" spans="1:5" ht="129.75" customHeight="1" x14ac:dyDescent="0.15">
      <c r="A3" s="70" t="s">
        <v>3</v>
      </c>
      <c r="B3" s="64"/>
      <c r="C3" s="65"/>
    </row>
    <row r="4" spans="1:5" ht="26.25" customHeight="1" x14ac:dyDescent="0.15">
      <c r="A4" s="4" t="s">
        <v>4</v>
      </c>
      <c r="B4" s="5" t="s">
        <v>5</v>
      </c>
      <c r="C4" s="30" t="s">
        <v>6</v>
      </c>
    </row>
    <row r="5" spans="1:5" ht="30.75" customHeight="1" x14ac:dyDescent="0.15">
      <c r="A5" s="11" t="s">
        <v>8</v>
      </c>
      <c r="B5" s="29" t="s">
        <v>9</v>
      </c>
      <c r="C5" s="32"/>
      <c r="E5" s="7" t="e">
        <f>IF('[1]TEMAS Segundo Parcial'!F6=1,'[1]TEMAS Segundo Parcial'!C6,"0")</f>
        <v>#REF!</v>
      </c>
    </row>
    <row r="6" spans="1:5" ht="26.25" customHeight="1" x14ac:dyDescent="0.15">
      <c r="A6" s="12" t="s">
        <v>10</v>
      </c>
      <c r="B6" s="13" t="s">
        <v>9</v>
      </c>
      <c r="C6" s="31"/>
    </row>
    <row r="7" spans="1:5" ht="26.25" customHeight="1" x14ac:dyDescent="0.15">
      <c r="A7" s="11" t="s">
        <v>11</v>
      </c>
      <c r="B7" s="9"/>
      <c r="C7" s="14" t="s">
        <v>9</v>
      </c>
    </row>
    <row r="8" spans="1:5" ht="26.25" customHeight="1" x14ac:dyDescent="0.15">
      <c r="A8" s="12" t="s">
        <v>12</v>
      </c>
      <c r="B8" s="10"/>
      <c r="C8" s="15" t="s">
        <v>9</v>
      </c>
      <c r="E8" s="7" t="e">
        <f>IF('[1]TEMAS Segundo Parcial'!F9=1,'[1]TEMAS Segundo Parcial'!C9,"0")</f>
        <v>#REF!</v>
      </c>
    </row>
    <row r="9" spans="1:5" ht="26.25" customHeight="1" x14ac:dyDescent="0.15">
      <c r="A9" s="11" t="s">
        <v>13</v>
      </c>
      <c r="B9" s="14" t="s">
        <v>9</v>
      </c>
      <c r="C9" s="9"/>
    </row>
    <row r="10" spans="1:5" ht="26.25" customHeight="1" x14ac:dyDescent="0.15">
      <c r="A10" s="12" t="s">
        <v>14</v>
      </c>
      <c r="B10" s="13" t="s">
        <v>9</v>
      </c>
      <c r="C10" s="8"/>
    </row>
    <row r="11" spans="1:5" ht="26.25" customHeight="1" x14ac:dyDescent="0.15">
      <c r="A11" s="11" t="s">
        <v>15</v>
      </c>
      <c r="B11" s="14" t="s">
        <v>9</v>
      </c>
      <c r="C11" s="9"/>
    </row>
    <row r="12" spans="1:5" ht="26.25" customHeight="1" x14ac:dyDescent="0.15">
      <c r="A12" s="12" t="s">
        <v>16</v>
      </c>
      <c r="B12" s="15" t="s">
        <v>9</v>
      </c>
      <c r="C12" s="10"/>
      <c r="E12" s="7" t="e">
        <f>IF('[1]TEMAS Segundo Parcial'!F13=1,'[1]TEMAS Segundo Parcial'!C13,"0")</f>
        <v>#REF!</v>
      </c>
    </row>
    <row r="13" spans="1:5" ht="26.25" customHeight="1" x14ac:dyDescent="0.15">
      <c r="A13" s="11" t="s">
        <v>17</v>
      </c>
      <c r="B13" s="14" t="s">
        <v>9</v>
      </c>
      <c r="C13" s="9"/>
    </row>
    <row r="14" spans="1:5" ht="26.25" customHeight="1" x14ac:dyDescent="0.15">
      <c r="A14" s="12" t="s">
        <v>18</v>
      </c>
      <c r="B14" s="13" t="s">
        <v>9</v>
      </c>
      <c r="C14" s="8"/>
    </row>
    <row r="15" spans="1:5" ht="26.25" customHeight="1" x14ac:dyDescent="0.15">
      <c r="A15" s="11" t="s">
        <v>19</v>
      </c>
      <c r="B15" s="14" t="s">
        <v>9</v>
      </c>
      <c r="C15" s="9"/>
    </row>
    <row r="16" spans="1:5" ht="26.25" customHeight="1" x14ac:dyDescent="0.15">
      <c r="A16" s="12" t="s">
        <v>20</v>
      </c>
      <c r="B16" s="13" t="s">
        <v>9</v>
      </c>
      <c r="C16" s="8"/>
    </row>
    <row r="17" spans="1:3" ht="26.25" customHeight="1" x14ac:dyDescent="0.15">
      <c r="A17" s="11" t="s">
        <v>21</v>
      </c>
      <c r="B17" s="14" t="s">
        <v>9</v>
      </c>
      <c r="C17" s="9"/>
    </row>
    <row r="18" spans="1:3" ht="26.25" customHeight="1" x14ac:dyDescent="0.15">
      <c r="A18" s="12" t="s">
        <v>22</v>
      </c>
      <c r="B18" s="13" t="s">
        <v>9</v>
      </c>
      <c r="C18" s="8"/>
    </row>
    <row r="19" spans="1:3" ht="26.25" customHeight="1" x14ac:dyDescent="0.15">
      <c r="A19" s="11" t="s">
        <v>23</v>
      </c>
      <c r="B19" s="14" t="s">
        <v>9</v>
      </c>
      <c r="C19" s="9"/>
    </row>
    <row r="20" spans="1:3" ht="26.25" customHeight="1" x14ac:dyDescent="0.15">
      <c r="A20" s="12" t="s">
        <v>24</v>
      </c>
      <c r="B20" s="13" t="s">
        <v>9</v>
      </c>
      <c r="C20" s="8"/>
    </row>
    <row r="21" spans="1:3" ht="25.5" customHeight="1" x14ac:dyDescent="0.15">
      <c r="A21" s="11" t="s">
        <v>25</v>
      </c>
      <c r="B21" s="14" t="s">
        <v>9</v>
      </c>
      <c r="C21" s="9"/>
    </row>
    <row r="22" spans="1:3" ht="25.5" customHeight="1" x14ac:dyDescent="0.15">
      <c r="A22" s="12" t="s">
        <v>26</v>
      </c>
      <c r="B22" s="13"/>
      <c r="C22" s="8" t="s">
        <v>9</v>
      </c>
    </row>
    <row r="23" spans="1:3" ht="25.5" customHeight="1" x14ac:dyDescent="0.15">
      <c r="A23" s="11" t="s">
        <v>27</v>
      </c>
      <c r="B23" s="14"/>
      <c r="C23" s="9" t="s">
        <v>9</v>
      </c>
    </row>
    <row r="24" spans="1:3" ht="25.5" customHeight="1" x14ac:dyDescent="0.15">
      <c r="A24" s="12" t="s">
        <v>28</v>
      </c>
      <c r="B24" s="13"/>
      <c r="C24" s="8" t="s">
        <v>9</v>
      </c>
    </row>
  </sheetData>
  <sheetProtection algorithmName="SHA-512" hashValue="9Kh03bxBNWjqQmfRyG9M83g66WEx6ywJ3xUpnQHMiRKxUDiO6KeIwm9WeCDXGwXEKgQ3hyVSixShSVzakwOWuA==" saltValue="ri31Wr+VhKrE2lk1hiD/Iw==" spinCount="100000" sheet="1" objects="1" scenarios="1"/>
  <autoFilter ref="A4:C24" xr:uid="{00000000-0009-0000-0000-000002000000}"/>
  <mergeCells count="3">
    <mergeCell ref="A1:C1"/>
    <mergeCell ref="A2:B2"/>
    <mergeCell ref="A3:C3"/>
  </mergeCells>
  <printOptions horizontalCentered="1" gridLines="1"/>
  <pageMargins left="0.7" right="0.7" top="0.75" bottom="0.75" header="0" footer="0"/>
  <pageSetup paperSize="9"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E24"/>
  <sheetViews>
    <sheetView workbookViewId="0">
      <selection activeCell="F15" sqref="F15"/>
    </sheetView>
  </sheetViews>
  <sheetFormatPr defaultColWidth="12.5390625" defaultRowHeight="15.75" customHeight="1" x14ac:dyDescent="0.15"/>
  <cols>
    <col min="1" max="1" width="72.953125" customWidth="1"/>
    <col min="2" max="2" width="5.93359375" customWidth="1"/>
    <col min="3" max="3" width="6.47265625" customWidth="1"/>
    <col min="5" max="5" width="12.5390625" hidden="1"/>
  </cols>
  <sheetData>
    <row r="1" spans="1:5" ht="27.75" customHeight="1" x14ac:dyDescent="0.15">
      <c r="A1" s="68" t="s">
        <v>1</v>
      </c>
      <c r="B1" s="64"/>
      <c r="C1" s="65"/>
    </row>
    <row r="2" spans="1:5" ht="27.75" customHeight="1" x14ac:dyDescent="0.15">
      <c r="A2" s="69" t="s">
        <v>2</v>
      </c>
      <c r="B2" s="65"/>
      <c r="C2" s="34" t="s">
        <v>29</v>
      </c>
    </row>
    <row r="3" spans="1:5" ht="129.75" customHeight="1" x14ac:dyDescent="0.15">
      <c r="A3" s="70" t="s">
        <v>3</v>
      </c>
      <c r="B3" s="64"/>
      <c r="C3" s="65"/>
    </row>
    <row r="4" spans="1:5" ht="26.25" customHeight="1" x14ac:dyDescent="0.15">
      <c r="A4" s="4" t="s">
        <v>4</v>
      </c>
      <c r="B4" s="5" t="s">
        <v>5</v>
      </c>
      <c r="C4" s="30" t="s">
        <v>6</v>
      </c>
    </row>
    <row r="5" spans="1:5" ht="30.75" customHeight="1" x14ac:dyDescent="0.15">
      <c r="A5" s="11" t="s">
        <v>249</v>
      </c>
      <c r="B5" s="29" t="s">
        <v>9</v>
      </c>
      <c r="C5" s="32"/>
      <c r="E5" s="7" t="e">
        <f>IF('[1]TEMAS Segundo Parcial'!F6=1,'[1]TEMAS Segundo Parcial'!C6,"0")</f>
        <v>#REF!</v>
      </c>
    </row>
    <row r="6" spans="1:5" ht="26.25" customHeight="1" x14ac:dyDescent="0.15">
      <c r="A6" s="12" t="s">
        <v>250</v>
      </c>
      <c r="B6" s="13"/>
      <c r="C6" s="31" t="s">
        <v>9</v>
      </c>
    </row>
    <row r="7" spans="1:5" ht="26.25" customHeight="1" x14ac:dyDescent="0.15">
      <c r="A7" s="11" t="s">
        <v>251</v>
      </c>
      <c r="B7" s="9" t="s">
        <v>9</v>
      </c>
      <c r="C7" s="14"/>
    </row>
    <row r="8" spans="1:5" ht="26.25" customHeight="1" x14ac:dyDescent="0.15">
      <c r="A8" s="12" t="s">
        <v>252</v>
      </c>
      <c r="B8" s="15" t="s">
        <v>9</v>
      </c>
      <c r="C8" s="15"/>
      <c r="E8" s="7" t="e">
        <f>IF('[1]TEMAS Segundo Parcial'!F9=1,'[1]TEMAS Segundo Parcial'!C9,"0")</f>
        <v>#REF!</v>
      </c>
    </row>
    <row r="9" spans="1:5" ht="26.25" customHeight="1" x14ac:dyDescent="0.15">
      <c r="A9" s="11" t="s">
        <v>253</v>
      </c>
      <c r="B9" s="14" t="s">
        <v>9</v>
      </c>
      <c r="C9" s="9"/>
    </row>
    <row r="10" spans="1:5" ht="26.25" customHeight="1" x14ac:dyDescent="0.15">
      <c r="A10" s="12" t="s">
        <v>254</v>
      </c>
      <c r="B10" s="13" t="s">
        <v>9</v>
      </c>
      <c r="C10" s="8"/>
    </row>
    <row r="11" spans="1:5" ht="26.25" customHeight="1" x14ac:dyDescent="0.15">
      <c r="A11" s="11" t="s">
        <v>255</v>
      </c>
      <c r="B11" s="14" t="s">
        <v>9</v>
      </c>
      <c r="C11" s="9"/>
    </row>
    <row r="12" spans="1:5" ht="26.25" customHeight="1" x14ac:dyDescent="0.15">
      <c r="A12" s="12" t="s">
        <v>256</v>
      </c>
      <c r="B12" s="15" t="s">
        <v>9</v>
      </c>
      <c r="C12" s="15"/>
      <c r="E12" s="7" t="e">
        <f>IF('[1]TEMAS Segundo Parcial'!F13=1,'[1]TEMAS Segundo Parcial'!C13,"0")</f>
        <v>#REF!</v>
      </c>
    </row>
    <row r="13" spans="1:5" ht="26.25" customHeight="1" x14ac:dyDescent="0.15">
      <c r="A13" s="11" t="s">
        <v>257</v>
      </c>
      <c r="B13" s="14" t="s">
        <v>9</v>
      </c>
      <c r="C13" s="9"/>
    </row>
    <row r="14" spans="1:5" ht="26.25" customHeight="1" x14ac:dyDescent="0.15">
      <c r="A14" s="12" t="s">
        <v>258</v>
      </c>
      <c r="B14" s="13" t="s">
        <v>9</v>
      </c>
      <c r="C14" s="8"/>
    </row>
    <row r="15" spans="1:5" ht="26.25" customHeight="1" x14ac:dyDescent="0.15">
      <c r="A15" s="11" t="s">
        <v>259</v>
      </c>
      <c r="B15" s="14" t="s">
        <v>9</v>
      </c>
      <c r="C15" s="9"/>
    </row>
    <row r="16" spans="1:5" ht="26.25" customHeight="1" x14ac:dyDescent="0.15">
      <c r="A16" s="12" t="s">
        <v>260</v>
      </c>
      <c r="B16" s="13" t="s">
        <v>9</v>
      </c>
      <c r="C16" s="8"/>
    </row>
    <row r="17" spans="1:3" ht="26.25" customHeight="1" x14ac:dyDescent="0.15">
      <c r="A17" s="11" t="s">
        <v>261</v>
      </c>
      <c r="B17" s="14" t="s">
        <v>9</v>
      </c>
      <c r="C17" s="9"/>
    </row>
    <row r="18" spans="1:3" ht="26.25" customHeight="1" x14ac:dyDescent="0.15">
      <c r="A18" s="12" t="s">
        <v>262</v>
      </c>
      <c r="B18" s="13" t="s">
        <v>9</v>
      </c>
      <c r="C18" s="8"/>
    </row>
    <row r="19" spans="1:3" ht="26.25" customHeight="1" x14ac:dyDescent="0.15">
      <c r="A19" s="11" t="s">
        <v>263</v>
      </c>
      <c r="B19" s="14"/>
      <c r="C19" s="9" t="s">
        <v>9</v>
      </c>
    </row>
    <row r="20" spans="1:3" ht="26.25" customHeight="1" x14ac:dyDescent="0.15">
      <c r="A20" s="12" t="s">
        <v>264</v>
      </c>
      <c r="B20" s="13"/>
      <c r="C20" s="8" t="s">
        <v>9</v>
      </c>
    </row>
    <row r="21" spans="1:3" ht="25.5" customHeight="1" x14ac:dyDescent="0.15">
      <c r="A21" s="11" t="s">
        <v>265</v>
      </c>
      <c r="B21" s="14" t="s">
        <v>9</v>
      </c>
      <c r="C21" s="9"/>
    </row>
    <row r="22" spans="1:3" ht="25.5" customHeight="1" x14ac:dyDescent="0.15">
      <c r="A22" s="12" t="s">
        <v>266</v>
      </c>
      <c r="B22" s="13"/>
      <c r="C22" s="8" t="s">
        <v>9</v>
      </c>
    </row>
    <row r="23" spans="1:3" ht="25.5" customHeight="1" x14ac:dyDescent="0.15">
      <c r="A23" s="11" t="s">
        <v>267</v>
      </c>
      <c r="B23" s="14" t="s">
        <v>9</v>
      </c>
      <c r="C23" s="9"/>
    </row>
    <row r="24" spans="1:3" ht="25.5" customHeight="1" x14ac:dyDescent="0.15">
      <c r="A24" s="12" t="s">
        <v>268</v>
      </c>
      <c r="B24" s="13" t="s">
        <v>9</v>
      </c>
      <c r="C24" s="8"/>
    </row>
  </sheetData>
  <sheetProtection algorithmName="SHA-512" hashValue="hr6avJ5JxoRKzrmwlUtQbZPijnTadDIJBrvzUMb6IUVSjYLdyIWDsPzWd5hCwMhVJx+BAb8wR4B9Zvb+bSlR/Q==" saltValue="tpfX98BSm7175A5vmIclNQ==" spinCount="100000" sheet="1" objects="1" scenarios="1"/>
  <autoFilter ref="A4:C24" xr:uid="{00000000-0009-0000-0000-000003000000}"/>
  <mergeCells count="3">
    <mergeCell ref="A1:C1"/>
    <mergeCell ref="A2:B2"/>
    <mergeCell ref="A3:C3"/>
  </mergeCells>
  <printOptions horizontalCentered="1" gridLines="1"/>
  <pageMargins left="0.7" right="0.7" top="0.75" bottom="0.75" header="0" footer="0"/>
  <pageSetup paperSize="9" pageOrder="overThenDown" orientation="portrait" cellComments="atEnd"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E24"/>
  <sheetViews>
    <sheetView workbookViewId="0">
      <selection activeCell="F15" sqref="F15"/>
    </sheetView>
  </sheetViews>
  <sheetFormatPr defaultColWidth="12.5390625" defaultRowHeight="15.75" customHeight="1" x14ac:dyDescent="0.15"/>
  <cols>
    <col min="1" max="1" width="72.953125" customWidth="1"/>
    <col min="2" max="2" width="5.93359375" customWidth="1"/>
    <col min="3" max="3" width="6.47265625" customWidth="1"/>
    <col min="5" max="5" width="12.5390625" hidden="1"/>
  </cols>
  <sheetData>
    <row r="1" spans="1:5" ht="27.75" customHeight="1" x14ac:dyDescent="0.15">
      <c r="A1" s="68" t="s">
        <v>1</v>
      </c>
      <c r="B1" s="64"/>
      <c r="C1" s="65"/>
    </row>
    <row r="2" spans="1:5" ht="27.75" customHeight="1" x14ac:dyDescent="0.15">
      <c r="A2" s="69" t="s">
        <v>2</v>
      </c>
      <c r="B2" s="65"/>
      <c r="C2" s="34" t="s">
        <v>30</v>
      </c>
    </row>
    <row r="3" spans="1:5" ht="129.75" customHeight="1" x14ac:dyDescent="0.15">
      <c r="A3" s="70" t="s">
        <v>3</v>
      </c>
      <c r="B3" s="64"/>
      <c r="C3" s="65"/>
    </row>
    <row r="4" spans="1:5" ht="26.25" customHeight="1" x14ac:dyDescent="0.15">
      <c r="A4" s="4" t="s">
        <v>4</v>
      </c>
      <c r="B4" s="5" t="s">
        <v>5</v>
      </c>
      <c r="C4" s="30" t="s">
        <v>6</v>
      </c>
    </row>
    <row r="5" spans="1:5" ht="30.75" customHeight="1" x14ac:dyDescent="0.15">
      <c r="A5" s="11" t="s">
        <v>269</v>
      </c>
      <c r="B5" s="29" t="s">
        <v>9</v>
      </c>
      <c r="C5" s="32"/>
      <c r="E5" s="7" t="e">
        <f>IF('[1]TEMAS Segundo Parcial'!F6=1,'[1]TEMAS Segundo Parcial'!C6,"0")</f>
        <v>#REF!</v>
      </c>
    </row>
    <row r="6" spans="1:5" ht="26.25" customHeight="1" x14ac:dyDescent="0.15">
      <c r="A6" s="12" t="s">
        <v>270</v>
      </c>
      <c r="B6" s="13"/>
      <c r="C6" s="31" t="s">
        <v>9</v>
      </c>
    </row>
    <row r="7" spans="1:5" ht="26.25" customHeight="1" x14ac:dyDescent="0.15">
      <c r="A7" s="11" t="s">
        <v>271</v>
      </c>
      <c r="B7" s="9" t="s">
        <v>9</v>
      </c>
      <c r="C7" s="14"/>
    </row>
    <row r="8" spans="1:5" ht="26.25" customHeight="1" x14ac:dyDescent="0.15">
      <c r="A8" s="12" t="s">
        <v>272</v>
      </c>
      <c r="B8" s="15" t="s">
        <v>9</v>
      </c>
      <c r="C8" s="15"/>
      <c r="E8" s="7" t="e">
        <f>IF('[1]TEMAS Segundo Parcial'!F9=1,'[1]TEMAS Segundo Parcial'!C9,"0")</f>
        <v>#REF!</v>
      </c>
    </row>
    <row r="9" spans="1:5" ht="26.25" customHeight="1" x14ac:dyDescent="0.15">
      <c r="A9" s="11" t="s">
        <v>273</v>
      </c>
      <c r="B9" s="14" t="s">
        <v>9</v>
      </c>
      <c r="C9" s="9"/>
    </row>
    <row r="10" spans="1:5" ht="26.25" customHeight="1" x14ac:dyDescent="0.15">
      <c r="A10" s="12" t="s">
        <v>274</v>
      </c>
      <c r="B10" s="13" t="s">
        <v>9</v>
      </c>
      <c r="C10" s="8"/>
    </row>
    <row r="11" spans="1:5" ht="26.25" customHeight="1" x14ac:dyDescent="0.15">
      <c r="A11" s="11" t="s">
        <v>275</v>
      </c>
      <c r="B11" s="14" t="s">
        <v>9</v>
      </c>
      <c r="C11" s="9"/>
    </row>
    <row r="12" spans="1:5" ht="26.25" customHeight="1" x14ac:dyDescent="0.15">
      <c r="A12" s="12" t="s">
        <v>276</v>
      </c>
      <c r="B12" s="15" t="s">
        <v>9</v>
      </c>
      <c r="C12" s="15"/>
      <c r="E12" s="7" t="e">
        <f>IF('[1]TEMAS Segundo Parcial'!F13=1,'[1]TEMAS Segundo Parcial'!C13,"0")</f>
        <v>#REF!</v>
      </c>
    </row>
    <row r="13" spans="1:5" ht="26.25" customHeight="1" x14ac:dyDescent="0.15">
      <c r="A13" s="11" t="s">
        <v>277</v>
      </c>
      <c r="B13" s="14" t="s">
        <v>9</v>
      </c>
      <c r="C13" s="9"/>
    </row>
    <row r="14" spans="1:5" ht="26.25" customHeight="1" x14ac:dyDescent="0.15">
      <c r="A14" s="12" t="s">
        <v>278</v>
      </c>
      <c r="B14" s="13" t="s">
        <v>9</v>
      </c>
      <c r="C14" s="8"/>
    </row>
    <row r="15" spans="1:5" ht="26.25" customHeight="1" x14ac:dyDescent="0.15">
      <c r="A15" s="11" t="s">
        <v>19</v>
      </c>
      <c r="B15" s="14" t="s">
        <v>9</v>
      </c>
      <c r="C15" s="9"/>
    </row>
    <row r="16" spans="1:5" ht="26.25" customHeight="1" x14ac:dyDescent="0.15">
      <c r="A16" s="12" t="s">
        <v>20</v>
      </c>
      <c r="B16" s="13" t="s">
        <v>9</v>
      </c>
      <c r="C16" s="8"/>
    </row>
    <row r="17" spans="1:3" ht="26.25" customHeight="1" x14ac:dyDescent="0.15">
      <c r="A17" s="11" t="s">
        <v>21</v>
      </c>
      <c r="B17" s="14" t="s">
        <v>9</v>
      </c>
      <c r="C17" s="9"/>
    </row>
    <row r="18" spans="1:3" ht="26.25" customHeight="1" x14ac:dyDescent="0.15">
      <c r="A18" s="12" t="s">
        <v>22</v>
      </c>
      <c r="B18" s="13" t="s">
        <v>9</v>
      </c>
      <c r="C18" s="8"/>
    </row>
    <row r="19" spans="1:3" ht="26.25" customHeight="1" x14ac:dyDescent="0.15">
      <c r="A19" s="11" t="s">
        <v>279</v>
      </c>
      <c r="B19" s="14"/>
      <c r="C19" s="9" t="s">
        <v>9</v>
      </c>
    </row>
    <row r="20" spans="1:3" ht="26.25" customHeight="1" x14ac:dyDescent="0.15">
      <c r="A20" s="12" t="s">
        <v>280</v>
      </c>
      <c r="B20" s="13" t="s">
        <v>9</v>
      </c>
      <c r="C20" s="8"/>
    </row>
    <row r="21" spans="1:3" ht="25.5" customHeight="1" x14ac:dyDescent="0.15">
      <c r="A21" s="11" t="s">
        <v>281</v>
      </c>
      <c r="B21" s="14"/>
      <c r="C21" s="9" t="s">
        <v>9</v>
      </c>
    </row>
    <row r="22" spans="1:3" ht="25.5" customHeight="1" x14ac:dyDescent="0.15">
      <c r="A22" s="12" t="s">
        <v>266</v>
      </c>
      <c r="B22" s="13"/>
      <c r="C22" s="8" t="s">
        <v>9</v>
      </c>
    </row>
    <row r="23" spans="1:3" ht="25.5" customHeight="1" x14ac:dyDescent="0.15">
      <c r="A23" s="11" t="s">
        <v>27</v>
      </c>
      <c r="B23" s="14"/>
      <c r="C23" s="9" t="s">
        <v>9</v>
      </c>
    </row>
    <row r="24" spans="1:3" ht="25.5" customHeight="1" x14ac:dyDescent="0.15">
      <c r="A24" s="12" t="s">
        <v>282</v>
      </c>
      <c r="B24" s="13" t="s">
        <v>9</v>
      </c>
      <c r="C24" s="8"/>
    </row>
  </sheetData>
  <sheetProtection algorithmName="SHA-512" hashValue="49S3c89E6bOOS/du9sXLqp6HSlkny2kToFKS9keCNZDbgekOhVei7viw9Z3Fm/FSmSpwy8Rmg6A5n0UF4Y0wFQ==" saltValue="5OTaQaI5x/nHnCbUvNXo6Q==" spinCount="100000" sheet="1" objects="1" scenarios="1"/>
  <autoFilter ref="A4:C24" xr:uid="{00000000-0009-0000-0000-000004000000}"/>
  <mergeCells count="3">
    <mergeCell ref="A1:C1"/>
    <mergeCell ref="A2:B2"/>
    <mergeCell ref="A3:C3"/>
  </mergeCells>
  <printOptions horizontalCentered="1" gridLines="1"/>
  <pageMargins left="0.7" right="0.7" top="0.75" bottom="0.75" header="0" footer="0"/>
  <pageSetup paperSize="9" pageOrder="overThenDown" orientation="portrait"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E24"/>
  <sheetViews>
    <sheetView workbookViewId="0">
      <selection activeCell="F15" sqref="F15"/>
    </sheetView>
  </sheetViews>
  <sheetFormatPr defaultColWidth="12.5390625" defaultRowHeight="15.75" customHeight="1" x14ac:dyDescent="0.15"/>
  <cols>
    <col min="1" max="1" width="72.953125" customWidth="1"/>
    <col min="2" max="2" width="5.93359375" customWidth="1"/>
    <col min="3" max="3" width="6.47265625" customWidth="1"/>
    <col min="5" max="5" width="12.5390625" hidden="1"/>
  </cols>
  <sheetData>
    <row r="1" spans="1:5" ht="27.75" customHeight="1" x14ac:dyDescent="0.15">
      <c r="A1" s="68" t="s">
        <v>1</v>
      </c>
      <c r="B1" s="64"/>
      <c r="C1" s="65"/>
    </row>
    <row r="2" spans="1:5" ht="27.75" customHeight="1" x14ac:dyDescent="0.15">
      <c r="A2" s="69" t="s">
        <v>2</v>
      </c>
      <c r="B2" s="65"/>
      <c r="C2" s="34" t="s">
        <v>31</v>
      </c>
    </row>
    <row r="3" spans="1:5" ht="129.75" customHeight="1" x14ac:dyDescent="0.15">
      <c r="A3" s="70" t="s">
        <v>3</v>
      </c>
      <c r="B3" s="64"/>
      <c r="C3" s="65"/>
    </row>
    <row r="4" spans="1:5" ht="26.25" customHeight="1" x14ac:dyDescent="0.15">
      <c r="A4" s="4" t="s">
        <v>4</v>
      </c>
      <c r="B4" s="5" t="s">
        <v>5</v>
      </c>
      <c r="C4" s="30" t="s">
        <v>6</v>
      </c>
    </row>
    <row r="5" spans="1:5" ht="30.75" customHeight="1" x14ac:dyDescent="0.15">
      <c r="A5" s="11" t="s">
        <v>283</v>
      </c>
      <c r="B5" s="29" t="s">
        <v>9</v>
      </c>
      <c r="C5" s="32"/>
      <c r="E5" s="7" t="e">
        <f>IF('[1]TEMAS Segundo Parcial'!F6=1,'[1]TEMAS Segundo Parcial'!C6,"0")</f>
        <v>#REF!</v>
      </c>
    </row>
    <row r="6" spans="1:5" ht="26.25" customHeight="1" x14ac:dyDescent="0.15">
      <c r="A6" s="12" t="s">
        <v>284</v>
      </c>
      <c r="B6" s="13"/>
      <c r="C6" s="31" t="s">
        <v>9</v>
      </c>
    </row>
    <row r="7" spans="1:5" ht="26.25" customHeight="1" x14ac:dyDescent="0.15">
      <c r="A7" s="11" t="s">
        <v>285</v>
      </c>
      <c r="B7" s="9"/>
      <c r="C7" s="14" t="s">
        <v>9</v>
      </c>
    </row>
    <row r="8" spans="1:5" ht="26.25" customHeight="1" x14ac:dyDescent="0.15">
      <c r="A8" s="12" t="s">
        <v>286</v>
      </c>
      <c r="B8" s="15" t="s">
        <v>9</v>
      </c>
      <c r="C8" s="15"/>
      <c r="E8" s="7" t="e">
        <f>IF('[1]TEMAS Segundo Parcial'!F9=1,'[1]TEMAS Segundo Parcial'!C9,"0")</f>
        <v>#REF!</v>
      </c>
    </row>
    <row r="9" spans="1:5" ht="26.25" customHeight="1" x14ac:dyDescent="0.15">
      <c r="A9" s="11" t="s">
        <v>287</v>
      </c>
      <c r="B9" s="14" t="s">
        <v>9</v>
      </c>
      <c r="C9" s="9"/>
    </row>
    <row r="10" spans="1:5" ht="26.25" customHeight="1" x14ac:dyDescent="0.15">
      <c r="A10" s="12" t="s">
        <v>288</v>
      </c>
      <c r="B10" s="13" t="s">
        <v>9</v>
      </c>
      <c r="C10" s="8"/>
    </row>
    <row r="11" spans="1:5" ht="26.25" customHeight="1" x14ac:dyDescent="0.15">
      <c r="A11" s="11" t="s">
        <v>289</v>
      </c>
      <c r="B11" s="14" t="s">
        <v>9</v>
      </c>
      <c r="C11" s="9"/>
    </row>
    <row r="12" spans="1:5" ht="26.25" customHeight="1" x14ac:dyDescent="0.15">
      <c r="A12" s="12" t="s">
        <v>290</v>
      </c>
      <c r="B12" s="15" t="s">
        <v>9</v>
      </c>
      <c r="C12" s="15"/>
      <c r="E12" s="7" t="e">
        <f>IF('[1]TEMAS Segundo Parcial'!F13=1,'[1]TEMAS Segundo Parcial'!C13,"0")</f>
        <v>#REF!</v>
      </c>
    </row>
    <row r="13" spans="1:5" ht="26.25" customHeight="1" x14ac:dyDescent="0.15">
      <c r="A13" s="11" t="s">
        <v>291</v>
      </c>
      <c r="B13" s="14" t="s">
        <v>9</v>
      </c>
      <c r="C13" s="9"/>
    </row>
    <row r="14" spans="1:5" ht="26.25" customHeight="1" x14ac:dyDescent="0.15">
      <c r="A14" s="12" t="s">
        <v>292</v>
      </c>
      <c r="B14" s="13" t="s">
        <v>9</v>
      </c>
      <c r="C14" s="8"/>
    </row>
    <row r="15" spans="1:5" ht="26.25" customHeight="1" x14ac:dyDescent="0.15">
      <c r="A15" s="11" t="s">
        <v>259</v>
      </c>
      <c r="B15" s="14" t="s">
        <v>9</v>
      </c>
      <c r="C15" s="9"/>
    </row>
    <row r="16" spans="1:5" ht="26.25" customHeight="1" x14ac:dyDescent="0.15">
      <c r="A16" s="12" t="s">
        <v>260</v>
      </c>
      <c r="B16" s="13" t="s">
        <v>9</v>
      </c>
      <c r="C16" s="8"/>
    </row>
    <row r="17" spans="1:3" ht="26.25" customHeight="1" x14ac:dyDescent="0.15">
      <c r="A17" s="11" t="s">
        <v>261</v>
      </c>
      <c r="B17" s="14" t="s">
        <v>9</v>
      </c>
      <c r="C17" s="9"/>
    </row>
    <row r="18" spans="1:3" ht="26.25" customHeight="1" x14ac:dyDescent="0.15">
      <c r="A18" s="12" t="s">
        <v>293</v>
      </c>
      <c r="B18" s="13" t="s">
        <v>9</v>
      </c>
      <c r="C18" s="8"/>
    </row>
    <row r="19" spans="1:3" ht="26.25" customHeight="1" x14ac:dyDescent="0.15">
      <c r="A19" s="11" t="s">
        <v>294</v>
      </c>
      <c r="B19" s="14"/>
      <c r="C19" s="9" t="s">
        <v>9</v>
      </c>
    </row>
    <row r="20" spans="1:3" ht="26.25" customHeight="1" x14ac:dyDescent="0.15">
      <c r="A20" s="12" t="s">
        <v>295</v>
      </c>
      <c r="B20" s="13" t="s">
        <v>9</v>
      </c>
      <c r="C20" s="8"/>
    </row>
    <row r="21" spans="1:3" ht="25.5" customHeight="1" x14ac:dyDescent="0.15">
      <c r="A21" s="11" t="s">
        <v>296</v>
      </c>
      <c r="B21" s="14" t="s">
        <v>9</v>
      </c>
      <c r="C21" s="9"/>
    </row>
    <row r="22" spans="1:3" ht="25.5" customHeight="1" x14ac:dyDescent="0.15">
      <c r="A22" s="12" t="s">
        <v>26</v>
      </c>
      <c r="B22" s="13"/>
      <c r="C22" s="8" t="s">
        <v>9</v>
      </c>
    </row>
    <row r="23" spans="1:3" ht="25.5" customHeight="1" x14ac:dyDescent="0.15">
      <c r="A23" s="11" t="s">
        <v>267</v>
      </c>
      <c r="B23" s="14" t="s">
        <v>9</v>
      </c>
      <c r="C23" s="9"/>
    </row>
    <row r="24" spans="1:3" ht="25.5" customHeight="1" x14ac:dyDescent="0.15">
      <c r="A24" s="12" t="s">
        <v>297</v>
      </c>
      <c r="B24" s="13"/>
      <c r="C24" s="8" t="s">
        <v>9</v>
      </c>
    </row>
  </sheetData>
  <sheetProtection algorithmName="SHA-512" hashValue="ZN9n1lZn56Fto6+79c1iydC6gdNuREKN4AooX7L9OjELfldZ2Zx2nyXZXAeeyb1KAh++Ct1f9OGHnpyxD2LVlA==" saltValue="UargcJ4z238kKj4hMZS1AA==" spinCount="100000" sheet="1" objects="1" scenarios="1"/>
  <autoFilter ref="A4:C24" xr:uid="{00000000-0009-0000-0000-000005000000}"/>
  <mergeCells count="3">
    <mergeCell ref="A1:C1"/>
    <mergeCell ref="A2:B2"/>
    <mergeCell ref="A3:C3"/>
  </mergeCells>
  <printOptions horizontalCentered="1" gridLines="1"/>
  <pageMargins left="0.7" right="0.7" top="0.75" bottom="0.75" header="0" footer="0"/>
  <pageSetup paperSize="9" pageOrder="overThenDown" orientation="portrait"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E24"/>
  <sheetViews>
    <sheetView topLeftCell="A5" workbookViewId="0">
      <selection activeCell="F15" sqref="F15"/>
    </sheetView>
  </sheetViews>
  <sheetFormatPr defaultColWidth="12.5390625" defaultRowHeight="15.75" customHeight="1" x14ac:dyDescent="0.15"/>
  <cols>
    <col min="1" max="1" width="72.953125" customWidth="1"/>
    <col min="2" max="2" width="5.93359375" customWidth="1"/>
    <col min="3" max="3" width="6.47265625" customWidth="1"/>
    <col min="5" max="5" width="12.5390625" hidden="1"/>
  </cols>
  <sheetData>
    <row r="1" spans="1:5" ht="27.75" customHeight="1" x14ac:dyDescent="0.15">
      <c r="A1" s="68" t="s">
        <v>1</v>
      </c>
      <c r="B1" s="64"/>
      <c r="C1" s="65"/>
    </row>
    <row r="2" spans="1:5" ht="27.75" customHeight="1" x14ac:dyDescent="0.15">
      <c r="A2" s="69" t="s">
        <v>2</v>
      </c>
      <c r="B2" s="65"/>
      <c r="C2" s="34" t="s">
        <v>32</v>
      </c>
    </row>
    <row r="3" spans="1:5" ht="129.75" customHeight="1" x14ac:dyDescent="0.15">
      <c r="A3" s="70" t="s">
        <v>3</v>
      </c>
      <c r="B3" s="64"/>
      <c r="C3" s="65"/>
    </row>
    <row r="4" spans="1:5" ht="26.25" customHeight="1" x14ac:dyDescent="0.15">
      <c r="A4" s="4" t="s">
        <v>4</v>
      </c>
      <c r="B4" s="5" t="s">
        <v>5</v>
      </c>
      <c r="C4" s="30" t="s">
        <v>6</v>
      </c>
    </row>
    <row r="5" spans="1:5" ht="30.75" customHeight="1" x14ac:dyDescent="0.15">
      <c r="A5" s="11" t="s">
        <v>298</v>
      </c>
      <c r="B5" s="29"/>
      <c r="C5" s="32" t="s">
        <v>9</v>
      </c>
      <c r="E5" s="7" t="e">
        <f>IF('[1]TEMAS Segundo Parcial'!F6=1,'[1]TEMAS Segundo Parcial'!C6,"0")</f>
        <v>#REF!</v>
      </c>
    </row>
    <row r="6" spans="1:5" ht="26.25" customHeight="1" x14ac:dyDescent="0.15">
      <c r="A6" s="12" t="s">
        <v>299</v>
      </c>
      <c r="B6" s="13"/>
      <c r="C6" s="31" t="s">
        <v>9</v>
      </c>
    </row>
    <row r="7" spans="1:5" ht="26.25" customHeight="1" x14ac:dyDescent="0.15">
      <c r="A7" s="11" t="s">
        <v>300</v>
      </c>
      <c r="B7" s="9" t="s">
        <v>9</v>
      </c>
      <c r="C7" s="14"/>
    </row>
    <row r="8" spans="1:5" ht="26.25" customHeight="1" x14ac:dyDescent="0.15">
      <c r="A8" s="12" t="s">
        <v>301</v>
      </c>
      <c r="B8" s="15" t="s">
        <v>9</v>
      </c>
      <c r="C8" s="15"/>
      <c r="E8" s="7" t="e">
        <f>IF('[1]TEMAS Segundo Parcial'!F9=1,'[1]TEMAS Segundo Parcial'!C9,"0")</f>
        <v>#REF!</v>
      </c>
    </row>
    <row r="9" spans="1:5" ht="26.25" customHeight="1" x14ac:dyDescent="0.15">
      <c r="A9" s="11" t="s">
        <v>302</v>
      </c>
      <c r="B9" s="14" t="s">
        <v>9</v>
      </c>
      <c r="C9" s="9"/>
    </row>
    <row r="10" spans="1:5" ht="26.25" customHeight="1" x14ac:dyDescent="0.15">
      <c r="A10" s="12" t="s">
        <v>303</v>
      </c>
      <c r="B10" s="13" t="s">
        <v>9</v>
      </c>
      <c r="C10" s="8"/>
    </row>
    <row r="11" spans="1:5" ht="26.25" customHeight="1" x14ac:dyDescent="0.15">
      <c r="A11" s="11" t="s">
        <v>304</v>
      </c>
      <c r="B11" s="14" t="s">
        <v>9</v>
      </c>
      <c r="C11" s="9"/>
    </row>
    <row r="12" spans="1:5" ht="26.25" customHeight="1" x14ac:dyDescent="0.15">
      <c r="A12" s="12" t="s">
        <v>305</v>
      </c>
      <c r="B12" s="15" t="s">
        <v>9</v>
      </c>
      <c r="C12" s="15"/>
      <c r="E12" s="7" t="e">
        <f>IF('[1]TEMAS Segundo Parcial'!F13=1,'[1]TEMAS Segundo Parcial'!C13,"0")</f>
        <v>#REF!</v>
      </c>
    </row>
    <row r="13" spans="1:5" ht="26.25" customHeight="1" x14ac:dyDescent="0.15">
      <c r="A13" s="11" t="s">
        <v>257</v>
      </c>
      <c r="B13" s="14" t="s">
        <v>9</v>
      </c>
      <c r="C13" s="9"/>
    </row>
    <row r="14" spans="1:5" ht="26.25" customHeight="1" x14ac:dyDescent="0.15">
      <c r="A14" s="12" t="s">
        <v>306</v>
      </c>
      <c r="B14" s="13" t="s">
        <v>9</v>
      </c>
      <c r="C14" s="8"/>
    </row>
    <row r="15" spans="1:5" ht="26.25" customHeight="1" x14ac:dyDescent="0.15">
      <c r="A15" s="11" t="s">
        <v>307</v>
      </c>
      <c r="B15" s="14"/>
      <c r="C15" s="9" t="s">
        <v>9</v>
      </c>
    </row>
    <row r="16" spans="1:5" ht="26.25" customHeight="1" x14ac:dyDescent="0.15">
      <c r="A16" s="12" t="s">
        <v>308</v>
      </c>
      <c r="B16" s="13" t="s">
        <v>9</v>
      </c>
      <c r="C16" s="8"/>
    </row>
    <row r="17" spans="1:3" ht="26.25" customHeight="1" x14ac:dyDescent="0.15">
      <c r="A17" s="11" t="s">
        <v>309</v>
      </c>
      <c r="B17" s="14" t="s">
        <v>9</v>
      </c>
      <c r="C17" s="9"/>
    </row>
    <row r="18" spans="1:3" ht="26.25" customHeight="1" x14ac:dyDescent="0.15">
      <c r="A18" s="12" t="s">
        <v>310</v>
      </c>
      <c r="B18" s="13"/>
      <c r="C18" s="8" t="s">
        <v>9</v>
      </c>
    </row>
    <row r="19" spans="1:3" ht="26.25" customHeight="1" x14ac:dyDescent="0.15">
      <c r="A19" s="11" t="s">
        <v>311</v>
      </c>
      <c r="B19" s="14" t="s">
        <v>9</v>
      </c>
      <c r="C19" s="9"/>
    </row>
    <row r="20" spans="1:3" ht="26.25" customHeight="1" x14ac:dyDescent="0.15">
      <c r="A20" s="12" t="s">
        <v>312</v>
      </c>
      <c r="B20" s="13"/>
      <c r="C20" s="8" t="s">
        <v>9</v>
      </c>
    </row>
    <row r="21" spans="1:3" ht="25.5" customHeight="1" x14ac:dyDescent="0.15">
      <c r="A21" s="11" t="s">
        <v>313</v>
      </c>
      <c r="B21" s="14" t="s">
        <v>9</v>
      </c>
      <c r="C21" s="9"/>
    </row>
    <row r="22" spans="1:3" ht="25.5" customHeight="1" x14ac:dyDescent="0.15">
      <c r="A22" s="12" t="s">
        <v>266</v>
      </c>
      <c r="B22" s="13"/>
      <c r="C22" s="8" t="s">
        <v>9</v>
      </c>
    </row>
    <row r="23" spans="1:3" ht="25.5" customHeight="1" x14ac:dyDescent="0.15">
      <c r="A23" s="11" t="s">
        <v>314</v>
      </c>
      <c r="B23" s="14" t="s">
        <v>9</v>
      </c>
      <c r="C23" s="9"/>
    </row>
    <row r="24" spans="1:3" ht="25.5" customHeight="1" x14ac:dyDescent="0.15">
      <c r="A24" s="12" t="s">
        <v>315</v>
      </c>
      <c r="B24" s="13" t="s">
        <v>9</v>
      </c>
      <c r="C24" s="8"/>
    </row>
  </sheetData>
  <sheetProtection algorithmName="SHA-512" hashValue="2P2IBPUAP5keA0+kgRXIHq82yUogiXW1DE8YEo6IlCyyyQ4/1ldWKLdwtVRHNjtfCrnxcQqU84u+wPWaUHbLHA==" saltValue="Qft0nIKIWpNLPjp1WaTAwg==" spinCount="100000" sheet="1" objects="1" scenarios="1"/>
  <autoFilter ref="A4:C24" xr:uid="{00000000-0009-0000-0000-000006000000}"/>
  <mergeCells count="3">
    <mergeCell ref="A1:C1"/>
    <mergeCell ref="A2:B2"/>
    <mergeCell ref="A3:C3"/>
  </mergeCells>
  <printOptions horizontalCentered="1" gridLines="1"/>
  <pageMargins left="0.7" right="0.7" top="0.75" bottom="0.75" header="0" footer="0"/>
  <pageSetup paperSize="9" pageOrder="overThenDown" orientation="portrait" cellComments="atEnd"/>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E24"/>
  <sheetViews>
    <sheetView workbookViewId="0">
      <selection activeCell="F15" sqref="F15"/>
    </sheetView>
  </sheetViews>
  <sheetFormatPr defaultColWidth="12.5390625" defaultRowHeight="15.75" customHeight="1" x14ac:dyDescent="0.15"/>
  <cols>
    <col min="1" max="1" width="72.953125" customWidth="1"/>
    <col min="2" max="2" width="5.93359375" customWidth="1"/>
    <col min="3" max="3" width="6.47265625" customWidth="1"/>
    <col min="5" max="5" width="12.5390625" hidden="1"/>
  </cols>
  <sheetData>
    <row r="1" spans="1:5" ht="27.75" customHeight="1" x14ac:dyDescent="0.15">
      <c r="A1" s="68" t="s">
        <v>1</v>
      </c>
      <c r="B1" s="64"/>
      <c r="C1" s="65"/>
    </row>
    <row r="2" spans="1:5" ht="27.75" customHeight="1" x14ac:dyDescent="0.15">
      <c r="A2" s="69" t="s">
        <v>2</v>
      </c>
      <c r="B2" s="65"/>
      <c r="C2" s="34" t="s">
        <v>33</v>
      </c>
    </row>
    <row r="3" spans="1:5" ht="129.75" customHeight="1" x14ac:dyDescent="0.15">
      <c r="A3" s="70" t="s">
        <v>3</v>
      </c>
      <c r="B3" s="64"/>
      <c r="C3" s="65"/>
    </row>
    <row r="4" spans="1:5" ht="26.25" customHeight="1" x14ac:dyDescent="0.15">
      <c r="A4" s="4" t="s">
        <v>4</v>
      </c>
      <c r="B4" s="5" t="s">
        <v>5</v>
      </c>
      <c r="C4" s="30" t="s">
        <v>6</v>
      </c>
    </row>
    <row r="5" spans="1:5" ht="30.75" customHeight="1" x14ac:dyDescent="0.15">
      <c r="A5" s="11" t="s">
        <v>316</v>
      </c>
      <c r="B5" s="29"/>
      <c r="C5" s="32" t="s">
        <v>9</v>
      </c>
      <c r="E5" s="7" t="e">
        <f>IF('[1]TEMAS Segundo Parcial'!F6=1,'[1]TEMAS Segundo Parcial'!C6,"0")</f>
        <v>#REF!</v>
      </c>
    </row>
    <row r="6" spans="1:5" ht="26.25" customHeight="1" x14ac:dyDescent="0.15">
      <c r="A6" s="12" t="s">
        <v>317</v>
      </c>
      <c r="B6" s="13" t="s">
        <v>9</v>
      </c>
      <c r="C6" s="31"/>
    </row>
    <row r="7" spans="1:5" ht="26.25" customHeight="1" x14ac:dyDescent="0.15">
      <c r="A7" s="11" t="s">
        <v>318</v>
      </c>
      <c r="B7" s="9" t="s">
        <v>9</v>
      </c>
      <c r="C7" s="14"/>
    </row>
    <row r="8" spans="1:5" ht="26.25" customHeight="1" x14ac:dyDescent="0.15">
      <c r="A8" s="12" t="s">
        <v>319</v>
      </c>
      <c r="B8" s="15" t="s">
        <v>9</v>
      </c>
      <c r="C8" s="15"/>
      <c r="E8" s="7" t="e">
        <f>IF('[1]TEMAS Segundo Parcial'!F9=1,'[1]TEMAS Segundo Parcial'!C9,"0")</f>
        <v>#REF!</v>
      </c>
    </row>
    <row r="9" spans="1:5" ht="26.25" customHeight="1" x14ac:dyDescent="0.15">
      <c r="A9" s="11" t="s">
        <v>320</v>
      </c>
      <c r="B9" s="14" t="s">
        <v>9</v>
      </c>
      <c r="C9" s="9"/>
    </row>
    <row r="10" spans="1:5" ht="26.25" customHeight="1" x14ac:dyDescent="0.15">
      <c r="A10" s="12" t="s">
        <v>321</v>
      </c>
      <c r="B10" s="13" t="s">
        <v>9</v>
      </c>
      <c r="C10" s="8"/>
    </row>
    <row r="11" spans="1:5" ht="26.25" customHeight="1" x14ac:dyDescent="0.15">
      <c r="A11" s="11" t="s">
        <v>322</v>
      </c>
      <c r="B11" s="14" t="s">
        <v>9</v>
      </c>
      <c r="C11" s="9"/>
    </row>
    <row r="12" spans="1:5" ht="26.25" customHeight="1" x14ac:dyDescent="0.15">
      <c r="A12" s="12" t="s">
        <v>323</v>
      </c>
      <c r="B12" s="15" t="s">
        <v>9</v>
      </c>
      <c r="C12" s="15"/>
      <c r="E12" s="7" t="e">
        <f>IF('[1]TEMAS Segundo Parcial'!F13=1,'[1]TEMAS Segundo Parcial'!C13,"0")</f>
        <v>#REF!</v>
      </c>
    </row>
    <row r="13" spans="1:5" ht="26.25" customHeight="1" x14ac:dyDescent="0.15">
      <c r="A13" s="11" t="s">
        <v>324</v>
      </c>
      <c r="B13" s="14" t="s">
        <v>9</v>
      </c>
      <c r="C13" s="9"/>
    </row>
    <row r="14" spans="1:5" ht="26.25" customHeight="1" x14ac:dyDescent="0.15">
      <c r="A14" s="12" t="s">
        <v>325</v>
      </c>
      <c r="B14" s="13" t="s">
        <v>9</v>
      </c>
      <c r="C14" s="8"/>
    </row>
    <row r="15" spans="1:5" ht="26.25" customHeight="1" x14ac:dyDescent="0.15">
      <c r="A15" s="11" t="s">
        <v>326</v>
      </c>
      <c r="B15" s="14" t="s">
        <v>9</v>
      </c>
      <c r="C15" s="9"/>
    </row>
    <row r="16" spans="1:5" ht="26.25" customHeight="1" x14ac:dyDescent="0.15">
      <c r="A16" s="12" t="s">
        <v>308</v>
      </c>
      <c r="B16" s="13" t="s">
        <v>9</v>
      </c>
      <c r="C16" s="8"/>
    </row>
    <row r="17" spans="1:3" ht="26.25" customHeight="1" x14ac:dyDescent="0.15">
      <c r="A17" s="11" t="s">
        <v>327</v>
      </c>
      <c r="B17" s="14" t="s">
        <v>9</v>
      </c>
      <c r="C17" s="9"/>
    </row>
    <row r="18" spans="1:3" ht="26.25" customHeight="1" x14ac:dyDescent="0.15">
      <c r="A18" s="12" t="s">
        <v>328</v>
      </c>
      <c r="B18" s="13"/>
      <c r="C18" s="8" t="s">
        <v>9</v>
      </c>
    </row>
    <row r="19" spans="1:3" ht="26.25" customHeight="1" x14ac:dyDescent="0.15">
      <c r="A19" s="11" t="s">
        <v>329</v>
      </c>
      <c r="B19" s="14"/>
      <c r="C19" s="9" t="s">
        <v>9</v>
      </c>
    </row>
    <row r="20" spans="1:3" ht="26.25" customHeight="1" x14ac:dyDescent="0.15">
      <c r="A20" s="12" t="s">
        <v>330</v>
      </c>
      <c r="B20" s="13" t="s">
        <v>9</v>
      </c>
      <c r="C20" s="8"/>
    </row>
    <row r="21" spans="1:3" ht="25.5" customHeight="1" x14ac:dyDescent="0.15">
      <c r="A21" s="11" t="s">
        <v>331</v>
      </c>
      <c r="B21" s="14"/>
      <c r="C21" s="9" t="s">
        <v>9</v>
      </c>
    </row>
    <row r="22" spans="1:3" ht="25.5" customHeight="1" x14ac:dyDescent="0.15">
      <c r="A22" s="12" t="s">
        <v>26</v>
      </c>
      <c r="B22" s="13"/>
      <c r="C22" s="8" t="s">
        <v>9</v>
      </c>
    </row>
    <row r="23" spans="1:3" ht="25.5" customHeight="1" x14ac:dyDescent="0.15">
      <c r="A23" s="11" t="s">
        <v>332</v>
      </c>
      <c r="B23" s="14"/>
      <c r="C23" s="9" t="s">
        <v>9</v>
      </c>
    </row>
    <row r="24" spans="1:3" ht="25.5" customHeight="1" x14ac:dyDescent="0.15">
      <c r="A24" s="12" t="s">
        <v>333</v>
      </c>
      <c r="B24" s="13"/>
      <c r="C24" s="8" t="s">
        <v>9</v>
      </c>
    </row>
  </sheetData>
  <sheetProtection algorithmName="SHA-512" hashValue="IiwqmFHzEDF2R34/HCgoFtf9QzKtBFsyTDj04OXDN1gz8Wq+EOpXOFNamcsFJqpQ8MyNghln+rcPk0IEpR8d6g==" saltValue="hrGZBulngAQPVbfRkMbXcw==" spinCount="100000" sheet="1" objects="1" scenarios="1"/>
  <autoFilter ref="A4:C24" xr:uid="{00000000-0009-0000-0000-000007000000}"/>
  <mergeCells count="3">
    <mergeCell ref="A1:C1"/>
    <mergeCell ref="A2:B2"/>
    <mergeCell ref="A3:C3"/>
  </mergeCells>
  <printOptions horizontalCentered="1" gridLines="1"/>
  <pageMargins left="0.7" right="0.7" top="0.75" bottom="0.75" header="0" footer="0"/>
  <pageSetup paperSize="9" pageOrder="overThenDown" orientation="portrait" cellComments="atEnd"/>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F235"/>
  <sheetViews>
    <sheetView topLeftCell="A124" workbookViewId="0">
      <selection activeCell="H132" sqref="H132"/>
    </sheetView>
  </sheetViews>
  <sheetFormatPr defaultColWidth="12.5390625" defaultRowHeight="15.75" customHeight="1" x14ac:dyDescent="0.15"/>
  <cols>
    <col min="2" max="2" width="12.40625" customWidth="1"/>
    <col min="3" max="3" width="11.8671875" customWidth="1"/>
    <col min="4" max="4" width="13.484375" customWidth="1"/>
    <col min="5" max="5" width="9.70703125" customWidth="1"/>
    <col min="6" max="7" width="7.4140625" customWidth="1"/>
    <col min="8" max="9" width="9.03515625" customWidth="1"/>
    <col min="10" max="16" width="7.4140625" customWidth="1"/>
    <col min="17" max="21" width="7.55078125" customWidth="1"/>
    <col min="22" max="22" width="9.70703125" customWidth="1"/>
    <col min="23" max="23" width="9.03515625" customWidth="1"/>
    <col min="24" max="24" width="10.3828125" customWidth="1"/>
    <col min="25" max="25" width="9.57421875" customWidth="1"/>
    <col min="26" max="26" width="6.47265625" customWidth="1"/>
    <col min="27" max="27" width="8.359375" customWidth="1"/>
  </cols>
  <sheetData>
    <row r="1" spans="1:32" ht="14.25" x14ac:dyDescent="0.15">
      <c r="A1" s="33" t="s">
        <v>334</v>
      </c>
      <c r="B1" s="16" t="s">
        <v>34</v>
      </c>
      <c r="C1" s="16" t="s">
        <v>35</v>
      </c>
      <c r="D1" s="16" t="s">
        <v>36</v>
      </c>
      <c r="E1" s="16" t="s">
        <v>37</v>
      </c>
      <c r="F1" s="17"/>
      <c r="G1" s="16" t="s">
        <v>0</v>
      </c>
      <c r="H1" s="16" t="s">
        <v>38</v>
      </c>
      <c r="I1" s="16"/>
      <c r="J1" s="16">
        <v>1</v>
      </c>
      <c r="K1" s="16">
        <v>2</v>
      </c>
      <c r="L1" s="16">
        <v>3</v>
      </c>
      <c r="M1" s="18">
        <v>4</v>
      </c>
      <c r="N1" s="16">
        <v>5</v>
      </c>
      <c r="O1" s="16">
        <v>6</v>
      </c>
      <c r="P1" s="16">
        <v>7</v>
      </c>
      <c r="Q1" s="18">
        <v>8</v>
      </c>
      <c r="R1" s="16">
        <v>9</v>
      </c>
      <c r="S1" s="16">
        <v>10</v>
      </c>
      <c r="T1" s="16">
        <v>11</v>
      </c>
      <c r="U1" s="18">
        <v>12</v>
      </c>
      <c r="V1" s="16">
        <v>13</v>
      </c>
      <c r="W1" s="16">
        <v>14</v>
      </c>
      <c r="X1" s="16">
        <v>15</v>
      </c>
      <c r="Y1" s="18">
        <v>16</v>
      </c>
      <c r="Z1" s="16">
        <v>17</v>
      </c>
      <c r="AA1" s="16">
        <v>18</v>
      </c>
      <c r="AB1" s="16">
        <v>19</v>
      </c>
      <c r="AC1" s="18">
        <v>20</v>
      </c>
      <c r="AD1" s="1"/>
      <c r="AE1" s="1"/>
      <c r="AF1" s="1"/>
    </row>
    <row r="2" spans="1:32" ht="15.75" customHeight="1" x14ac:dyDescent="0.2">
      <c r="A2">
        <v>43043017</v>
      </c>
      <c r="B2" s="19">
        <v>1</v>
      </c>
      <c r="C2" s="19">
        <v>1</v>
      </c>
      <c r="D2" s="20" t="s">
        <v>39</v>
      </c>
      <c r="E2" s="20" t="s">
        <v>40</v>
      </c>
      <c r="F2" s="1">
        <v>1</v>
      </c>
      <c r="G2" s="1">
        <v>5</v>
      </c>
      <c r="H2" s="1">
        <v>6.875</v>
      </c>
      <c r="I2" s="1">
        <f>IFERROR(ROUND(H2,0),"Ausente")</f>
        <v>7</v>
      </c>
      <c r="J2" s="1">
        <v>0</v>
      </c>
      <c r="K2" s="1">
        <v>0</v>
      </c>
      <c r="L2" s="1">
        <v>1</v>
      </c>
      <c r="M2" s="1">
        <v>1</v>
      </c>
      <c r="N2" s="1">
        <v>0</v>
      </c>
      <c r="O2" s="1">
        <v>1</v>
      </c>
      <c r="P2" s="1">
        <v>0</v>
      </c>
      <c r="Q2" s="1">
        <v>0</v>
      </c>
      <c r="R2" s="1">
        <v>1</v>
      </c>
      <c r="S2" s="1">
        <v>1</v>
      </c>
      <c r="T2" s="1">
        <v>0</v>
      </c>
      <c r="U2" s="1">
        <v>1</v>
      </c>
      <c r="V2" s="1">
        <v>1</v>
      </c>
      <c r="W2" s="1">
        <v>0</v>
      </c>
      <c r="X2" s="1">
        <v>1</v>
      </c>
      <c r="Y2" s="1">
        <v>1</v>
      </c>
      <c r="Z2" s="1">
        <v>1</v>
      </c>
      <c r="AA2" s="1">
        <v>0</v>
      </c>
      <c r="AB2" s="1">
        <v>1</v>
      </c>
      <c r="AC2" s="1">
        <v>0</v>
      </c>
    </row>
    <row r="3" spans="1:32" ht="15.75" customHeight="1" x14ac:dyDescent="0.2">
      <c r="A3">
        <v>42754274</v>
      </c>
      <c r="B3" s="21">
        <v>1</v>
      </c>
      <c r="C3" s="21">
        <v>2</v>
      </c>
      <c r="D3" s="22" t="s">
        <v>41</v>
      </c>
      <c r="E3" s="22" t="s">
        <v>42</v>
      </c>
      <c r="F3" s="23">
        <v>1</v>
      </c>
      <c r="G3" s="23">
        <v>5</v>
      </c>
      <c r="H3" s="23">
        <v>9.375</v>
      </c>
      <c r="I3" s="1">
        <f t="shared" ref="I3:I66" si="0">IFERROR(ROUND(H3,0),"Ausente")</f>
        <v>9</v>
      </c>
      <c r="J3" s="23">
        <v>0</v>
      </c>
      <c r="K3" s="23">
        <v>0</v>
      </c>
      <c r="L3" s="23">
        <v>1</v>
      </c>
      <c r="M3" s="23">
        <v>1</v>
      </c>
      <c r="N3" s="23">
        <v>1</v>
      </c>
      <c r="O3" s="23">
        <v>1</v>
      </c>
      <c r="P3" s="23">
        <v>1</v>
      </c>
      <c r="Q3" s="23">
        <v>1</v>
      </c>
      <c r="R3" s="23">
        <v>1</v>
      </c>
      <c r="S3" s="23">
        <v>1</v>
      </c>
      <c r="T3" s="23">
        <v>0</v>
      </c>
      <c r="U3" s="23">
        <v>1</v>
      </c>
      <c r="V3" s="23">
        <v>1</v>
      </c>
      <c r="W3" s="23">
        <v>0</v>
      </c>
      <c r="X3" s="23">
        <v>1</v>
      </c>
      <c r="Y3" s="23">
        <v>0</v>
      </c>
      <c r="Z3" s="23">
        <v>1</v>
      </c>
      <c r="AA3" s="23">
        <v>1</v>
      </c>
      <c r="AB3" s="23">
        <v>1</v>
      </c>
      <c r="AC3" s="23">
        <v>1</v>
      </c>
    </row>
    <row r="4" spans="1:32" ht="15.75" customHeight="1" x14ac:dyDescent="0.2">
      <c r="A4">
        <v>43870810</v>
      </c>
      <c r="B4" s="19">
        <v>1</v>
      </c>
      <c r="C4" s="19">
        <v>3</v>
      </c>
      <c r="D4" s="20" t="s">
        <v>43</v>
      </c>
      <c r="E4" s="20" t="s">
        <v>44</v>
      </c>
      <c r="F4" s="1">
        <v>1</v>
      </c>
      <c r="G4" s="1">
        <v>3</v>
      </c>
      <c r="H4" s="1">
        <v>5.125</v>
      </c>
      <c r="I4" s="1">
        <f t="shared" si="0"/>
        <v>5</v>
      </c>
      <c r="J4" s="1">
        <v>0</v>
      </c>
      <c r="K4" s="1" t="s">
        <v>45</v>
      </c>
      <c r="L4" s="1">
        <v>1</v>
      </c>
      <c r="M4" s="1">
        <v>0</v>
      </c>
      <c r="N4" s="1">
        <v>1</v>
      </c>
      <c r="O4" s="1">
        <v>0</v>
      </c>
      <c r="P4" s="1">
        <v>1</v>
      </c>
      <c r="Q4" s="1">
        <v>1</v>
      </c>
      <c r="R4" s="1">
        <v>1</v>
      </c>
      <c r="S4" s="1">
        <v>1</v>
      </c>
      <c r="T4" s="1">
        <v>1</v>
      </c>
      <c r="U4" s="1">
        <v>1</v>
      </c>
      <c r="V4" s="1">
        <v>1</v>
      </c>
      <c r="W4" s="1">
        <v>1</v>
      </c>
      <c r="X4" s="1">
        <v>1</v>
      </c>
      <c r="Y4" s="1">
        <v>0</v>
      </c>
      <c r="Z4" s="1">
        <v>1</v>
      </c>
      <c r="AA4" s="1">
        <v>0</v>
      </c>
      <c r="AB4" s="1">
        <v>0</v>
      </c>
      <c r="AC4" s="1">
        <v>0</v>
      </c>
    </row>
    <row r="5" spans="1:32" ht="15.75" customHeight="1" x14ac:dyDescent="0.2">
      <c r="A5">
        <v>44381769</v>
      </c>
      <c r="B5" s="21">
        <v>1</v>
      </c>
      <c r="C5" s="21">
        <v>4</v>
      </c>
      <c r="D5" s="22" t="s">
        <v>46</v>
      </c>
      <c r="E5" s="22" t="s">
        <v>47</v>
      </c>
      <c r="F5" s="23">
        <v>1</v>
      </c>
      <c r="G5" s="23">
        <v>6</v>
      </c>
      <c r="H5" s="23">
        <v>5.625</v>
      </c>
      <c r="I5" s="1">
        <f t="shared" si="0"/>
        <v>6</v>
      </c>
      <c r="J5" s="23">
        <v>0</v>
      </c>
      <c r="K5" s="23">
        <v>1</v>
      </c>
      <c r="L5" s="23">
        <v>0</v>
      </c>
      <c r="M5" s="23">
        <v>0</v>
      </c>
      <c r="N5" s="23">
        <v>1</v>
      </c>
      <c r="O5" s="23">
        <v>1</v>
      </c>
      <c r="P5" s="23">
        <v>1</v>
      </c>
      <c r="Q5" s="23">
        <v>1</v>
      </c>
      <c r="R5" s="23">
        <v>1</v>
      </c>
      <c r="S5" s="23">
        <v>1</v>
      </c>
      <c r="T5" s="23">
        <v>1</v>
      </c>
      <c r="U5" s="23">
        <v>0</v>
      </c>
      <c r="V5" s="23">
        <v>1</v>
      </c>
      <c r="W5" s="23">
        <v>1</v>
      </c>
      <c r="X5" s="23">
        <v>0</v>
      </c>
      <c r="Y5" s="23">
        <v>0</v>
      </c>
      <c r="Z5" s="23">
        <v>0</v>
      </c>
      <c r="AA5" s="23">
        <v>0</v>
      </c>
      <c r="AB5" s="23">
        <v>1</v>
      </c>
      <c r="AC5" s="23">
        <v>1</v>
      </c>
    </row>
    <row r="6" spans="1:32" ht="15.75" customHeight="1" x14ac:dyDescent="0.2">
      <c r="A6">
        <v>44640685</v>
      </c>
      <c r="B6" s="19">
        <v>1</v>
      </c>
      <c r="C6" s="19">
        <v>5</v>
      </c>
      <c r="D6" s="20" t="s">
        <v>48</v>
      </c>
      <c r="E6" s="20" t="s">
        <v>49</v>
      </c>
      <c r="F6" s="1">
        <v>1</v>
      </c>
      <c r="G6" s="1">
        <v>5</v>
      </c>
      <c r="H6" s="1">
        <v>2.5</v>
      </c>
      <c r="I6" s="1">
        <f t="shared" si="0"/>
        <v>3</v>
      </c>
      <c r="J6" s="1">
        <v>1</v>
      </c>
      <c r="K6" s="1">
        <v>1</v>
      </c>
      <c r="L6" s="1">
        <v>0</v>
      </c>
      <c r="M6" s="1">
        <v>0</v>
      </c>
      <c r="N6" s="1">
        <v>1</v>
      </c>
      <c r="O6" s="1">
        <v>0</v>
      </c>
      <c r="P6" s="1">
        <v>1</v>
      </c>
      <c r="Q6" s="1">
        <v>1</v>
      </c>
      <c r="R6" s="1">
        <v>0</v>
      </c>
      <c r="S6" s="1">
        <v>1</v>
      </c>
      <c r="T6" s="1">
        <v>1</v>
      </c>
      <c r="U6" s="1">
        <v>1</v>
      </c>
      <c r="V6" s="1">
        <v>0</v>
      </c>
      <c r="W6" s="1">
        <v>0</v>
      </c>
      <c r="X6" s="1">
        <v>1</v>
      </c>
      <c r="Y6" s="1">
        <v>1</v>
      </c>
      <c r="Z6" s="1">
        <v>0</v>
      </c>
      <c r="AA6" s="1">
        <v>1</v>
      </c>
      <c r="AB6" s="1">
        <v>1</v>
      </c>
      <c r="AC6" s="1">
        <v>0</v>
      </c>
    </row>
    <row r="7" spans="1:32" ht="15.75" customHeight="1" x14ac:dyDescent="0.2">
      <c r="A7">
        <v>44891532</v>
      </c>
      <c r="B7" s="21">
        <v>1</v>
      </c>
      <c r="C7" s="21">
        <v>6</v>
      </c>
      <c r="D7" s="22" t="s">
        <v>50</v>
      </c>
      <c r="E7" s="22" t="s">
        <v>51</v>
      </c>
      <c r="F7" s="23">
        <v>1</v>
      </c>
      <c r="G7" s="23">
        <v>5</v>
      </c>
      <c r="H7" s="23">
        <v>6.625</v>
      </c>
      <c r="I7" s="1">
        <f t="shared" si="0"/>
        <v>7</v>
      </c>
      <c r="J7" s="23">
        <v>0</v>
      </c>
      <c r="K7" s="23">
        <v>0</v>
      </c>
      <c r="L7" s="23" t="s">
        <v>45</v>
      </c>
      <c r="M7" s="23">
        <v>0</v>
      </c>
      <c r="N7" s="23">
        <v>1</v>
      </c>
      <c r="O7" s="23">
        <v>1</v>
      </c>
      <c r="P7" s="23" t="s">
        <v>45</v>
      </c>
      <c r="Q7" s="23">
        <v>0</v>
      </c>
      <c r="R7" s="23">
        <v>1</v>
      </c>
      <c r="S7" s="23">
        <v>1</v>
      </c>
      <c r="T7" s="23">
        <v>1</v>
      </c>
      <c r="U7" s="23">
        <v>1</v>
      </c>
      <c r="V7" s="23">
        <v>1</v>
      </c>
      <c r="W7" s="23">
        <v>0</v>
      </c>
      <c r="X7" s="23">
        <v>1</v>
      </c>
      <c r="Y7" s="23" t="s">
        <v>45</v>
      </c>
      <c r="Z7" s="23">
        <v>1</v>
      </c>
      <c r="AA7" s="23">
        <v>0</v>
      </c>
      <c r="AB7" s="23">
        <v>1</v>
      </c>
      <c r="AC7" s="23">
        <v>1</v>
      </c>
    </row>
    <row r="8" spans="1:32" ht="15.75" customHeight="1" x14ac:dyDescent="0.2">
      <c r="A8">
        <v>44622187</v>
      </c>
      <c r="B8" s="19">
        <v>1</v>
      </c>
      <c r="C8" s="19">
        <v>7</v>
      </c>
      <c r="D8" s="20" t="s">
        <v>52</v>
      </c>
      <c r="E8" s="20" t="s">
        <v>53</v>
      </c>
      <c r="F8" s="1">
        <v>1</v>
      </c>
      <c r="G8" s="1">
        <v>5</v>
      </c>
      <c r="H8" s="1">
        <v>6.875</v>
      </c>
      <c r="I8" s="1">
        <f t="shared" si="0"/>
        <v>7</v>
      </c>
      <c r="J8" s="1">
        <v>0</v>
      </c>
      <c r="K8" s="1">
        <v>0</v>
      </c>
      <c r="L8" s="1">
        <v>1</v>
      </c>
      <c r="M8" s="1">
        <v>1</v>
      </c>
      <c r="N8" s="1">
        <v>0</v>
      </c>
      <c r="O8" s="1">
        <v>1</v>
      </c>
      <c r="P8" s="1">
        <v>0</v>
      </c>
      <c r="Q8" s="1">
        <v>0</v>
      </c>
      <c r="R8" s="1">
        <v>1</v>
      </c>
      <c r="S8" s="1">
        <v>1</v>
      </c>
      <c r="T8" s="1">
        <v>1</v>
      </c>
      <c r="U8" s="1">
        <v>1</v>
      </c>
      <c r="V8" s="1">
        <v>0</v>
      </c>
      <c r="W8" s="1">
        <v>0</v>
      </c>
      <c r="X8" s="1">
        <v>1</v>
      </c>
      <c r="Y8" s="1">
        <v>0</v>
      </c>
      <c r="Z8" s="1">
        <v>1</v>
      </c>
      <c r="AA8" s="1">
        <v>0</v>
      </c>
      <c r="AB8" s="1">
        <v>1</v>
      </c>
      <c r="AC8" s="1">
        <v>1</v>
      </c>
    </row>
    <row r="9" spans="1:32" ht="15.75" customHeight="1" x14ac:dyDescent="0.2">
      <c r="A9">
        <v>43281743</v>
      </c>
      <c r="B9" s="21">
        <v>1</v>
      </c>
      <c r="C9" s="21">
        <v>8</v>
      </c>
      <c r="D9" s="22" t="s">
        <v>54</v>
      </c>
      <c r="E9" s="22" t="s">
        <v>55</v>
      </c>
      <c r="F9" s="23">
        <v>1</v>
      </c>
      <c r="G9" s="23">
        <v>6</v>
      </c>
      <c r="H9" s="23">
        <v>6.25</v>
      </c>
      <c r="I9" s="1">
        <f t="shared" si="0"/>
        <v>6</v>
      </c>
      <c r="J9" s="23">
        <v>0</v>
      </c>
      <c r="K9" s="23">
        <v>0</v>
      </c>
      <c r="L9" s="23">
        <v>1</v>
      </c>
      <c r="M9" s="23">
        <v>1</v>
      </c>
      <c r="N9" s="23">
        <v>0</v>
      </c>
      <c r="O9" s="23">
        <v>1</v>
      </c>
      <c r="P9" s="23">
        <v>0</v>
      </c>
      <c r="Q9" s="23">
        <v>1</v>
      </c>
      <c r="R9" s="23">
        <v>1</v>
      </c>
      <c r="S9" s="23">
        <v>1</v>
      </c>
      <c r="T9" s="23">
        <v>1</v>
      </c>
      <c r="U9" s="23">
        <v>0</v>
      </c>
      <c r="V9" s="23">
        <v>0</v>
      </c>
      <c r="W9" s="23">
        <v>0</v>
      </c>
      <c r="X9" s="23">
        <v>0</v>
      </c>
      <c r="Y9" s="23">
        <v>1</v>
      </c>
      <c r="Z9" s="23">
        <v>1</v>
      </c>
      <c r="AA9" s="23">
        <v>0</v>
      </c>
      <c r="AB9" s="23">
        <v>0</v>
      </c>
      <c r="AC9" s="23">
        <v>0</v>
      </c>
    </row>
    <row r="10" spans="1:32" ht="15.75" customHeight="1" x14ac:dyDescent="0.2">
      <c r="A10">
        <v>45275744</v>
      </c>
      <c r="B10" s="19">
        <v>1</v>
      </c>
      <c r="C10" s="19">
        <v>9</v>
      </c>
      <c r="D10" s="20" t="s">
        <v>56</v>
      </c>
      <c r="E10" s="20" t="s">
        <v>57</v>
      </c>
      <c r="F10" s="1">
        <v>1</v>
      </c>
      <c r="G10" s="1">
        <v>6</v>
      </c>
      <c r="H10" s="1">
        <v>6.25</v>
      </c>
      <c r="I10" s="1">
        <f t="shared" si="0"/>
        <v>6</v>
      </c>
      <c r="J10" s="1">
        <v>0</v>
      </c>
      <c r="K10" s="1" t="s">
        <v>45</v>
      </c>
      <c r="L10" s="1">
        <v>1</v>
      </c>
      <c r="M10" s="1">
        <v>1</v>
      </c>
      <c r="N10" s="1">
        <v>1</v>
      </c>
      <c r="O10" s="1">
        <v>1</v>
      </c>
      <c r="P10" s="1">
        <v>0</v>
      </c>
      <c r="Q10" s="1">
        <v>1</v>
      </c>
      <c r="R10" s="1">
        <v>1</v>
      </c>
      <c r="S10" s="1">
        <v>0</v>
      </c>
      <c r="T10" s="1">
        <v>1</v>
      </c>
      <c r="U10" s="1">
        <v>1</v>
      </c>
      <c r="V10" s="1">
        <v>1</v>
      </c>
      <c r="W10" s="1">
        <v>0</v>
      </c>
      <c r="X10" s="1">
        <v>0</v>
      </c>
      <c r="Y10" s="1" t="s">
        <v>45</v>
      </c>
      <c r="Z10" s="1" t="s">
        <v>45</v>
      </c>
      <c r="AA10" s="1">
        <v>0</v>
      </c>
      <c r="AB10" s="1" t="s">
        <v>45</v>
      </c>
      <c r="AC10" s="1" t="s">
        <v>45</v>
      </c>
    </row>
    <row r="11" spans="1:32" ht="15.75" customHeight="1" x14ac:dyDescent="0.2">
      <c r="A11">
        <v>43571292</v>
      </c>
      <c r="B11" s="21">
        <v>1</v>
      </c>
      <c r="C11" s="21">
        <v>10</v>
      </c>
      <c r="D11" s="22" t="s">
        <v>58</v>
      </c>
      <c r="E11" s="22" t="s">
        <v>59</v>
      </c>
      <c r="F11" s="23">
        <v>1</v>
      </c>
      <c r="G11" s="23">
        <v>5</v>
      </c>
      <c r="H11" s="23">
        <v>6.875</v>
      </c>
      <c r="I11" s="1">
        <f t="shared" si="0"/>
        <v>7</v>
      </c>
      <c r="J11" s="23">
        <v>0</v>
      </c>
      <c r="K11" s="23">
        <v>0</v>
      </c>
      <c r="L11" s="23">
        <v>0</v>
      </c>
      <c r="M11" s="23">
        <v>1</v>
      </c>
      <c r="N11" s="23">
        <v>1</v>
      </c>
      <c r="O11" s="23">
        <v>1</v>
      </c>
      <c r="P11" s="23">
        <v>1</v>
      </c>
      <c r="Q11" s="23">
        <v>0</v>
      </c>
      <c r="R11" s="23">
        <v>1</v>
      </c>
      <c r="S11" s="23">
        <v>1</v>
      </c>
      <c r="T11" s="23">
        <v>1</v>
      </c>
      <c r="U11" s="23">
        <v>0</v>
      </c>
      <c r="V11" s="23">
        <v>1</v>
      </c>
      <c r="W11" s="23">
        <v>0</v>
      </c>
      <c r="X11" s="23">
        <v>1</v>
      </c>
      <c r="Y11" s="23">
        <v>1</v>
      </c>
      <c r="Z11" s="23">
        <v>1</v>
      </c>
      <c r="AA11" s="23">
        <v>0</v>
      </c>
      <c r="AB11" s="23">
        <v>1</v>
      </c>
      <c r="AC11" s="23">
        <v>1</v>
      </c>
    </row>
    <row r="12" spans="1:32" ht="15.75" customHeight="1" x14ac:dyDescent="0.2">
      <c r="A12">
        <v>95140923</v>
      </c>
      <c r="B12" s="19">
        <v>1</v>
      </c>
      <c r="C12" s="19">
        <v>11</v>
      </c>
      <c r="D12" s="20" t="s">
        <v>60</v>
      </c>
      <c r="E12" s="20" t="s">
        <v>61</v>
      </c>
      <c r="F12" s="1">
        <v>1</v>
      </c>
      <c r="G12" s="1">
        <v>6</v>
      </c>
      <c r="H12" s="1">
        <v>4.25</v>
      </c>
      <c r="I12" s="1">
        <f t="shared" si="0"/>
        <v>4</v>
      </c>
      <c r="J12" s="1">
        <v>0</v>
      </c>
      <c r="K12" s="1" t="s">
        <v>45</v>
      </c>
      <c r="L12" s="1">
        <v>1</v>
      </c>
      <c r="M12" s="1" t="s">
        <v>45</v>
      </c>
      <c r="N12" s="1">
        <v>0</v>
      </c>
      <c r="O12" s="1">
        <v>1</v>
      </c>
      <c r="P12" s="1">
        <v>0</v>
      </c>
      <c r="Q12" s="1">
        <v>1</v>
      </c>
      <c r="R12" s="1">
        <v>1</v>
      </c>
      <c r="S12" s="1">
        <v>1</v>
      </c>
      <c r="T12" s="1" t="s">
        <v>45</v>
      </c>
      <c r="U12" s="1" t="s">
        <v>45</v>
      </c>
      <c r="V12" s="1">
        <v>1</v>
      </c>
      <c r="W12" s="1">
        <v>1</v>
      </c>
      <c r="X12" s="1">
        <v>0</v>
      </c>
      <c r="Y12" s="1">
        <v>1</v>
      </c>
      <c r="Z12" s="1">
        <v>1</v>
      </c>
      <c r="AA12" s="1">
        <v>1</v>
      </c>
      <c r="AB12" s="1">
        <v>1</v>
      </c>
      <c r="AC12" s="1">
        <v>0</v>
      </c>
    </row>
    <row r="13" spans="1:32" ht="15.75" customHeight="1" x14ac:dyDescent="0.2">
      <c r="A13">
        <v>44360541</v>
      </c>
      <c r="B13" s="21">
        <v>1</v>
      </c>
      <c r="C13" s="21">
        <v>12</v>
      </c>
      <c r="D13" s="22" t="s">
        <v>62</v>
      </c>
      <c r="E13" s="22" t="s">
        <v>63</v>
      </c>
      <c r="F13" s="23">
        <v>1</v>
      </c>
      <c r="G13" s="23">
        <v>5</v>
      </c>
      <c r="H13" s="23">
        <v>5.125</v>
      </c>
      <c r="I13" s="1">
        <f t="shared" si="0"/>
        <v>5</v>
      </c>
      <c r="J13" s="23">
        <v>0</v>
      </c>
      <c r="K13" s="23">
        <v>1</v>
      </c>
      <c r="L13" s="23">
        <v>1</v>
      </c>
      <c r="M13" s="23">
        <v>1</v>
      </c>
      <c r="N13" s="23">
        <v>0</v>
      </c>
      <c r="O13" s="23">
        <v>0</v>
      </c>
      <c r="P13" s="23" t="s">
        <v>45</v>
      </c>
      <c r="Q13" s="23">
        <v>1</v>
      </c>
      <c r="R13" s="23">
        <v>1</v>
      </c>
      <c r="S13" s="23">
        <v>0</v>
      </c>
      <c r="T13" s="23">
        <v>1</v>
      </c>
      <c r="U13" s="23">
        <v>1</v>
      </c>
      <c r="V13" s="23">
        <v>1</v>
      </c>
      <c r="W13" s="23">
        <v>0</v>
      </c>
      <c r="X13" s="23">
        <v>1</v>
      </c>
      <c r="Y13" s="23">
        <v>1</v>
      </c>
      <c r="Z13" s="23">
        <v>0</v>
      </c>
      <c r="AA13" s="23">
        <v>0</v>
      </c>
      <c r="AB13" s="23">
        <v>1</v>
      </c>
      <c r="AC13" s="23">
        <v>1</v>
      </c>
    </row>
    <row r="14" spans="1:32" ht="15.75" customHeight="1" x14ac:dyDescent="0.2">
      <c r="A14">
        <v>44824727</v>
      </c>
      <c r="B14" s="19">
        <v>1</v>
      </c>
      <c r="C14" s="19">
        <v>13</v>
      </c>
      <c r="D14" s="20" t="s">
        <v>64</v>
      </c>
      <c r="E14" s="20" t="s">
        <v>65</v>
      </c>
      <c r="F14" s="1">
        <v>1</v>
      </c>
      <c r="G14" s="1">
        <v>6</v>
      </c>
      <c r="H14" s="1">
        <v>5</v>
      </c>
      <c r="I14" s="1">
        <f t="shared" si="0"/>
        <v>5</v>
      </c>
      <c r="J14" s="1">
        <v>1</v>
      </c>
      <c r="K14" s="1">
        <v>0</v>
      </c>
      <c r="L14" s="1">
        <v>1</v>
      </c>
      <c r="M14" s="1">
        <v>1</v>
      </c>
      <c r="N14" s="1">
        <v>1</v>
      </c>
      <c r="O14" s="1">
        <v>1</v>
      </c>
      <c r="P14" s="1">
        <v>0</v>
      </c>
      <c r="Q14" s="1">
        <v>1</v>
      </c>
      <c r="R14" s="1">
        <v>1</v>
      </c>
      <c r="S14" s="1">
        <v>0</v>
      </c>
      <c r="T14" s="1">
        <v>0</v>
      </c>
      <c r="U14" s="1">
        <v>1</v>
      </c>
      <c r="V14" s="1">
        <v>0</v>
      </c>
      <c r="W14" s="1">
        <v>0</v>
      </c>
      <c r="X14" s="1">
        <v>0</v>
      </c>
      <c r="Y14" s="1">
        <v>1</v>
      </c>
      <c r="Z14" s="1">
        <v>0</v>
      </c>
      <c r="AA14" s="1">
        <v>0</v>
      </c>
      <c r="AB14" s="1">
        <v>1</v>
      </c>
      <c r="AC14" s="1">
        <v>1</v>
      </c>
    </row>
    <row r="15" spans="1:32" ht="15.75" customHeight="1" x14ac:dyDescent="0.2">
      <c r="A15">
        <v>44728110</v>
      </c>
      <c r="B15" s="21">
        <v>2</v>
      </c>
      <c r="C15" s="21">
        <v>1</v>
      </c>
      <c r="D15" s="22" t="s">
        <v>66</v>
      </c>
      <c r="E15" s="22" t="s">
        <v>67</v>
      </c>
      <c r="F15" s="23">
        <v>1</v>
      </c>
      <c r="G15" s="23">
        <v>3</v>
      </c>
      <c r="H15" s="23">
        <v>5.75</v>
      </c>
      <c r="I15" s="1">
        <f t="shared" si="0"/>
        <v>6</v>
      </c>
      <c r="J15" s="23">
        <v>0</v>
      </c>
      <c r="K15" s="23">
        <v>0</v>
      </c>
      <c r="L15" s="23">
        <v>1</v>
      </c>
      <c r="M15" s="23">
        <v>0</v>
      </c>
      <c r="N15" s="23">
        <v>1</v>
      </c>
      <c r="O15" s="23">
        <v>1</v>
      </c>
      <c r="P15" s="23">
        <v>1</v>
      </c>
      <c r="Q15" s="23">
        <v>1</v>
      </c>
      <c r="R15" s="23">
        <v>0</v>
      </c>
      <c r="S15" s="23">
        <v>1</v>
      </c>
      <c r="T15" s="23">
        <v>1</v>
      </c>
      <c r="U15" s="23">
        <v>1</v>
      </c>
      <c r="V15" s="23">
        <v>1</v>
      </c>
      <c r="W15" s="23">
        <v>1</v>
      </c>
      <c r="X15" s="23">
        <v>1</v>
      </c>
      <c r="Y15" s="23">
        <v>0</v>
      </c>
      <c r="Z15" s="23">
        <v>1</v>
      </c>
      <c r="AA15" s="23">
        <v>0</v>
      </c>
      <c r="AB15" s="23">
        <v>0</v>
      </c>
      <c r="AC15" s="23" t="s">
        <v>45</v>
      </c>
    </row>
    <row r="16" spans="1:32" ht="15.75" customHeight="1" x14ac:dyDescent="0.2">
      <c r="A16">
        <v>44261941</v>
      </c>
      <c r="B16" s="19">
        <v>2</v>
      </c>
      <c r="C16" s="19">
        <v>2</v>
      </c>
      <c r="D16" s="20" t="s">
        <v>68</v>
      </c>
      <c r="E16" s="20" t="s">
        <v>69</v>
      </c>
      <c r="F16" s="1">
        <v>1</v>
      </c>
      <c r="G16" s="1">
        <v>3</v>
      </c>
      <c r="H16" s="1">
        <v>4.375</v>
      </c>
      <c r="I16" s="1">
        <f t="shared" si="0"/>
        <v>4</v>
      </c>
      <c r="J16" s="1">
        <v>0</v>
      </c>
      <c r="K16" s="1">
        <v>0</v>
      </c>
      <c r="L16" s="1">
        <v>1</v>
      </c>
      <c r="M16" s="1">
        <v>0</v>
      </c>
      <c r="N16" s="1">
        <v>1</v>
      </c>
      <c r="O16" s="1">
        <v>1</v>
      </c>
      <c r="P16" s="1">
        <v>1</v>
      </c>
      <c r="Q16" s="1">
        <v>1</v>
      </c>
      <c r="R16" s="1">
        <v>0</v>
      </c>
      <c r="S16" s="1">
        <v>1</v>
      </c>
      <c r="T16" s="1">
        <v>1</v>
      </c>
      <c r="U16" s="1">
        <v>0</v>
      </c>
      <c r="V16" s="1">
        <v>1</v>
      </c>
      <c r="W16" s="1">
        <v>1</v>
      </c>
      <c r="X16" s="1">
        <v>1</v>
      </c>
      <c r="Y16" s="1">
        <v>0</v>
      </c>
      <c r="Z16" s="1">
        <v>1</v>
      </c>
      <c r="AA16" s="1">
        <v>1</v>
      </c>
      <c r="AB16" s="1">
        <v>0</v>
      </c>
      <c r="AC16" s="1">
        <v>0</v>
      </c>
    </row>
    <row r="17" spans="1:29" ht="15.75" customHeight="1" x14ac:dyDescent="0.2">
      <c r="A17">
        <v>44891502</v>
      </c>
      <c r="B17" s="21">
        <v>2</v>
      </c>
      <c r="C17" s="21">
        <v>3</v>
      </c>
      <c r="D17" s="22" t="s">
        <v>70</v>
      </c>
      <c r="E17" s="22" t="s">
        <v>71</v>
      </c>
      <c r="F17" s="23">
        <v>1</v>
      </c>
      <c r="G17" s="23">
        <v>4</v>
      </c>
      <c r="H17" s="23">
        <v>7.5</v>
      </c>
      <c r="I17" s="1">
        <f t="shared" si="0"/>
        <v>8</v>
      </c>
      <c r="J17" s="23">
        <v>1</v>
      </c>
      <c r="K17" s="23">
        <v>0</v>
      </c>
      <c r="L17" s="23">
        <v>0</v>
      </c>
      <c r="M17" s="23">
        <v>1</v>
      </c>
      <c r="N17" s="23">
        <v>1</v>
      </c>
      <c r="O17" s="23">
        <v>0</v>
      </c>
      <c r="P17" s="23">
        <v>1</v>
      </c>
      <c r="Q17" s="23">
        <v>0</v>
      </c>
      <c r="R17" s="23">
        <v>0</v>
      </c>
      <c r="S17" s="23">
        <v>1</v>
      </c>
      <c r="T17" s="23">
        <v>0</v>
      </c>
      <c r="U17" s="23">
        <v>1</v>
      </c>
      <c r="V17" s="23">
        <v>1</v>
      </c>
      <c r="W17" s="23">
        <v>1</v>
      </c>
      <c r="X17" s="23">
        <v>0</v>
      </c>
      <c r="Y17" s="23">
        <v>1</v>
      </c>
      <c r="Z17" s="23">
        <v>1</v>
      </c>
      <c r="AA17" s="23">
        <v>0</v>
      </c>
      <c r="AB17" s="23">
        <v>1</v>
      </c>
      <c r="AC17" s="23">
        <v>0</v>
      </c>
    </row>
    <row r="18" spans="1:29" ht="15.75" customHeight="1" x14ac:dyDescent="0.2">
      <c r="A18">
        <v>44161793</v>
      </c>
      <c r="B18" s="19">
        <v>2</v>
      </c>
      <c r="C18" s="19">
        <v>4</v>
      </c>
      <c r="D18" s="20" t="s">
        <v>72</v>
      </c>
      <c r="E18" s="20" t="s">
        <v>47</v>
      </c>
      <c r="F18" s="1">
        <v>1</v>
      </c>
      <c r="G18" s="1">
        <v>3</v>
      </c>
      <c r="H18" s="1">
        <v>4.625</v>
      </c>
      <c r="I18" s="1">
        <f t="shared" si="0"/>
        <v>5</v>
      </c>
      <c r="J18" s="1">
        <v>0</v>
      </c>
      <c r="K18" s="1">
        <v>0</v>
      </c>
      <c r="L18" s="1">
        <v>1</v>
      </c>
      <c r="M18" s="1">
        <v>0</v>
      </c>
      <c r="N18" s="1">
        <v>1</v>
      </c>
      <c r="O18" s="1">
        <v>0</v>
      </c>
      <c r="P18" s="1">
        <v>1</v>
      </c>
      <c r="Q18" s="1">
        <v>1</v>
      </c>
      <c r="R18" s="1">
        <v>1</v>
      </c>
      <c r="S18" s="1" t="s">
        <v>45</v>
      </c>
      <c r="T18" s="1">
        <v>1</v>
      </c>
      <c r="U18" s="1">
        <v>1</v>
      </c>
      <c r="V18" s="1" t="s">
        <v>45</v>
      </c>
      <c r="W18" s="1">
        <v>1</v>
      </c>
      <c r="X18" s="1">
        <v>1</v>
      </c>
      <c r="Y18" s="1">
        <v>0</v>
      </c>
      <c r="Z18" s="1">
        <v>1</v>
      </c>
      <c r="AA18" s="1">
        <v>0</v>
      </c>
      <c r="AB18" s="1">
        <v>0</v>
      </c>
      <c r="AC18" s="1">
        <v>0</v>
      </c>
    </row>
    <row r="19" spans="1:29" ht="15.75" customHeight="1" x14ac:dyDescent="0.2">
      <c r="A19">
        <v>44760316</v>
      </c>
      <c r="B19" s="21">
        <v>2</v>
      </c>
      <c r="C19" s="21">
        <v>5</v>
      </c>
      <c r="D19" s="22" t="s">
        <v>73</v>
      </c>
      <c r="E19" s="22" t="s">
        <v>74</v>
      </c>
      <c r="F19" s="24"/>
      <c r="G19" s="23"/>
      <c r="H19" s="23" t="s">
        <v>75</v>
      </c>
      <c r="I19" s="1" t="str">
        <f t="shared" si="0"/>
        <v>Ausente</v>
      </c>
      <c r="J19" s="24"/>
      <c r="K19" s="24"/>
      <c r="L19" s="24"/>
      <c r="M19" s="24"/>
      <c r="N19" s="24"/>
      <c r="O19" s="24"/>
      <c r="P19" s="24"/>
      <c r="Q19" s="24"/>
      <c r="R19" s="24"/>
      <c r="S19" s="24"/>
      <c r="T19" s="24"/>
      <c r="U19" s="24"/>
      <c r="V19" s="24"/>
      <c r="W19" s="24"/>
      <c r="X19" s="24"/>
      <c r="Y19" s="24"/>
      <c r="Z19" s="24"/>
      <c r="AA19" s="24"/>
      <c r="AB19" s="24"/>
      <c r="AC19" s="24"/>
    </row>
    <row r="20" spans="1:29" ht="15.75" customHeight="1" x14ac:dyDescent="0.2">
      <c r="A20">
        <v>44700974</v>
      </c>
      <c r="B20" s="19">
        <v>2</v>
      </c>
      <c r="C20" s="19">
        <v>6</v>
      </c>
      <c r="D20" s="20" t="s">
        <v>76</v>
      </c>
      <c r="E20" s="20" t="s">
        <v>77</v>
      </c>
      <c r="F20" s="1">
        <v>1</v>
      </c>
      <c r="G20" s="1">
        <v>4</v>
      </c>
      <c r="H20" s="1">
        <v>4.5</v>
      </c>
      <c r="I20" s="1">
        <f t="shared" si="0"/>
        <v>5</v>
      </c>
      <c r="J20" s="1">
        <v>1</v>
      </c>
      <c r="K20" s="1">
        <v>0</v>
      </c>
      <c r="L20" s="1">
        <v>1</v>
      </c>
      <c r="M20" s="1">
        <v>1</v>
      </c>
      <c r="N20" s="1">
        <v>0</v>
      </c>
      <c r="O20" s="1">
        <v>1</v>
      </c>
      <c r="P20" s="1">
        <v>1</v>
      </c>
      <c r="Q20" s="1">
        <v>0</v>
      </c>
      <c r="R20" s="1">
        <v>0</v>
      </c>
      <c r="S20" s="1">
        <v>1</v>
      </c>
      <c r="T20" s="1">
        <v>1</v>
      </c>
      <c r="U20" s="1">
        <v>0</v>
      </c>
      <c r="V20" s="1">
        <v>0</v>
      </c>
      <c r="W20" s="1">
        <v>1</v>
      </c>
      <c r="X20" s="1">
        <v>1</v>
      </c>
      <c r="Y20" s="1" t="s">
        <v>45</v>
      </c>
      <c r="Z20" s="1">
        <v>1</v>
      </c>
      <c r="AA20" s="1">
        <v>0</v>
      </c>
      <c r="AB20" s="1">
        <v>1</v>
      </c>
      <c r="AC20" s="1">
        <v>1</v>
      </c>
    </row>
    <row r="21" spans="1:29" ht="15.75" customHeight="1" x14ac:dyDescent="0.2">
      <c r="A21">
        <v>44713397</v>
      </c>
      <c r="B21" s="21">
        <v>2</v>
      </c>
      <c r="C21" s="21">
        <v>7</v>
      </c>
      <c r="D21" s="25" t="s">
        <v>78</v>
      </c>
      <c r="E21" s="22" t="s">
        <v>79</v>
      </c>
      <c r="F21" s="23">
        <v>1</v>
      </c>
      <c r="G21" s="23">
        <v>3</v>
      </c>
      <c r="H21" s="23">
        <v>5</v>
      </c>
      <c r="I21" s="1">
        <f t="shared" si="0"/>
        <v>5</v>
      </c>
      <c r="J21" s="23" t="s">
        <v>45</v>
      </c>
      <c r="K21" s="23">
        <v>0</v>
      </c>
      <c r="L21" s="23">
        <v>0</v>
      </c>
      <c r="M21" s="23">
        <v>0</v>
      </c>
      <c r="N21" s="23">
        <v>1</v>
      </c>
      <c r="O21" s="23" t="s">
        <v>45</v>
      </c>
      <c r="P21" s="23">
        <v>1</v>
      </c>
      <c r="Q21" s="23">
        <v>1</v>
      </c>
      <c r="R21" s="23">
        <v>0</v>
      </c>
      <c r="S21" s="23">
        <v>1</v>
      </c>
      <c r="T21" s="23">
        <v>1</v>
      </c>
      <c r="U21" s="23">
        <v>1</v>
      </c>
      <c r="V21" s="23">
        <v>1</v>
      </c>
      <c r="W21" s="23">
        <v>0</v>
      </c>
      <c r="X21" s="23">
        <v>1</v>
      </c>
      <c r="Y21" s="23">
        <v>0</v>
      </c>
      <c r="Z21" s="23">
        <v>1</v>
      </c>
      <c r="AA21" s="23">
        <v>0</v>
      </c>
      <c r="AB21" s="23">
        <v>0</v>
      </c>
      <c r="AC21" s="23">
        <v>0</v>
      </c>
    </row>
    <row r="22" spans="1:29" ht="15.75" customHeight="1" x14ac:dyDescent="0.2">
      <c r="A22">
        <v>44595668</v>
      </c>
      <c r="B22" s="19">
        <v>2</v>
      </c>
      <c r="C22" s="19">
        <v>8</v>
      </c>
      <c r="D22" s="20" t="s">
        <v>80</v>
      </c>
      <c r="E22" s="20" t="s">
        <v>81</v>
      </c>
      <c r="F22" s="1">
        <v>1</v>
      </c>
      <c r="G22" s="1">
        <v>4</v>
      </c>
      <c r="H22" s="1">
        <v>9.375</v>
      </c>
      <c r="I22" s="1">
        <f t="shared" si="0"/>
        <v>9</v>
      </c>
      <c r="J22" s="1">
        <v>1</v>
      </c>
      <c r="K22" s="1">
        <v>0</v>
      </c>
      <c r="L22" s="1">
        <v>0</v>
      </c>
      <c r="M22" s="1">
        <v>1</v>
      </c>
      <c r="N22" s="1">
        <v>1</v>
      </c>
      <c r="O22" s="1">
        <v>0</v>
      </c>
      <c r="P22" s="1">
        <v>1</v>
      </c>
      <c r="Q22" s="1">
        <v>1</v>
      </c>
      <c r="R22" s="1">
        <v>1</v>
      </c>
      <c r="S22" s="1">
        <v>1</v>
      </c>
      <c r="T22" s="1">
        <v>1</v>
      </c>
      <c r="U22" s="1">
        <v>1</v>
      </c>
      <c r="V22" s="1">
        <v>1</v>
      </c>
      <c r="W22" s="1">
        <v>1</v>
      </c>
      <c r="X22" s="1">
        <v>0</v>
      </c>
      <c r="Y22" s="1">
        <v>1</v>
      </c>
      <c r="Z22" s="1">
        <v>1</v>
      </c>
      <c r="AA22" s="1">
        <v>0</v>
      </c>
      <c r="AB22" s="1">
        <v>1</v>
      </c>
      <c r="AC22" s="1">
        <v>0</v>
      </c>
    </row>
    <row r="23" spans="1:29" ht="15.75" customHeight="1" x14ac:dyDescent="0.2">
      <c r="A23">
        <v>44997828</v>
      </c>
      <c r="B23" s="21">
        <v>2</v>
      </c>
      <c r="C23" s="21">
        <v>9</v>
      </c>
      <c r="D23" s="35" t="s">
        <v>82</v>
      </c>
      <c r="E23" s="22" t="s">
        <v>83</v>
      </c>
      <c r="F23" s="23">
        <v>1</v>
      </c>
      <c r="G23" s="23">
        <v>4</v>
      </c>
      <c r="H23" s="23">
        <v>7.5</v>
      </c>
      <c r="I23" s="1">
        <f t="shared" si="0"/>
        <v>8</v>
      </c>
      <c r="J23" s="23">
        <v>1</v>
      </c>
      <c r="K23" s="23">
        <v>0</v>
      </c>
      <c r="L23" s="23">
        <v>0</v>
      </c>
      <c r="M23" s="23">
        <v>1</v>
      </c>
      <c r="N23" s="23">
        <v>1</v>
      </c>
      <c r="O23" s="23">
        <v>1</v>
      </c>
      <c r="P23" s="23">
        <v>1</v>
      </c>
      <c r="Q23" s="23">
        <v>0</v>
      </c>
      <c r="R23" s="23">
        <v>1</v>
      </c>
      <c r="S23" s="23">
        <v>1</v>
      </c>
      <c r="T23" s="23">
        <v>1</v>
      </c>
      <c r="U23" s="23">
        <v>0</v>
      </c>
      <c r="V23" s="23">
        <v>1</v>
      </c>
      <c r="W23" s="23">
        <v>1</v>
      </c>
      <c r="X23" s="23">
        <v>0</v>
      </c>
      <c r="Y23" s="23">
        <v>1</v>
      </c>
      <c r="Z23" s="23">
        <v>1</v>
      </c>
      <c r="AA23" s="23">
        <v>0</v>
      </c>
      <c r="AB23" s="23">
        <v>0</v>
      </c>
      <c r="AC23" s="23">
        <v>1</v>
      </c>
    </row>
    <row r="24" spans="1:29" ht="15.75" customHeight="1" x14ac:dyDescent="0.2">
      <c r="A24">
        <v>44699187</v>
      </c>
      <c r="B24" s="19">
        <v>2</v>
      </c>
      <c r="C24" s="19">
        <v>10</v>
      </c>
      <c r="D24" s="20" t="s">
        <v>84</v>
      </c>
      <c r="E24" s="20" t="s">
        <v>85</v>
      </c>
      <c r="F24" s="2"/>
      <c r="G24" s="1"/>
      <c r="H24" s="1" t="s">
        <v>75</v>
      </c>
      <c r="I24" s="1" t="str">
        <f t="shared" si="0"/>
        <v>Ausente</v>
      </c>
      <c r="J24" s="2"/>
      <c r="K24" s="2"/>
      <c r="L24" s="2"/>
      <c r="M24" s="2"/>
      <c r="N24" s="2"/>
      <c r="O24" s="2"/>
      <c r="P24" s="2"/>
      <c r="Q24" s="2"/>
      <c r="R24" s="2"/>
      <c r="S24" s="2"/>
      <c r="T24" s="2"/>
      <c r="U24" s="2"/>
      <c r="V24" s="2"/>
      <c r="W24" s="2"/>
      <c r="X24" s="2"/>
      <c r="Y24" s="2"/>
      <c r="Z24" s="2"/>
      <c r="AA24" s="2"/>
      <c r="AB24" s="2"/>
      <c r="AC24" s="2"/>
    </row>
    <row r="25" spans="1:29" ht="15.75" customHeight="1" x14ac:dyDescent="0.2">
      <c r="A25">
        <v>44364915</v>
      </c>
      <c r="B25" s="21">
        <v>2</v>
      </c>
      <c r="C25" s="21">
        <v>11</v>
      </c>
      <c r="D25" s="22" t="s">
        <v>86</v>
      </c>
      <c r="E25" s="22" t="s">
        <v>87</v>
      </c>
      <c r="F25" s="23">
        <v>1</v>
      </c>
      <c r="G25" s="23">
        <v>3</v>
      </c>
      <c r="H25" s="23">
        <v>4.375</v>
      </c>
      <c r="I25" s="1">
        <f t="shared" si="0"/>
        <v>4</v>
      </c>
      <c r="J25" s="23">
        <v>0</v>
      </c>
      <c r="K25" s="23">
        <v>0</v>
      </c>
      <c r="L25" s="23">
        <v>1</v>
      </c>
      <c r="M25" s="23">
        <v>0</v>
      </c>
      <c r="N25" s="23">
        <v>1</v>
      </c>
      <c r="O25" s="23">
        <v>1</v>
      </c>
      <c r="P25" s="23">
        <v>1</v>
      </c>
      <c r="Q25" s="23">
        <v>1</v>
      </c>
      <c r="R25" s="23">
        <v>0</v>
      </c>
      <c r="S25" s="23">
        <v>1</v>
      </c>
      <c r="T25" s="23">
        <v>1</v>
      </c>
      <c r="U25" s="23">
        <v>1</v>
      </c>
      <c r="V25" s="23">
        <v>0</v>
      </c>
      <c r="W25" s="23">
        <v>0</v>
      </c>
      <c r="X25" s="23">
        <v>1</v>
      </c>
      <c r="Y25" s="23">
        <v>0</v>
      </c>
      <c r="Z25" s="23">
        <v>1</v>
      </c>
      <c r="AA25" s="23">
        <v>0</v>
      </c>
      <c r="AB25" s="23">
        <v>0</v>
      </c>
      <c r="AC25" s="23">
        <v>0</v>
      </c>
    </row>
    <row r="26" spans="1:29" ht="15.75" customHeight="1" x14ac:dyDescent="0.2">
      <c r="A26">
        <v>44640989</v>
      </c>
      <c r="B26" s="19">
        <v>2</v>
      </c>
      <c r="C26" s="19">
        <v>12</v>
      </c>
      <c r="D26" s="20" t="s">
        <v>88</v>
      </c>
      <c r="E26" s="20" t="s">
        <v>89</v>
      </c>
      <c r="F26" s="1">
        <v>1</v>
      </c>
      <c r="G26" s="1">
        <v>4</v>
      </c>
      <c r="H26" s="1">
        <v>6.25</v>
      </c>
      <c r="I26" s="1">
        <f t="shared" si="0"/>
        <v>6</v>
      </c>
      <c r="J26" s="1">
        <v>0</v>
      </c>
      <c r="K26" s="1">
        <v>0</v>
      </c>
      <c r="L26" s="1">
        <v>0</v>
      </c>
      <c r="M26" s="1">
        <v>1</v>
      </c>
      <c r="N26" s="1">
        <v>0</v>
      </c>
      <c r="O26" s="1">
        <v>1</v>
      </c>
      <c r="P26" s="1">
        <v>1</v>
      </c>
      <c r="Q26" s="1">
        <v>1</v>
      </c>
      <c r="R26" s="1">
        <v>0</v>
      </c>
      <c r="S26" s="1">
        <v>1</v>
      </c>
      <c r="T26" s="1">
        <v>1</v>
      </c>
      <c r="U26" s="1">
        <v>0</v>
      </c>
      <c r="V26" s="1">
        <v>1</v>
      </c>
      <c r="W26" s="1">
        <v>1</v>
      </c>
      <c r="X26" s="1">
        <v>1</v>
      </c>
      <c r="Y26" s="1">
        <v>1</v>
      </c>
      <c r="Z26" s="1">
        <v>1</v>
      </c>
      <c r="AA26" s="1">
        <v>0</v>
      </c>
      <c r="AB26" s="1">
        <v>0</v>
      </c>
      <c r="AC26" s="1">
        <v>0</v>
      </c>
    </row>
    <row r="27" spans="1:29" ht="15.75" customHeight="1" x14ac:dyDescent="0.2">
      <c r="A27">
        <v>44610350</v>
      </c>
      <c r="B27" s="21">
        <v>2</v>
      </c>
      <c r="C27" s="21">
        <v>13</v>
      </c>
      <c r="D27" s="22" t="s">
        <v>90</v>
      </c>
      <c r="E27" s="22" t="s">
        <v>91</v>
      </c>
      <c r="F27" s="23">
        <v>1</v>
      </c>
      <c r="G27" s="23">
        <v>3</v>
      </c>
      <c r="H27" s="23">
        <v>3.5</v>
      </c>
      <c r="I27" s="1">
        <f t="shared" si="0"/>
        <v>4</v>
      </c>
      <c r="J27" s="23">
        <v>0</v>
      </c>
      <c r="K27" s="23">
        <v>0</v>
      </c>
      <c r="L27" s="23">
        <v>1</v>
      </c>
      <c r="M27" s="23">
        <v>0</v>
      </c>
      <c r="N27" s="23">
        <v>1</v>
      </c>
      <c r="O27" s="23">
        <v>0</v>
      </c>
      <c r="P27" s="23">
        <v>1</v>
      </c>
      <c r="Q27" s="23">
        <v>1</v>
      </c>
      <c r="R27" s="23">
        <v>0</v>
      </c>
      <c r="S27" s="23">
        <v>1</v>
      </c>
      <c r="T27" s="23">
        <v>0</v>
      </c>
      <c r="U27" s="23">
        <v>1</v>
      </c>
      <c r="V27" s="23">
        <v>1</v>
      </c>
      <c r="W27" s="23">
        <v>1</v>
      </c>
      <c r="X27" s="23">
        <v>1</v>
      </c>
      <c r="Y27" s="23" t="s">
        <v>45</v>
      </c>
      <c r="Z27" s="23" t="s">
        <v>45</v>
      </c>
      <c r="AA27" s="23">
        <v>1</v>
      </c>
      <c r="AB27" s="23" t="s">
        <v>45</v>
      </c>
      <c r="AC27" s="23">
        <v>0</v>
      </c>
    </row>
    <row r="28" spans="1:29" ht="15.75" customHeight="1" x14ac:dyDescent="0.2">
      <c r="A28">
        <v>44513527</v>
      </c>
      <c r="B28" s="19">
        <v>2</v>
      </c>
      <c r="C28" s="19">
        <v>14</v>
      </c>
      <c r="D28" s="20" t="s">
        <v>92</v>
      </c>
      <c r="E28" s="20" t="s">
        <v>93</v>
      </c>
      <c r="F28" s="1">
        <v>1</v>
      </c>
      <c r="G28" s="1">
        <v>3</v>
      </c>
      <c r="H28" s="1">
        <v>5.25</v>
      </c>
      <c r="I28" s="1">
        <f t="shared" si="0"/>
        <v>5</v>
      </c>
      <c r="J28" s="1">
        <v>0</v>
      </c>
      <c r="K28" s="1">
        <v>0</v>
      </c>
      <c r="L28" s="1">
        <v>1</v>
      </c>
      <c r="M28" s="1">
        <v>0</v>
      </c>
      <c r="N28" s="1">
        <v>1</v>
      </c>
      <c r="O28" s="1">
        <v>0</v>
      </c>
      <c r="P28" s="1">
        <v>1</v>
      </c>
      <c r="Q28" s="1">
        <v>1</v>
      </c>
      <c r="R28" s="1">
        <v>1</v>
      </c>
      <c r="S28" s="1">
        <v>0</v>
      </c>
      <c r="T28" s="1">
        <v>1</v>
      </c>
      <c r="U28" s="1">
        <v>1</v>
      </c>
      <c r="V28" s="1">
        <v>1</v>
      </c>
      <c r="W28" s="1">
        <v>0</v>
      </c>
      <c r="X28" s="1">
        <v>1</v>
      </c>
      <c r="Y28" s="1" t="s">
        <v>45</v>
      </c>
      <c r="Z28" s="1" t="s">
        <v>45</v>
      </c>
      <c r="AA28" s="1">
        <v>0</v>
      </c>
      <c r="AB28" s="1">
        <v>0</v>
      </c>
      <c r="AC28" s="1">
        <v>1</v>
      </c>
    </row>
    <row r="29" spans="1:29" ht="15.75" customHeight="1" x14ac:dyDescent="0.2">
      <c r="A29">
        <v>44191207</v>
      </c>
      <c r="B29" s="21">
        <v>2</v>
      </c>
      <c r="C29" s="21">
        <v>15</v>
      </c>
      <c r="D29" s="22" t="s">
        <v>94</v>
      </c>
      <c r="E29" s="22" t="s">
        <v>95</v>
      </c>
      <c r="F29" s="24"/>
      <c r="G29" s="23"/>
      <c r="H29" s="23" t="s">
        <v>75</v>
      </c>
      <c r="I29" s="1" t="str">
        <f t="shared" si="0"/>
        <v>Ausente</v>
      </c>
      <c r="J29" s="24"/>
      <c r="K29" s="24"/>
      <c r="L29" s="24"/>
      <c r="M29" s="24"/>
      <c r="N29" s="24"/>
      <c r="O29" s="24"/>
      <c r="P29" s="24"/>
      <c r="Q29" s="24"/>
      <c r="R29" s="24"/>
      <c r="S29" s="24"/>
      <c r="T29" s="24"/>
      <c r="U29" s="24"/>
      <c r="V29" s="24"/>
      <c r="W29" s="24"/>
      <c r="X29" s="24"/>
      <c r="Y29" s="24"/>
      <c r="Z29" s="24"/>
      <c r="AA29" s="24"/>
      <c r="AB29" s="24"/>
      <c r="AC29" s="24"/>
    </row>
    <row r="30" spans="1:29" ht="15.75" customHeight="1" x14ac:dyDescent="0.2">
      <c r="A30">
        <v>44254047</v>
      </c>
      <c r="B30" s="19">
        <v>2</v>
      </c>
      <c r="C30" s="19">
        <v>16</v>
      </c>
      <c r="D30" s="20" t="s">
        <v>96</v>
      </c>
      <c r="E30" s="20" t="s">
        <v>97</v>
      </c>
      <c r="F30" s="1">
        <v>1</v>
      </c>
      <c r="G30" s="1">
        <v>4</v>
      </c>
      <c r="H30" s="1">
        <v>4.875</v>
      </c>
      <c r="I30" s="1">
        <f t="shared" si="0"/>
        <v>5</v>
      </c>
      <c r="J30" s="1">
        <v>1</v>
      </c>
      <c r="K30" s="1">
        <v>1</v>
      </c>
      <c r="L30" s="1">
        <v>0</v>
      </c>
      <c r="M30" s="1">
        <v>1</v>
      </c>
      <c r="N30" s="1" t="s">
        <v>45</v>
      </c>
      <c r="O30" s="1">
        <v>1</v>
      </c>
      <c r="P30" s="1">
        <v>1</v>
      </c>
      <c r="Q30" s="1">
        <v>0</v>
      </c>
      <c r="R30" s="1">
        <v>1</v>
      </c>
      <c r="S30" s="1" t="s">
        <v>45</v>
      </c>
      <c r="T30" s="1">
        <v>1</v>
      </c>
      <c r="U30" s="1" t="s">
        <v>45</v>
      </c>
      <c r="V30" s="1">
        <v>1</v>
      </c>
      <c r="W30" s="1">
        <v>0</v>
      </c>
      <c r="X30" s="1">
        <v>0</v>
      </c>
      <c r="Y30" s="1">
        <v>1</v>
      </c>
      <c r="Z30" s="1">
        <v>1</v>
      </c>
      <c r="AA30" s="1">
        <v>1</v>
      </c>
      <c r="AB30" s="1">
        <v>0</v>
      </c>
      <c r="AC30" s="1" t="s">
        <v>45</v>
      </c>
    </row>
    <row r="31" spans="1:29" ht="15.75" customHeight="1" x14ac:dyDescent="0.2">
      <c r="A31">
        <v>43979865</v>
      </c>
      <c r="B31" s="21">
        <v>2</v>
      </c>
      <c r="C31" s="21">
        <v>17</v>
      </c>
      <c r="D31" s="22" t="s">
        <v>98</v>
      </c>
      <c r="E31" s="22" t="s">
        <v>99</v>
      </c>
      <c r="F31" s="23">
        <v>1</v>
      </c>
      <c r="G31" s="23">
        <v>4</v>
      </c>
      <c r="H31" s="23">
        <v>8.375</v>
      </c>
      <c r="I31" s="1">
        <f t="shared" si="0"/>
        <v>8</v>
      </c>
      <c r="J31" s="23">
        <v>1</v>
      </c>
      <c r="K31" s="23">
        <v>0</v>
      </c>
      <c r="L31" s="23">
        <v>0</v>
      </c>
      <c r="M31" s="23">
        <v>1</v>
      </c>
      <c r="N31" s="23">
        <v>1</v>
      </c>
      <c r="O31" s="23">
        <v>1</v>
      </c>
      <c r="P31" s="23">
        <v>1</v>
      </c>
      <c r="Q31" s="23">
        <v>1</v>
      </c>
      <c r="R31" s="23">
        <v>1</v>
      </c>
      <c r="S31" s="23">
        <v>1</v>
      </c>
      <c r="T31" s="23">
        <v>1</v>
      </c>
      <c r="U31" s="23">
        <v>1</v>
      </c>
      <c r="V31" s="23">
        <v>1</v>
      </c>
      <c r="W31" s="23">
        <v>1</v>
      </c>
      <c r="X31" s="23">
        <v>0</v>
      </c>
      <c r="Y31" s="23">
        <v>1</v>
      </c>
      <c r="Z31" s="23" t="s">
        <v>45</v>
      </c>
      <c r="AA31" s="23">
        <v>0</v>
      </c>
      <c r="AB31" s="23">
        <v>0</v>
      </c>
      <c r="AC31" s="23" t="s">
        <v>45</v>
      </c>
    </row>
    <row r="32" spans="1:29" ht="15.75" customHeight="1" x14ac:dyDescent="0.2">
      <c r="A32">
        <v>44668532</v>
      </c>
      <c r="B32" s="19">
        <v>2</v>
      </c>
      <c r="C32" s="19">
        <v>18</v>
      </c>
      <c r="D32" s="20" t="s">
        <v>100</v>
      </c>
      <c r="E32" s="20" t="s">
        <v>101</v>
      </c>
      <c r="F32" s="2"/>
      <c r="G32" s="1"/>
      <c r="H32" s="1" t="s">
        <v>75</v>
      </c>
      <c r="I32" s="1" t="str">
        <f t="shared" si="0"/>
        <v>Ausente</v>
      </c>
      <c r="J32" s="2"/>
      <c r="K32" s="2"/>
      <c r="L32" s="2"/>
      <c r="M32" s="2"/>
      <c r="N32" s="2"/>
      <c r="O32" s="2"/>
      <c r="P32" s="2"/>
      <c r="Q32" s="2"/>
      <c r="R32" s="2"/>
      <c r="S32" s="2"/>
      <c r="T32" s="2"/>
      <c r="U32" s="2"/>
      <c r="V32" s="2"/>
      <c r="W32" s="2"/>
      <c r="X32" s="2"/>
      <c r="Y32" s="2"/>
      <c r="Z32" s="2"/>
      <c r="AA32" s="2"/>
      <c r="AB32" s="2"/>
      <c r="AC32" s="2"/>
    </row>
    <row r="33" spans="1:29" ht="15.75" customHeight="1" x14ac:dyDescent="0.2">
      <c r="A33">
        <v>45035557</v>
      </c>
      <c r="B33" s="21">
        <v>2</v>
      </c>
      <c r="C33" s="21">
        <v>19</v>
      </c>
      <c r="D33" s="26" t="s">
        <v>102</v>
      </c>
      <c r="E33" s="22" t="s">
        <v>103</v>
      </c>
      <c r="F33" s="23">
        <v>1</v>
      </c>
      <c r="G33" s="23">
        <v>10</v>
      </c>
      <c r="H33" s="23">
        <v>6.5</v>
      </c>
      <c r="I33" s="1">
        <f t="shared" si="0"/>
        <v>7</v>
      </c>
      <c r="J33" s="23">
        <v>0</v>
      </c>
      <c r="K33" s="23">
        <v>0</v>
      </c>
      <c r="L33" s="23">
        <v>0</v>
      </c>
      <c r="M33" s="23">
        <v>1</v>
      </c>
      <c r="N33" s="23">
        <v>1</v>
      </c>
      <c r="O33" s="23">
        <v>1</v>
      </c>
      <c r="P33" s="23">
        <v>0</v>
      </c>
      <c r="Q33" s="23">
        <v>1</v>
      </c>
      <c r="R33" s="23">
        <v>1</v>
      </c>
      <c r="S33" s="23">
        <v>1</v>
      </c>
      <c r="T33" s="23">
        <v>1</v>
      </c>
      <c r="U33" s="23" t="s">
        <v>45</v>
      </c>
      <c r="V33" s="23">
        <v>1</v>
      </c>
      <c r="W33" s="23">
        <v>0</v>
      </c>
      <c r="X33" s="23">
        <v>0</v>
      </c>
      <c r="Y33" s="23" t="s">
        <v>45</v>
      </c>
      <c r="Z33" s="23">
        <v>1</v>
      </c>
      <c r="AA33" s="23">
        <v>1</v>
      </c>
      <c r="AB33" s="23">
        <v>0</v>
      </c>
      <c r="AC33" s="23">
        <v>0</v>
      </c>
    </row>
    <row r="34" spans="1:29" ht="15.75" customHeight="1" x14ac:dyDescent="0.2">
      <c r="A34">
        <v>44460685</v>
      </c>
      <c r="B34" s="19">
        <v>2</v>
      </c>
      <c r="C34" s="19">
        <v>20</v>
      </c>
      <c r="D34" s="20" t="s">
        <v>104</v>
      </c>
      <c r="E34" s="20" t="s">
        <v>105</v>
      </c>
      <c r="F34" s="1">
        <v>1</v>
      </c>
      <c r="G34" s="1">
        <v>4</v>
      </c>
      <c r="H34" s="1">
        <v>5</v>
      </c>
      <c r="I34" s="1">
        <f t="shared" si="0"/>
        <v>5</v>
      </c>
      <c r="J34" s="1">
        <v>1</v>
      </c>
      <c r="K34" s="1">
        <v>0</v>
      </c>
      <c r="L34" s="1">
        <v>0</v>
      </c>
      <c r="M34" s="1">
        <v>1</v>
      </c>
      <c r="N34" s="1">
        <v>1</v>
      </c>
      <c r="O34" s="1">
        <v>0</v>
      </c>
      <c r="P34" s="1">
        <v>1</v>
      </c>
      <c r="Q34" s="1">
        <v>1</v>
      </c>
      <c r="R34" s="1">
        <v>0</v>
      </c>
      <c r="S34" s="1">
        <v>0</v>
      </c>
      <c r="T34" s="1">
        <v>1</v>
      </c>
      <c r="U34" s="1">
        <v>0</v>
      </c>
      <c r="V34" s="1">
        <v>1</v>
      </c>
      <c r="W34" s="1">
        <v>0</v>
      </c>
      <c r="X34" s="1">
        <v>1</v>
      </c>
      <c r="Y34" s="1">
        <v>1</v>
      </c>
      <c r="Z34" s="1">
        <v>0</v>
      </c>
      <c r="AA34" s="1">
        <v>0</v>
      </c>
      <c r="AB34" s="1">
        <v>0</v>
      </c>
      <c r="AC34" s="1">
        <v>0</v>
      </c>
    </row>
    <row r="35" spans="1:29" ht="15.75" customHeight="1" x14ac:dyDescent="0.2">
      <c r="A35">
        <v>43035549</v>
      </c>
      <c r="B35" s="21">
        <v>3</v>
      </c>
      <c r="C35" s="21">
        <v>1</v>
      </c>
      <c r="D35" s="22" t="s">
        <v>106</v>
      </c>
      <c r="E35" s="22" t="s">
        <v>107</v>
      </c>
      <c r="F35" s="23">
        <v>1</v>
      </c>
      <c r="G35" s="23">
        <v>2</v>
      </c>
      <c r="H35" s="23">
        <v>8.25</v>
      </c>
      <c r="I35" s="1">
        <f t="shared" si="0"/>
        <v>8</v>
      </c>
      <c r="J35" s="23">
        <v>1</v>
      </c>
      <c r="K35" s="23">
        <v>0</v>
      </c>
      <c r="L35" s="23">
        <v>1</v>
      </c>
      <c r="M35" s="23">
        <v>1</v>
      </c>
      <c r="N35" s="23">
        <v>1</v>
      </c>
      <c r="O35" s="23">
        <v>0</v>
      </c>
      <c r="P35" s="23">
        <v>1</v>
      </c>
      <c r="Q35" s="23">
        <v>1</v>
      </c>
      <c r="R35" s="23">
        <v>1</v>
      </c>
      <c r="S35" s="23">
        <v>1</v>
      </c>
      <c r="T35" s="23">
        <v>1</v>
      </c>
      <c r="U35" s="23">
        <v>1</v>
      </c>
      <c r="V35" s="23">
        <v>1</v>
      </c>
      <c r="W35" s="23">
        <v>0</v>
      </c>
      <c r="X35" s="23">
        <v>0</v>
      </c>
      <c r="Y35" s="23">
        <v>0</v>
      </c>
      <c r="Z35" s="23" t="s">
        <v>45</v>
      </c>
      <c r="AA35" s="23">
        <v>0</v>
      </c>
      <c r="AB35" s="23">
        <v>1</v>
      </c>
      <c r="AC35" s="23">
        <v>1</v>
      </c>
    </row>
    <row r="36" spans="1:29" ht="15.75" customHeight="1" x14ac:dyDescent="0.2">
      <c r="A36">
        <v>44760288</v>
      </c>
      <c r="B36" s="19">
        <v>3</v>
      </c>
      <c r="C36" s="19">
        <v>2</v>
      </c>
      <c r="D36" s="20" t="s">
        <v>108</v>
      </c>
      <c r="E36" s="20" t="s">
        <v>109</v>
      </c>
      <c r="F36" s="1">
        <v>1</v>
      </c>
      <c r="G36" s="1">
        <v>2</v>
      </c>
      <c r="H36" s="1">
        <v>6.25</v>
      </c>
      <c r="I36" s="1">
        <f t="shared" si="0"/>
        <v>6</v>
      </c>
      <c r="J36" s="1">
        <v>1</v>
      </c>
      <c r="K36" s="1">
        <v>0</v>
      </c>
      <c r="L36" s="1">
        <v>1</v>
      </c>
      <c r="M36" s="1">
        <v>1</v>
      </c>
      <c r="N36" s="1">
        <v>1</v>
      </c>
      <c r="O36" s="1">
        <v>1</v>
      </c>
      <c r="P36" s="1">
        <v>1</v>
      </c>
      <c r="Q36" s="1">
        <v>1</v>
      </c>
      <c r="R36" s="1">
        <v>1</v>
      </c>
      <c r="S36" s="1">
        <v>1</v>
      </c>
      <c r="T36" s="1">
        <v>1</v>
      </c>
      <c r="U36" s="1">
        <v>1</v>
      </c>
      <c r="V36" s="1">
        <v>0</v>
      </c>
      <c r="W36" s="1">
        <v>0</v>
      </c>
      <c r="X36" s="1">
        <v>1</v>
      </c>
      <c r="Y36" s="1">
        <v>1</v>
      </c>
      <c r="Z36" s="1">
        <v>1</v>
      </c>
      <c r="AA36" s="1">
        <v>0</v>
      </c>
      <c r="AB36" s="1">
        <v>0</v>
      </c>
      <c r="AC36" s="1">
        <v>0</v>
      </c>
    </row>
    <row r="37" spans="1:29" ht="15" x14ac:dyDescent="0.2">
      <c r="A37">
        <v>43885872</v>
      </c>
      <c r="B37" s="21">
        <v>3</v>
      </c>
      <c r="C37" s="21">
        <v>3</v>
      </c>
      <c r="D37" s="22" t="s">
        <v>110</v>
      </c>
      <c r="E37" s="22" t="s">
        <v>111</v>
      </c>
      <c r="F37" s="23">
        <v>1</v>
      </c>
      <c r="G37" s="23">
        <v>1</v>
      </c>
      <c r="H37" s="23">
        <v>5.125</v>
      </c>
      <c r="I37" s="1">
        <f t="shared" si="0"/>
        <v>5</v>
      </c>
      <c r="J37" s="23">
        <v>1</v>
      </c>
      <c r="K37" s="23">
        <v>1</v>
      </c>
      <c r="L37" s="23">
        <v>0</v>
      </c>
      <c r="M37" s="23">
        <v>1</v>
      </c>
      <c r="N37" s="23">
        <v>1</v>
      </c>
      <c r="O37" s="23">
        <v>0</v>
      </c>
      <c r="P37" s="23">
        <v>1</v>
      </c>
      <c r="Q37" s="23">
        <v>1</v>
      </c>
      <c r="R37" s="23">
        <v>1</v>
      </c>
      <c r="S37" s="23">
        <v>1</v>
      </c>
      <c r="T37" s="23">
        <v>1</v>
      </c>
      <c r="U37" s="23">
        <v>0</v>
      </c>
      <c r="V37" s="23" t="s">
        <v>45</v>
      </c>
      <c r="W37" s="23">
        <v>0</v>
      </c>
      <c r="X37" s="23">
        <v>0</v>
      </c>
      <c r="Y37" s="23">
        <v>1</v>
      </c>
      <c r="Z37" s="23">
        <v>0</v>
      </c>
      <c r="AA37" s="23">
        <v>1</v>
      </c>
      <c r="AB37" s="23">
        <v>0</v>
      </c>
      <c r="AC37" s="23">
        <v>0</v>
      </c>
    </row>
    <row r="38" spans="1:29" ht="15" x14ac:dyDescent="0.2">
      <c r="A38">
        <v>44362177</v>
      </c>
      <c r="B38" s="19">
        <v>3</v>
      </c>
      <c r="C38" s="19">
        <v>4</v>
      </c>
      <c r="D38" s="20" t="s">
        <v>112</v>
      </c>
      <c r="E38" s="20" t="s">
        <v>113</v>
      </c>
      <c r="F38" s="1">
        <v>1</v>
      </c>
      <c r="G38" s="1">
        <v>1</v>
      </c>
      <c r="H38" s="1">
        <v>3.375</v>
      </c>
      <c r="I38" s="1">
        <f t="shared" si="0"/>
        <v>3</v>
      </c>
      <c r="J38" s="1">
        <v>0</v>
      </c>
      <c r="K38" s="1">
        <v>1</v>
      </c>
      <c r="L38" s="1">
        <v>1</v>
      </c>
      <c r="M38" s="1">
        <v>1</v>
      </c>
      <c r="N38" s="1">
        <v>0</v>
      </c>
      <c r="O38" s="1">
        <v>1</v>
      </c>
      <c r="P38" s="1">
        <v>1</v>
      </c>
      <c r="Q38" s="1">
        <v>0</v>
      </c>
      <c r="R38" s="1">
        <v>1</v>
      </c>
      <c r="S38" s="1">
        <v>1</v>
      </c>
      <c r="T38" s="1">
        <v>1</v>
      </c>
      <c r="U38" s="1">
        <v>0</v>
      </c>
      <c r="V38" s="1">
        <v>1</v>
      </c>
      <c r="W38" s="1">
        <v>0</v>
      </c>
      <c r="X38" s="1">
        <v>1</v>
      </c>
      <c r="Y38" s="1" t="s">
        <v>45</v>
      </c>
      <c r="Z38" s="1" t="s">
        <v>45</v>
      </c>
      <c r="AA38" s="1">
        <v>1</v>
      </c>
      <c r="AB38" s="1">
        <v>0</v>
      </c>
      <c r="AC38" s="1">
        <v>1</v>
      </c>
    </row>
    <row r="39" spans="1:29" ht="15" x14ac:dyDescent="0.2">
      <c r="A39">
        <v>95735184</v>
      </c>
      <c r="B39" s="21">
        <v>3</v>
      </c>
      <c r="C39" s="21">
        <v>5</v>
      </c>
      <c r="D39" s="22" t="s">
        <v>114</v>
      </c>
      <c r="E39" s="22" t="s">
        <v>115</v>
      </c>
      <c r="F39" s="23">
        <v>1</v>
      </c>
      <c r="G39" s="23">
        <v>2</v>
      </c>
      <c r="H39" s="23">
        <v>7.5</v>
      </c>
      <c r="I39" s="1">
        <f t="shared" si="0"/>
        <v>8</v>
      </c>
      <c r="J39" s="23">
        <v>1</v>
      </c>
      <c r="K39" s="23">
        <v>0</v>
      </c>
      <c r="L39" s="23">
        <v>1</v>
      </c>
      <c r="M39" s="23">
        <v>1</v>
      </c>
      <c r="N39" s="23">
        <v>1</v>
      </c>
      <c r="O39" s="23">
        <v>1</v>
      </c>
      <c r="P39" s="23">
        <v>1</v>
      </c>
      <c r="Q39" s="23">
        <v>0</v>
      </c>
      <c r="R39" s="23">
        <v>1</v>
      </c>
      <c r="S39" s="23">
        <v>0</v>
      </c>
      <c r="T39" s="23">
        <v>1</v>
      </c>
      <c r="U39" s="23">
        <v>1</v>
      </c>
      <c r="V39" s="23">
        <v>0</v>
      </c>
      <c r="W39" s="23">
        <v>0</v>
      </c>
      <c r="X39" s="23">
        <v>0</v>
      </c>
      <c r="Y39" s="23">
        <v>0</v>
      </c>
      <c r="Z39" s="23">
        <v>1</v>
      </c>
      <c r="AA39" s="23">
        <v>0</v>
      </c>
      <c r="AB39" s="23">
        <v>1</v>
      </c>
      <c r="AC39" s="23">
        <v>1</v>
      </c>
    </row>
    <row r="40" spans="1:29" ht="15" x14ac:dyDescent="0.2">
      <c r="A40">
        <v>42841223</v>
      </c>
      <c r="B40" s="19">
        <v>3</v>
      </c>
      <c r="C40" s="19">
        <v>6</v>
      </c>
      <c r="D40" s="20" t="s">
        <v>116</v>
      </c>
      <c r="E40" s="20" t="s">
        <v>117</v>
      </c>
      <c r="F40" s="1">
        <v>1</v>
      </c>
      <c r="G40" s="1">
        <v>1</v>
      </c>
      <c r="H40" s="1">
        <v>7.5</v>
      </c>
      <c r="I40" s="1">
        <f t="shared" si="0"/>
        <v>8</v>
      </c>
      <c r="J40" s="1">
        <v>0</v>
      </c>
      <c r="K40" s="1">
        <v>1</v>
      </c>
      <c r="L40" s="1">
        <v>0</v>
      </c>
      <c r="M40" s="1">
        <v>1</v>
      </c>
      <c r="N40" s="1">
        <v>1</v>
      </c>
      <c r="O40" s="1">
        <v>1</v>
      </c>
      <c r="P40" s="1">
        <v>1</v>
      </c>
      <c r="Q40" s="1">
        <v>1</v>
      </c>
      <c r="R40" s="1">
        <v>1</v>
      </c>
      <c r="S40" s="1">
        <v>1</v>
      </c>
      <c r="T40" s="1">
        <v>1</v>
      </c>
      <c r="U40" s="1">
        <v>1</v>
      </c>
      <c r="V40" s="1">
        <v>1</v>
      </c>
      <c r="W40" s="1">
        <v>1</v>
      </c>
      <c r="X40" s="1">
        <v>0</v>
      </c>
      <c r="Y40" s="1">
        <v>1</v>
      </c>
      <c r="Z40" s="1">
        <v>1</v>
      </c>
      <c r="AA40" s="1">
        <v>0</v>
      </c>
      <c r="AB40" s="1">
        <v>0</v>
      </c>
      <c r="AC40" s="1">
        <v>1</v>
      </c>
    </row>
    <row r="41" spans="1:29" ht="15" x14ac:dyDescent="0.2">
      <c r="A41">
        <v>43429886</v>
      </c>
      <c r="B41" s="21">
        <v>3</v>
      </c>
      <c r="C41" s="21">
        <v>7</v>
      </c>
      <c r="D41" s="22" t="s">
        <v>118</v>
      </c>
      <c r="E41" s="22" t="s">
        <v>119</v>
      </c>
      <c r="F41" s="23">
        <v>1</v>
      </c>
      <c r="G41" s="23">
        <v>1</v>
      </c>
      <c r="H41" s="23">
        <v>3.875</v>
      </c>
      <c r="I41" s="1">
        <f t="shared" si="0"/>
        <v>4</v>
      </c>
      <c r="J41" s="23">
        <v>0</v>
      </c>
      <c r="K41" s="23">
        <v>1</v>
      </c>
      <c r="L41" s="23">
        <v>0</v>
      </c>
      <c r="M41" s="23">
        <v>1</v>
      </c>
      <c r="N41" s="23">
        <v>1</v>
      </c>
      <c r="O41" s="23">
        <v>0</v>
      </c>
      <c r="P41" s="23">
        <v>1</v>
      </c>
      <c r="Q41" s="23">
        <v>1</v>
      </c>
      <c r="R41" s="23">
        <v>0</v>
      </c>
      <c r="S41" s="23">
        <v>1</v>
      </c>
      <c r="T41" s="23">
        <v>1</v>
      </c>
      <c r="U41" s="23">
        <v>0</v>
      </c>
      <c r="V41" s="23">
        <v>1</v>
      </c>
      <c r="W41" s="23">
        <v>0</v>
      </c>
      <c r="X41" s="23" t="s">
        <v>45</v>
      </c>
      <c r="Y41" s="23">
        <v>1</v>
      </c>
      <c r="Z41" s="23">
        <v>0</v>
      </c>
      <c r="AA41" s="23">
        <v>1</v>
      </c>
      <c r="AB41" s="23">
        <v>0</v>
      </c>
      <c r="AC41" s="23">
        <v>1</v>
      </c>
    </row>
    <row r="42" spans="1:29" ht="15" x14ac:dyDescent="0.2">
      <c r="A42">
        <v>44637677</v>
      </c>
      <c r="B42" s="19">
        <v>3</v>
      </c>
      <c r="C42" s="19">
        <v>8</v>
      </c>
      <c r="D42" s="20" t="s">
        <v>120</v>
      </c>
      <c r="E42" s="20" t="s">
        <v>121</v>
      </c>
      <c r="F42" s="1">
        <v>1</v>
      </c>
      <c r="G42" s="1">
        <v>2</v>
      </c>
      <c r="H42" s="1">
        <v>9.375</v>
      </c>
      <c r="I42" s="1">
        <f t="shared" si="0"/>
        <v>9</v>
      </c>
      <c r="J42" s="1">
        <v>1</v>
      </c>
      <c r="K42" s="1">
        <v>0</v>
      </c>
      <c r="L42" s="1">
        <v>1</v>
      </c>
      <c r="M42" s="1">
        <v>1</v>
      </c>
      <c r="N42" s="1">
        <v>1</v>
      </c>
      <c r="O42" s="1">
        <v>0</v>
      </c>
      <c r="P42" s="1">
        <v>1</v>
      </c>
      <c r="Q42" s="1">
        <v>1</v>
      </c>
      <c r="R42" s="1">
        <v>1</v>
      </c>
      <c r="S42" s="1">
        <v>1</v>
      </c>
      <c r="T42" s="1">
        <v>1</v>
      </c>
      <c r="U42" s="1">
        <v>1</v>
      </c>
      <c r="V42" s="1">
        <v>1</v>
      </c>
      <c r="W42" s="1">
        <v>1</v>
      </c>
      <c r="X42" s="1">
        <v>0</v>
      </c>
      <c r="Y42" s="1">
        <v>0</v>
      </c>
      <c r="Z42" s="1">
        <v>1</v>
      </c>
      <c r="AA42" s="1">
        <v>0</v>
      </c>
      <c r="AB42" s="1">
        <v>1</v>
      </c>
      <c r="AC42" s="1">
        <v>1</v>
      </c>
    </row>
    <row r="43" spans="1:29" ht="15" x14ac:dyDescent="0.2">
      <c r="A43">
        <v>44482916</v>
      </c>
      <c r="B43" s="21">
        <v>3</v>
      </c>
      <c r="C43" s="21">
        <v>9</v>
      </c>
      <c r="D43" s="22" t="s">
        <v>122</v>
      </c>
      <c r="E43" s="22" t="s">
        <v>123</v>
      </c>
      <c r="F43" s="23">
        <v>1</v>
      </c>
      <c r="G43" s="23">
        <v>1</v>
      </c>
      <c r="H43" s="23">
        <v>8.125</v>
      </c>
      <c r="I43" s="1">
        <f t="shared" si="0"/>
        <v>8</v>
      </c>
      <c r="J43" s="23">
        <v>1</v>
      </c>
      <c r="K43" s="23">
        <v>1</v>
      </c>
      <c r="L43" s="23">
        <v>1</v>
      </c>
      <c r="M43" s="23">
        <v>0</v>
      </c>
      <c r="N43" s="23">
        <v>1</v>
      </c>
      <c r="O43" s="23">
        <v>0</v>
      </c>
      <c r="P43" s="23">
        <v>1</v>
      </c>
      <c r="Q43" s="23">
        <v>1</v>
      </c>
      <c r="R43" s="23">
        <v>1</v>
      </c>
      <c r="S43" s="23">
        <v>1</v>
      </c>
      <c r="T43" s="23">
        <v>1</v>
      </c>
      <c r="U43" s="23">
        <v>1</v>
      </c>
      <c r="V43" s="23">
        <v>1</v>
      </c>
      <c r="W43" s="23">
        <v>1</v>
      </c>
      <c r="X43" s="23">
        <v>1</v>
      </c>
      <c r="Y43" s="23">
        <v>0</v>
      </c>
      <c r="Z43" s="23">
        <v>1</v>
      </c>
      <c r="AA43" s="23">
        <v>0</v>
      </c>
      <c r="AB43" s="23">
        <v>0</v>
      </c>
      <c r="AC43" s="23">
        <v>0</v>
      </c>
    </row>
    <row r="44" spans="1:29" ht="15" x14ac:dyDescent="0.2">
      <c r="A44">
        <v>44351612</v>
      </c>
      <c r="B44" s="19">
        <v>3</v>
      </c>
      <c r="C44" s="19">
        <v>10</v>
      </c>
      <c r="D44" s="20" t="s">
        <v>124</v>
      </c>
      <c r="E44" s="20" t="s">
        <v>125</v>
      </c>
      <c r="F44" s="1">
        <v>1</v>
      </c>
      <c r="G44" s="1">
        <v>1</v>
      </c>
      <c r="H44" s="1">
        <v>5.625</v>
      </c>
      <c r="I44" s="1">
        <f t="shared" si="0"/>
        <v>6</v>
      </c>
      <c r="J44" s="1">
        <v>1</v>
      </c>
      <c r="K44" s="1">
        <v>1</v>
      </c>
      <c r="L44" s="1">
        <v>0</v>
      </c>
      <c r="M44" s="1">
        <v>1</v>
      </c>
      <c r="N44" s="1">
        <v>0</v>
      </c>
      <c r="O44" s="1">
        <v>1</v>
      </c>
      <c r="P44" s="1">
        <v>1</v>
      </c>
      <c r="Q44" s="1">
        <v>0</v>
      </c>
      <c r="R44" s="1">
        <v>1</v>
      </c>
      <c r="S44" s="1">
        <v>1</v>
      </c>
      <c r="T44" s="1">
        <v>1</v>
      </c>
      <c r="U44" s="1">
        <v>1</v>
      </c>
      <c r="V44" s="1">
        <v>0</v>
      </c>
      <c r="W44" s="1">
        <v>1</v>
      </c>
      <c r="X44" s="1">
        <v>0</v>
      </c>
      <c r="Y44" s="1">
        <v>1</v>
      </c>
      <c r="Z44" s="1">
        <v>0</v>
      </c>
      <c r="AA44" s="1">
        <v>0</v>
      </c>
      <c r="AB44" s="1">
        <v>0</v>
      </c>
      <c r="AC44" s="1">
        <v>1</v>
      </c>
    </row>
    <row r="45" spans="1:29" ht="15" x14ac:dyDescent="0.2">
      <c r="A45">
        <v>44016065</v>
      </c>
      <c r="B45" s="21">
        <v>3</v>
      </c>
      <c r="C45" s="21">
        <v>11</v>
      </c>
      <c r="D45" s="22" t="s">
        <v>126</v>
      </c>
      <c r="E45" s="22" t="s">
        <v>127</v>
      </c>
      <c r="F45" s="23">
        <v>1</v>
      </c>
      <c r="G45" s="23">
        <v>2</v>
      </c>
      <c r="H45" s="23">
        <v>8.375</v>
      </c>
      <c r="I45" s="1">
        <f t="shared" si="0"/>
        <v>8</v>
      </c>
      <c r="J45" s="23">
        <v>1</v>
      </c>
      <c r="K45" s="23">
        <v>0</v>
      </c>
      <c r="L45" s="23">
        <v>1</v>
      </c>
      <c r="M45" s="23">
        <v>1</v>
      </c>
      <c r="N45" s="23">
        <v>1</v>
      </c>
      <c r="O45" s="23">
        <v>1</v>
      </c>
      <c r="P45" s="23">
        <v>1</v>
      </c>
      <c r="Q45" s="23">
        <v>1</v>
      </c>
      <c r="R45" s="23" t="s">
        <v>45</v>
      </c>
      <c r="S45" s="23">
        <v>0</v>
      </c>
      <c r="T45" s="23">
        <v>1</v>
      </c>
      <c r="U45" s="23">
        <v>1</v>
      </c>
      <c r="V45" s="23">
        <v>1</v>
      </c>
      <c r="W45" s="23">
        <v>1</v>
      </c>
      <c r="X45" s="23">
        <v>0</v>
      </c>
      <c r="Y45" s="23">
        <v>0</v>
      </c>
      <c r="Z45" s="23" t="s">
        <v>45</v>
      </c>
      <c r="AA45" s="23">
        <v>0</v>
      </c>
      <c r="AB45" s="23">
        <v>1</v>
      </c>
      <c r="AC45" s="23">
        <v>1</v>
      </c>
    </row>
    <row r="46" spans="1:29" ht="15" x14ac:dyDescent="0.2">
      <c r="A46">
        <v>40734606</v>
      </c>
      <c r="B46" s="19">
        <v>3</v>
      </c>
      <c r="C46" s="19">
        <v>12</v>
      </c>
      <c r="D46" s="20" t="s">
        <v>128</v>
      </c>
      <c r="E46" s="20" t="s">
        <v>129</v>
      </c>
      <c r="F46" s="1">
        <v>1</v>
      </c>
      <c r="G46" s="1">
        <v>2</v>
      </c>
      <c r="H46" s="1">
        <v>8.75</v>
      </c>
      <c r="I46" s="1">
        <f t="shared" si="0"/>
        <v>9</v>
      </c>
      <c r="J46" s="1">
        <v>1</v>
      </c>
      <c r="K46" s="1">
        <v>0</v>
      </c>
      <c r="L46" s="1">
        <v>1</v>
      </c>
      <c r="M46" s="1">
        <v>1</v>
      </c>
      <c r="N46" s="1">
        <v>1</v>
      </c>
      <c r="O46" s="1">
        <v>1</v>
      </c>
      <c r="P46" s="1">
        <v>1</v>
      </c>
      <c r="Q46" s="1">
        <v>1</v>
      </c>
      <c r="R46" s="1">
        <v>1</v>
      </c>
      <c r="S46" s="1">
        <v>1</v>
      </c>
      <c r="T46" s="1">
        <v>1</v>
      </c>
      <c r="U46" s="1">
        <v>1</v>
      </c>
      <c r="V46" s="1">
        <v>1</v>
      </c>
      <c r="W46" s="1">
        <v>1</v>
      </c>
      <c r="X46" s="1">
        <v>0</v>
      </c>
      <c r="Y46" s="1">
        <v>0</v>
      </c>
      <c r="Z46" s="1">
        <v>0</v>
      </c>
      <c r="AA46" s="1">
        <v>0</v>
      </c>
      <c r="AB46" s="1">
        <v>0</v>
      </c>
      <c r="AC46" s="1">
        <v>1</v>
      </c>
    </row>
    <row r="47" spans="1:29" ht="15" x14ac:dyDescent="0.2">
      <c r="A47">
        <v>44713264</v>
      </c>
      <c r="B47" s="21">
        <v>3</v>
      </c>
      <c r="C47" s="21">
        <v>13</v>
      </c>
      <c r="D47" s="22" t="s">
        <v>130</v>
      </c>
      <c r="E47" s="22" t="s">
        <v>131</v>
      </c>
      <c r="F47" s="23">
        <v>1</v>
      </c>
      <c r="G47" s="23">
        <v>2</v>
      </c>
      <c r="H47" s="23">
        <v>8.75</v>
      </c>
      <c r="I47" s="1">
        <f t="shared" si="0"/>
        <v>9</v>
      </c>
      <c r="J47" s="23">
        <v>1</v>
      </c>
      <c r="K47" s="23">
        <v>0</v>
      </c>
      <c r="L47" s="23">
        <v>1</v>
      </c>
      <c r="M47" s="23">
        <v>1</v>
      </c>
      <c r="N47" s="23">
        <v>1</v>
      </c>
      <c r="O47" s="23">
        <v>1</v>
      </c>
      <c r="P47" s="23">
        <v>1</v>
      </c>
      <c r="Q47" s="23">
        <v>1</v>
      </c>
      <c r="R47" s="23">
        <v>1</v>
      </c>
      <c r="S47" s="23">
        <v>0</v>
      </c>
      <c r="T47" s="23">
        <v>1</v>
      </c>
      <c r="U47" s="23">
        <v>1</v>
      </c>
      <c r="V47" s="23">
        <v>1</v>
      </c>
      <c r="W47" s="23">
        <v>1</v>
      </c>
      <c r="X47" s="23">
        <v>0</v>
      </c>
      <c r="Y47" s="23">
        <v>0</v>
      </c>
      <c r="Z47" s="23">
        <v>1</v>
      </c>
      <c r="AA47" s="23">
        <v>0</v>
      </c>
      <c r="AB47" s="23">
        <v>0</v>
      </c>
      <c r="AC47" s="23">
        <v>1</v>
      </c>
    </row>
    <row r="48" spans="1:29" ht="15" x14ac:dyDescent="0.2">
      <c r="A48">
        <v>44461167</v>
      </c>
      <c r="B48" s="19">
        <v>3</v>
      </c>
      <c r="C48" s="19">
        <v>14</v>
      </c>
      <c r="D48" s="20" t="s">
        <v>132</v>
      </c>
      <c r="E48" s="20" t="s">
        <v>133</v>
      </c>
      <c r="F48" s="1">
        <v>1</v>
      </c>
      <c r="G48" s="1">
        <v>1</v>
      </c>
      <c r="H48" s="1">
        <v>6.25</v>
      </c>
      <c r="I48" s="1">
        <f t="shared" si="0"/>
        <v>6</v>
      </c>
      <c r="J48" s="1">
        <v>1</v>
      </c>
      <c r="K48" s="1">
        <v>1</v>
      </c>
      <c r="L48" s="1">
        <v>0</v>
      </c>
      <c r="M48" s="1">
        <v>1</v>
      </c>
      <c r="N48" s="1">
        <v>0</v>
      </c>
      <c r="O48" s="1">
        <v>1</v>
      </c>
      <c r="P48" s="1">
        <v>1</v>
      </c>
      <c r="Q48" s="1">
        <v>0</v>
      </c>
      <c r="R48" s="1">
        <v>1</v>
      </c>
      <c r="S48" s="1">
        <v>1</v>
      </c>
      <c r="T48" s="1">
        <v>1</v>
      </c>
      <c r="U48" s="1">
        <v>0</v>
      </c>
      <c r="V48" s="1">
        <v>1</v>
      </c>
      <c r="W48" s="1">
        <v>1</v>
      </c>
      <c r="X48" s="1">
        <v>1</v>
      </c>
      <c r="Y48" s="1">
        <v>1</v>
      </c>
      <c r="Z48" s="1">
        <v>0</v>
      </c>
      <c r="AA48" s="1">
        <v>0</v>
      </c>
      <c r="AB48" s="1">
        <v>0</v>
      </c>
      <c r="AC48" s="1">
        <v>1</v>
      </c>
    </row>
    <row r="49" spans="1:29" ht="15" x14ac:dyDescent="0.2">
      <c r="A49">
        <v>44143154</v>
      </c>
      <c r="B49" s="21">
        <v>3</v>
      </c>
      <c r="C49" s="21">
        <v>15</v>
      </c>
      <c r="D49" s="22" t="s">
        <v>134</v>
      </c>
      <c r="E49" s="22" t="s">
        <v>135</v>
      </c>
      <c r="F49" s="23">
        <v>1</v>
      </c>
      <c r="G49" s="23">
        <v>1</v>
      </c>
      <c r="H49" s="23">
        <v>8.125</v>
      </c>
      <c r="I49" s="1">
        <f t="shared" si="0"/>
        <v>8</v>
      </c>
      <c r="J49" s="23">
        <v>1</v>
      </c>
      <c r="K49" s="23">
        <v>1</v>
      </c>
      <c r="L49" s="23">
        <v>0</v>
      </c>
      <c r="M49" s="23">
        <v>0</v>
      </c>
      <c r="N49" s="23">
        <v>1</v>
      </c>
      <c r="O49" s="23">
        <v>0</v>
      </c>
      <c r="P49" s="23">
        <v>1</v>
      </c>
      <c r="Q49" s="23">
        <v>1</v>
      </c>
      <c r="R49" s="23">
        <v>1</v>
      </c>
      <c r="S49" s="23">
        <v>1</v>
      </c>
      <c r="T49" s="23">
        <v>1</v>
      </c>
      <c r="U49" s="23">
        <v>1</v>
      </c>
      <c r="V49" s="23">
        <v>0</v>
      </c>
      <c r="W49" s="23">
        <v>1</v>
      </c>
      <c r="X49" s="23">
        <v>1</v>
      </c>
      <c r="Y49" s="23">
        <v>1</v>
      </c>
      <c r="Z49" s="23">
        <v>0</v>
      </c>
      <c r="AA49" s="23">
        <v>0</v>
      </c>
      <c r="AB49" s="23">
        <v>0</v>
      </c>
      <c r="AC49" s="23">
        <v>0</v>
      </c>
    </row>
    <row r="50" spans="1:29" ht="15" x14ac:dyDescent="0.2">
      <c r="A50">
        <v>44759684</v>
      </c>
      <c r="B50" s="19">
        <v>3</v>
      </c>
      <c r="C50" s="19">
        <v>16</v>
      </c>
      <c r="D50" s="20" t="s">
        <v>136</v>
      </c>
      <c r="E50" s="20" t="s">
        <v>137</v>
      </c>
      <c r="F50" s="1">
        <v>1</v>
      </c>
      <c r="G50" s="1">
        <v>1</v>
      </c>
      <c r="H50" s="1">
        <v>5</v>
      </c>
      <c r="I50" s="1">
        <f t="shared" si="0"/>
        <v>5</v>
      </c>
      <c r="J50" s="1">
        <v>0</v>
      </c>
      <c r="K50" s="1">
        <v>1</v>
      </c>
      <c r="L50" s="1">
        <v>0</v>
      </c>
      <c r="M50" s="1">
        <v>0</v>
      </c>
      <c r="N50" s="1">
        <v>1</v>
      </c>
      <c r="O50" s="1">
        <v>0</v>
      </c>
      <c r="P50" s="1">
        <v>1</v>
      </c>
      <c r="Q50" s="1">
        <v>0</v>
      </c>
      <c r="R50" s="1">
        <v>1</v>
      </c>
      <c r="S50" s="1">
        <v>0</v>
      </c>
      <c r="T50" s="1">
        <v>1</v>
      </c>
      <c r="U50" s="1">
        <v>0</v>
      </c>
      <c r="V50" s="1">
        <v>1</v>
      </c>
      <c r="W50" s="1">
        <v>1</v>
      </c>
      <c r="X50" s="1">
        <v>0</v>
      </c>
      <c r="Y50" s="1">
        <v>0</v>
      </c>
      <c r="Z50" s="1">
        <v>1</v>
      </c>
      <c r="AA50" s="1">
        <v>0</v>
      </c>
      <c r="AB50" s="1">
        <v>0</v>
      </c>
      <c r="AC50" s="1">
        <v>1</v>
      </c>
    </row>
    <row r="51" spans="1:29" ht="15" x14ac:dyDescent="0.2">
      <c r="A51">
        <v>44759648</v>
      </c>
      <c r="B51" s="21">
        <v>3</v>
      </c>
      <c r="C51" s="21">
        <v>17</v>
      </c>
      <c r="D51" s="22" t="s">
        <v>138</v>
      </c>
      <c r="E51" s="22" t="s">
        <v>139</v>
      </c>
      <c r="F51" s="24"/>
      <c r="G51" s="23"/>
      <c r="H51" s="23" t="s">
        <v>75</v>
      </c>
      <c r="I51" s="1" t="str">
        <f t="shared" si="0"/>
        <v>Ausente</v>
      </c>
      <c r="J51" s="24"/>
      <c r="K51" s="24"/>
      <c r="L51" s="24"/>
      <c r="M51" s="24"/>
      <c r="N51" s="24"/>
      <c r="O51" s="24"/>
      <c r="P51" s="24"/>
      <c r="Q51" s="24"/>
      <c r="R51" s="24"/>
      <c r="S51" s="24"/>
      <c r="T51" s="24"/>
      <c r="U51" s="24"/>
      <c r="V51" s="24"/>
      <c r="W51" s="24"/>
      <c r="X51" s="24"/>
      <c r="Y51" s="24"/>
      <c r="Z51" s="24"/>
      <c r="AA51" s="24"/>
      <c r="AB51" s="24"/>
      <c r="AC51" s="24"/>
    </row>
    <row r="52" spans="1:29" ht="15" x14ac:dyDescent="0.2">
      <c r="A52">
        <v>44675806</v>
      </c>
      <c r="B52" s="19">
        <v>3</v>
      </c>
      <c r="C52" s="19">
        <v>18</v>
      </c>
      <c r="D52" s="20" t="s">
        <v>140</v>
      </c>
      <c r="E52" s="20" t="s">
        <v>141</v>
      </c>
      <c r="F52" s="1">
        <v>1</v>
      </c>
      <c r="G52" s="1">
        <v>1</v>
      </c>
      <c r="H52" s="1">
        <v>6.25</v>
      </c>
      <c r="I52" s="1">
        <f t="shared" si="0"/>
        <v>6</v>
      </c>
      <c r="J52" s="1">
        <v>0</v>
      </c>
      <c r="K52" s="1">
        <v>1</v>
      </c>
      <c r="L52" s="1">
        <v>0</v>
      </c>
      <c r="M52" s="1">
        <v>0</v>
      </c>
      <c r="N52" s="1">
        <v>0</v>
      </c>
      <c r="O52" s="1">
        <v>1</v>
      </c>
      <c r="P52" s="1">
        <v>1</v>
      </c>
      <c r="Q52" s="1">
        <v>1</v>
      </c>
      <c r="R52" s="1">
        <v>1</v>
      </c>
      <c r="S52" s="1">
        <v>0</v>
      </c>
      <c r="T52" s="1">
        <v>0</v>
      </c>
      <c r="U52" s="1">
        <v>1</v>
      </c>
      <c r="V52" s="1">
        <v>1</v>
      </c>
      <c r="W52" s="1">
        <v>1</v>
      </c>
      <c r="X52" s="1">
        <v>1</v>
      </c>
      <c r="Y52" s="1">
        <v>1</v>
      </c>
      <c r="Z52" s="1">
        <v>1</v>
      </c>
      <c r="AA52" s="1">
        <v>0</v>
      </c>
      <c r="AB52" s="1">
        <v>1</v>
      </c>
      <c r="AC52" s="1">
        <v>1</v>
      </c>
    </row>
    <row r="53" spans="1:29" ht="15" x14ac:dyDescent="0.2">
      <c r="A53">
        <v>43872353</v>
      </c>
      <c r="B53" s="21">
        <v>3</v>
      </c>
      <c r="C53" s="21">
        <v>19</v>
      </c>
      <c r="D53" s="22" t="s">
        <v>142</v>
      </c>
      <c r="E53" s="22" t="s">
        <v>143</v>
      </c>
      <c r="F53" s="23">
        <v>1</v>
      </c>
      <c r="G53" s="23">
        <v>2</v>
      </c>
      <c r="H53" s="23">
        <v>6.25</v>
      </c>
      <c r="I53" s="1">
        <f t="shared" si="0"/>
        <v>6</v>
      </c>
      <c r="J53" s="23">
        <v>1</v>
      </c>
      <c r="K53" s="23">
        <v>0</v>
      </c>
      <c r="L53" s="23">
        <v>1</v>
      </c>
      <c r="M53" s="23">
        <v>1</v>
      </c>
      <c r="N53" s="23">
        <v>1</v>
      </c>
      <c r="O53" s="23">
        <v>0</v>
      </c>
      <c r="P53" s="23">
        <v>0</v>
      </c>
      <c r="Q53" s="23">
        <v>1</v>
      </c>
      <c r="R53" s="23">
        <v>0</v>
      </c>
      <c r="S53" s="23">
        <v>0</v>
      </c>
      <c r="T53" s="23">
        <v>1</v>
      </c>
      <c r="U53" s="23">
        <v>1</v>
      </c>
      <c r="V53" s="23">
        <v>1</v>
      </c>
      <c r="W53" s="23">
        <v>1</v>
      </c>
      <c r="X53" s="23">
        <v>0</v>
      </c>
      <c r="Y53" s="23">
        <v>1</v>
      </c>
      <c r="Z53" s="23">
        <v>1</v>
      </c>
      <c r="AA53" s="23">
        <v>0</v>
      </c>
      <c r="AB53" s="23">
        <v>0</v>
      </c>
      <c r="AC53" s="23">
        <v>1</v>
      </c>
    </row>
    <row r="54" spans="1:29" ht="15" x14ac:dyDescent="0.2">
      <c r="A54">
        <v>42780553</v>
      </c>
      <c r="B54" s="19">
        <v>3</v>
      </c>
      <c r="C54" s="19">
        <v>20</v>
      </c>
      <c r="D54" s="20" t="s">
        <v>144</v>
      </c>
      <c r="E54" s="20" t="s">
        <v>145</v>
      </c>
      <c r="F54" s="1">
        <v>1</v>
      </c>
      <c r="G54" s="1">
        <v>1</v>
      </c>
      <c r="H54" s="1">
        <v>8.75</v>
      </c>
      <c r="I54" s="1">
        <f t="shared" si="0"/>
        <v>9</v>
      </c>
      <c r="J54" s="1">
        <v>1</v>
      </c>
      <c r="K54" s="1">
        <v>1</v>
      </c>
      <c r="L54" s="1">
        <v>0</v>
      </c>
      <c r="M54" s="1">
        <v>0</v>
      </c>
      <c r="N54" s="1">
        <v>1</v>
      </c>
      <c r="O54" s="1">
        <v>1</v>
      </c>
      <c r="P54" s="1">
        <v>1</v>
      </c>
      <c r="Q54" s="1">
        <v>0</v>
      </c>
      <c r="R54" s="1">
        <v>1</v>
      </c>
      <c r="S54" s="1">
        <v>0</v>
      </c>
      <c r="T54" s="1">
        <v>1</v>
      </c>
      <c r="U54" s="1">
        <v>1</v>
      </c>
      <c r="V54" s="1">
        <v>1</v>
      </c>
      <c r="W54" s="1">
        <v>1</v>
      </c>
      <c r="X54" s="1">
        <v>1</v>
      </c>
      <c r="Y54" s="1">
        <v>1</v>
      </c>
      <c r="Z54" s="1">
        <v>1</v>
      </c>
      <c r="AA54" s="1">
        <v>0</v>
      </c>
      <c r="AB54" s="1">
        <v>0</v>
      </c>
      <c r="AC54" s="1">
        <v>0</v>
      </c>
    </row>
    <row r="55" spans="1:29" ht="15" x14ac:dyDescent="0.2">
      <c r="A55">
        <v>43714026</v>
      </c>
      <c r="B55" s="21">
        <v>3</v>
      </c>
      <c r="C55" s="21">
        <v>21</v>
      </c>
      <c r="D55" s="22" t="s">
        <v>146</v>
      </c>
      <c r="E55" s="22" t="s">
        <v>147</v>
      </c>
      <c r="F55" s="23">
        <v>1</v>
      </c>
      <c r="G55" s="23">
        <v>2</v>
      </c>
      <c r="H55" s="23">
        <v>9.375</v>
      </c>
      <c r="I55" s="1">
        <f t="shared" si="0"/>
        <v>9</v>
      </c>
      <c r="J55" s="23">
        <v>1</v>
      </c>
      <c r="K55" s="23">
        <v>0</v>
      </c>
      <c r="L55" s="23">
        <v>1</v>
      </c>
      <c r="M55" s="23">
        <v>1</v>
      </c>
      <c r="N55" s="23">
        <v>1</v>
      </c>
      <c r="O55" s="23">
        <v>1</v>
      </c>
      <c r="P55" s="23">
        <v>1</v>
      </c>
      <c r="Q55" s="23">
        <v>1</v>
      </c>
      <c r="R55" s="23">
        <v>1</v>
      </c>
      <c r="S55" s="23">
        <v>1</v>
      </c>
      <c r="T55" s="23">
        <v>1</v>
      </c>
      <c r="U55" s="23">
        <v>1</v>
      </c>
      <c r="V55" s="23">
        <v>1</v>
      </c>
      <c r="W55" s="23">
        <v>1</v>
      </c>
      <c r="X55" s="23">
        <v>0</v>
      </c>
      <c r="Y55" s="23">
        <v>0</v>
      </c>
      <c r="Z55" s="23">
        <v>1</v>
      </c>
      <c r="AA55" s="23">
        <v>1</v>
      </c>
      <c r="AB55" s="23">
        <v>1</v>
      </c>
      <c r="AC55" s="23">
        <v>1</v>
      </c>
    </row>
    <row r="56" spans="1:29" ht="15" x14ac:dyDescent="0.2">
      <c r="A56">
        <v>44787886</v>
      </c>
      <c r="B56" s="19">
        <v>3</v>
      </c>
      <c r="C56" s="19">
        <v>22</v>
      </c>
      <c r="D56" s="20" t="s">
        <v>148</v>
      </c>
      <c r="E56" s="20" t="s">
        <v>149</v>
      </c>
      <c r="F56" s="1">
        <v>1</v>
      </c>
      <c r="G56" s="1">
        <v>2</v>
      </c>
      <c r="H56" s="1">
        <v>8.75</v>
      </c>
      <c r="I56" s="1">
        <f t="shared" si="0"/>
        <v>9</v>
      </c>
      <c r="J56" s="1">
        <v>1</v>
      </c>
      <c r="K56" s="1">
        <v>0</v>
      </c>
      <c r="L56" s="1">
        <v>1</v>
      </c>
      <c r="M56" s="1">
        <v>1</v>
      </c>
      <c r="N56" s="1">
        <v>1</v>
      </c>
      <c r="O56" s="1">
        <v>1</v>
      </c>
      <c r="P56" s="1">
        <v>1</v>
      </c>
      <c r="Q56" s="1">
        <v>1</v>
      </c>
      <c r="R56" s="1">
        <v>1</v>
      </c>
      <c r="S56" s="1">
        <v>1</v>
      </c>
      <c r="T56" s="1">
        <v>1</v>
      </c>
      <c r="U56" s="1">
        <v>1</v>
      </c>
      <c r="V56" s="1">
        <v>1</v>
      </c>
      <c r="W56" s="1">
        <v>1</v>
      </c>
      <c r="X56" s="1">
        <v>1</v>
      </c>
      <c r="Y56" s="1">
        <v>0</v>
      </c>
      <c r="Z56" s="1">
        <v>1</v>
      </c>
      <c r="AA56" s="1">
        <v>0</v>
      </c>
      <c r="AB56" s="1">
        <v>0</v>
      </c>
      <c r="AC56" s="1">
        <v>1</v>
      </c>
    </row>
    <row r="57" spans="1:29" ht="15" x14ac:dyDescent="0.2">
      <c r="A57" t="s">
        <v>337</v>
      </c>
      <c r="B57" s="21">
        <v>4</v>
      </c>
      <c r="C57" s="21">
        <v>1</v>
      </c>
      <c r="D57" s="27" t="s">
        <v>150</v>
      </c>
      <c r="E57" s="27" t="s">
        <v>151</v>
      </c>
      <c r="F57" s="23">
        <v>1</v>
      </c>
      <c r="G57" s="23">
        <v>11</v>
      </c>
      <c r="H57" s="23">
        <v>8.125</v>
      </c>
      <c r="I57" s="1">
        <f t="shared" si="0"/>
        <v>8</v>
      </c>
      <c r="J57" s="23">
        <v>0</v>
      </c>
      <c r="K57" s="23">
        <v>0</v>
      </c>
      <c r="L57" s="23">
        <v>1</v>
      </c>
      <c r="M57" s="23">
        <v>0</v>
      </c>
      <c r="N57" s="23">
        <v>1</v>
      </c>
      <c r="O57" s="23">
        <v>0</v>
      </c>
      <c r="P57" s="23">
        <v>1</v>
      </c>
      <c r="Q57" s="23">
        <v>1</v>
      </c>
      <c r="R57" s="23">
        <v>0</v>
      </c>
      <c r="S57" s="23">
        <v>1</v>
      </c>
      <c r="T57" s="23">
        <v>1</v>
      </c>
      <c r="U57" s="23">
        <v>1</v>
      </c>
      <c r="V57" s="23">
        <v>1</v>
      </c>
      <c r="W57" s="23">
        <v>1</v>
      </c>
      <c r="X57" s="23">
        <v>0</v>
      </c>
      <c r="Y57" s="23">
        <v>1</v>
      </c>
      <c r="Z57" s="23">
        <v>0</v>
      </c>
      <c r="AA57" s="23">
        <v>0</v>
      </c>
      <c r="AB57" s="23">
        <v>0</v>
      </c>
      <c r="AC57" s="23">
        <v>1</v>
      </c>
    </row>
    <row r="58" spans="1:29" ht="15" x14ac:dyDescent="0.2">
      <c r="A58" t="s">
        <v>337</v>
      </c>
      <c r="B58" s="19">
        <v>4</v>
      </c>
      <c r="C58" s="19">
        <v>2</v>
      </c>
      <c r="D58" s="28" t="s">
        <v>152</v>
      </c>
      <c r="E58" s="28" t="s">
        <v>153</v>
      </c>
      <c r="F58" s="1">
        <v>1</v>
      </c>
      <c r="G58" s="1">
        <v>11</v>
      </c>
      <c r="H58" s="1">
        <v>9</v>
      </c>
      <c r="I58" s="1">
        <f t="shared" si="0"/>
        <v>9</v>
      </c>
      <c r="J58" s="1">
        <v>0</v>
      </c>
      <c r="K58" s="1">
        <v>0</v>
      </c>
      <c r="L58" s="1">
        <v>1</v>
      </c>
      <c r="M58" s="1">
        <v>0</v>
      </c>
      <c r="N58" s="1">
        <v>1</v>
      </c>
      <c r="O58" s="1">
        <v>0</v>
      </c>
      <c r="P58" s="1">
        <v>1</v>
      </c>
      <c r="Q58" s="1" t="s">
        <v>45</v>
      </c>
      <c r="R58" s="1">
        <v>1</v>
      </c>
      <c r="S58" s="1">
        <v>1</v>
      </c>
      <c r="T58" s="1">
        <v>1</v>
      </c>
      <c r="U58" s="1">
        <v>1</v>
      </c>
      <c r="V58" s="1" t="s">
        <v>45</v>
      </c>
      <c r="W58" s="1">
        <v>1</v>
      </c>
      <c r="X58" s="1">
        <v>0</v>
      </c>
      <c r="Y58" s="1">
        <v>1</v>
      </c>
      <c r="Z58" s="1">
        <v>1</v>
      </c>
      <c r="AA58" s="1">
        <v>0</v>
      </c>
      <c r="AB58" s="1">
        <v>0</v>
      </c>
      <c r="AC58" s="1">
        <v>1</v>
      </c>
    </row>
    <row r="59" spans="1:29" ht="15" x14ac:dyDescent="0.2">
      <c r="A59" t="s">
        <v>337</v>
      </c>
      <c r="B59" s="21">
        <v>4</v>
      </c>
      <c r="C59" s="21">
        <v>3</v>
      </c>
      <c r="D59" s="27" t="s">
        <v>154</v>
      </c>
      <c r="E59" s="27" t="s">
        <v>117</v>
      </c>
      <c r="F59" s="23">
        <v>1</v>
      </c>
      <c r="G59" s="23">
        <v>11</v>
      </c>
      <c r="H59" s="23">
        <v>8.125</v>
      </c>
      <c r="I59" s="1">
        <f t="shared" si="0"/>
        <v>8</v>
      </c>
      <c r="J59" s="23">
        <v>0</v>
      </c>
      <c r="K59" s="23">
        <v>1</v>
      </c>
      <c r="L59" s="23">
        <v>1</v>
      </c>
      <c r="M59" s="23">
        <v>0</v>
      </c>
      <c r="N59" s="23">
        <v>1</v>
      </c>
      <c r="O59" s="23">
        <v>0</v>
      </c>
      <c r="P59" s="23">
        <v>0</v>
      </c>
      <c r="Q59" s="23">
        <v>1</v>
      </c>
      <c r="R59" s="23">
        <v>1</v>
      </c>
      <c r="S59" s="23">
        <v>1</v>
      </c>
      <c r="T59" s="23">
        <v>1</v>
      </c>
      <c r="U59" s="23">
        <v>1</v>
      </c>
      <c r="V59" s="23">
        <v>1</v>
      </c>
      <c r="W59" s="23">
        <v>1</v>
      </c>
      <c r="X59" s="23">
        <v>0</v>
      </c>
      <c r="Y59" s="23">
        <v>1</v>
      </c>
      <c r="Z59" s="23">
        <v>1</v>
      </c>
      <c r="AA59" s="23">
        <v>0</v>
      </c>
      <c r="AB59" s="23">
        <v>0</v>
      </c>
      <c r="AC59" s="23">
        <v>1</v>
      </c>
    </row>
    <row r="60" spans="1:29" ht="15" x14ac:dyDescent="0.2">
      <c r="A60" t="s">
        <v>337</v>
      </c>
      <c r="B60" s="19">
        <v>4</v>
      </c>
      <c r="C60" s="19">
        <v>4</v>
      </c>
      <c r="D60" s="28" t="s">
        <v>155</v>
      </c>
      <c r="E60" s="28" t="s">
        <v>156</v>
      </c>
      <c r="F60" s="1">
        <v>1</v>
      </c>
      <c r="G60" s="1">
        <v>11</v>
      </c>
      <c r="H60" s="1">
        <v>7.5</v>
      </c>
      <c r="I60" s="1">
        <f t="shared" si="0"/>
        <v>8</v>
      </c>
      <c r="J60" s="1">
        <v>0</v>
      </c>
      <c r="K60" s="1">
        <v>1</v>
      </c>
      <c r="L60" s="1">
        <v>1</v>
      </c>
      <c r="M60" s="1">
        <v>0</v>
      </c>
      <c r="N60" s="1">
        <v>1</v>
      </c>
      <c r="O60" s="1">
        <v>0</v>
      </c>
      <c r="P60" s="1">
        <v>0</v>
      </c>
      <c r="Q60" s="1">
        <v>1</v>
      </c>
      <c r="R60" s="1">
        <v>0</v>
      </c>
      <c r="S60" s="1">
        <v>1</v>
      </c>
      <c r="T60" s="1">
        <v>1</v>
      </c>
      <c r="U60" s="1">
        <v>1</v>
      </c>
      <c r="V60" s="1">
        <v>1</v>
      </c>
      <c r="W60" s="1">
        <v>1</v>
      </c>
      <c r="X60" s="1">
        <v>0</v>
      </c>
      <c r="Y60" s="1">
        <v>1</v>
      </c>
      <c r="Z60" s="1">
        <v>1</v>
      </c>
      <c r="AA60" s="1">
        <v>0</v>
      </c>
      <c r="AB60" s="1">
        <v>0</v>
      </c>
      <c r="AC60" s="1">
        <v>1</v>
      </c>
    </row>
    <row r="61" spans="1:29" ht="15" x14ac:dyDescent="0.2">
      <c r="A61" t="s">
        <v>337</v>
      </c>
      <c r="B61" s="21">
        <v>4</v>
      </c>
      <c r="C61" s="21">
        <v>5</v>
      </c>
      <c r="D61" s="27" t="s">
        <v>157</v>
      </c>
      <c r="E61" s="27" t="s">
        <v>158</v>
      </c>
      <c r="F61" s="23">
        <v>1</v>
      </c>
      <c r="G61" s="23">
        <v>11</v>
      </c>
      <c r="H61" s="23">
        <v>8.75</v>
      </c>
      <c r="I61" s="1">
        <f t="shared" si="0"/>
        <v>9</v>
      </c>
      <c r="J61" s="23">
        <v>0</v>
      </c>
      <c r="K61" s="23">
        <v>0</v>
      </c>
      <c r="L61" s="23">
        <v>1</v>
      </c>
      <c r="M61" s="23">
        <v>0</v>
      </c>
      <c r="N61" s="23">
        <v>1</v>
      </c>
      <c r="O61" s="23">
        <v>0</v>
      </c>
      <c r="P61" s="23">
        <v>1</v>
      </c>
      <c r="Q61" s="23">
        <v>1</v>
      </c>
      <c r="R61" s="23">
        <v>1</v>
      </c>
      <c r="S61" s="23">
        <v>1</v>
      </c>
      <c r="T61" s="23">
        <v>0</v>
      </c>
      <c r="U61" s="23">
        <v>1</v>
      </c>
      <c r="V61" s="23">
        <v>1</v>
      </c>
      <c r="W61" s="23">
        <v>1</v>
      </c>
      <c r="X61" s="23">
        <v>0</v>
      </c>
      <c r="Y61" s="23">
        <v>1</v>
      </c>
      <c r="Z61" s="23">
        <v>1</v>
      </c>
      <c r="AA61" s="23">
        <v>0</v>
      </c>
      <c r="AB61" s="23">
        <v>0</v>
      </c>
      <c r="AC61" s="23">
        <v>1</v>
      </c>
    </row>
    <row r="62" spans="1:29" ht="15" x14ac:dyDescent="0.2">
      <c r="A62" t="s">
        <v>337</v>
      </c>
      <c r="B62" s="19">
        <v>4</v>
      </c>
      <c r="C62" s="19">
        <v>6</v>
      </c>
      <c r="D62" s="28" t="s">
        <v>159</v>
      </c>
      <c r="E62" s="28" t="s">
        <v>47</v>
      </c>
      <c r="F62" s="1">
        <v>1</v>
      </c>
      <c r="G62" s="1">
        <v>12</v>
      </c>
      <c r="H62" s="1">
        <v>7.5</v>
      </c>
      <c r="I62" s="1">
        <f t="shared" si="0"/>
        <v>8</v>
      </c>
      <c r="J62" s="1">
        <v>0</v>
      </c>
      <c r="K62" s="1">
        <v>1</v>
      </c>
      <c r="L62" s="1">
        <v>1</v>
      </c>
      <c r="M62" s="1">
        <v>0</v>
      </c>
      <c r="N62" s="1">
        <v>1</v>
      </c>
      <c r="O62" s="1">
        <v>1</v>
      </c>
      <c r="P62" s="1">
        <v>1</v>
      </c>
      <c r="Q62" s="1">
        <v>1</v>
      </c>
      <c r="R62" s="1">
        <v>1</v>
      </c>
      <c r="S62" s="1">
        <v>1</v>
      </c>
      <c r="T62" s="1">
        <v>1</v>
      </c>
      <c r="U62" s="1">
        <v>1</v>
      </c>
      <c r="V62" s="1">
        <v>0</v>
      </c>
      <c r="W62" s="1">
        <v>0</v>
      </c>
      <c r="X62" s="1">
        <v>0</v>
      </c>
      <c r="Y62" s="1">
        <v>1</v>
      </c>
      <c r="Z62" s="1">
        <v>0</v>
      </c>
      <c r="AA62" s="1">
        <v>1</v>
      </c>
      <c r="AB62" s="1">
        <v>0</v>
      </c>
      <c r="AC62" s="1">
        <v>0</v>
      </c>
    </row>
    <row r="63" spans="1:29" ht="15" x14ac:dyDescent="0.2">
      <c r="A63" t="s">
        <v>337</v>
      </c>
      <c r="B63" s="21">
        <v>4</v>
      </c>
      <c r="C63" s="21">
        <v>7</v>
      </c>
      <c r="D63" s="27" t="s">
        <v>160</v>
      </c>
      <c r="E63" s="27" t="s">
        <v>161</v>
      </c>
      <c r="F63" s="24"/>
      <c r="G63" s="23"/>
      <c r="H63" s="23" t="s">
        <v>75</v>
      </c>
      <c r="I63" s="1" t="str">
        <f t="shared" si="0"/>
        <v>Ausente</v>
      </c>
      <c r="J63" s="24"/>
      <c r="K63" s="24"/>
      <c r="L63" s="24"/>
      <c r="M63" s="24"/>
      <c r="N63" s="24"/>
      <c r="O63" s="24"/>
      <c r="P63" s="24"/>
      <c r="Q63" s="24"/>
      <c r="R63" s="24"/>
      <c r="S63" s="24"/>
      <c r="T63" s="24"/>
      <c r="U63" s="24"/>
      <c r="V63" s="24"/>
      <c r="W63" s="24"/>
      <c r="X63" s="24"/>
      <c r="Y63" s="24"/>
      <c r="Z63" s="24"/>
      <c r="AA63" s="24"/>
      <c r="AB63" s="24"/>
      <c r="AC63" s="24"/>
    </row>
    <row r="64" spans="1:29" ht="15" x14ac:dyDescent="0.2">
      <c r="A64" t="s">
        <v>337</v>
      </c>
      <c r="B64" s="19">
        <v>4</v>
      </c>
      <c r="C64" s="19">
        <v>8</v>
      </c>
      <c r="D64" s="28" t="s">
        <v>162</v>
      </c>
      <c r="E64" s="28" t="s">
        <v>163</v>
      </c>
      <c r="F64" s="1">
        <v>1</v>
      </c>
      <c r="G64" s="1">
        <v>11</v>
      </c>
      <c r="H64" s="1">
        <v>7.5</v>
      </c>
      <c r="I64" s="1">
        <f t="shared" si="0"/>
        <v>8</v>
      </c>
      <c r="J64" s="1">
        <v>0</v>
      </c>
      <c r="K64" s="1">
        <v>0</v>
      </c>
      <c r="L64" s="1">
        <v>0</v>
      </c>
      <c r="M64" s="1">
        <v>0</v>
      </c>
      <c r="N64" s="1">
        <v>1</v>
      </c>
      <c r="O64" s="1">
        <v>0</v>
      </c>
      <c r="P64" s="1">
        <v>1</v>
      </c>
      <c r="Q64" s="1">
        <v>0</v>
      </c>
      <c r="R64" s="1">
        <v>1</v>
      </c>
      <c r="S64" s="1">
        <v>1</v>
      </c>
      <c r="T64" s="1">
        <v>0</v>
      </c>
      <c r="U64" s="1">
        <v>1</v>
      </c>
      <c r="V64" s="1">
        <v>0</v>
      </c>
      <c r="W64" s="1">
        <v>1</v>
      </c>
      <c r="X64" s="1">
        <v>0</v>
      </c>
      <c r="Y64" s="1">
        <v>1</v>
      </c>
      <c r="Z64" s="1">
        <v>1</v>
      </c>
      <c r="AA64" s="1">
        <v>0</v>
      </c>
      <c r="AB64" s="1">
        <v>1</v>
      </c>
      <c r="AC64" s="1">
        <v>1</v>
      </c>
    </row>
    <row r="65" spans="1:29" ht="15" x14ac:dyDescent="0.2">
      <c r="A65" t="s">
        <v>337</v>
      </c>
      <c r="B65" s="21">
        <v>4</v>
      </c>
      <c r="C65" s="21">
        <v>9</v>
      </c>
      <c r="D65" s="27" t="s">
        <v>164</v>
      </c>
      <c r="E65" s="27" t="s">
        <v>165</v>
      </c>
      <c r="F65" s="23">
        <v>1</v>
      </c>
      <c r="G65" s="23">
        <v>12</v>
      </c>
      <c r="H65" s="23">
        <v>8.375</v>
      </c>
      <c r="I65" s="1">
        <f t="shared" si="0"/>
        <v>8</v>
      </c>
      <c r="J65" s="23">
        <v>0</v>
      </c>
      <c r="K65" s="23">
        <v>1</v>
      </c>
      <c r="L65" s="23">
        <v>0</v>
      </c>
      <c r="M65" s="23">
        <v>0</v>
      </c>
      <c r="N65" s="23">
        <v>1</v>
      </c>
      <c r="O65" s="23">
        <v>1</v>
      </c>
      <c r="P65" s="23">
        <v>1</v>
      </c>
      <c r="Q65" s="23">
        <v>1</v>
      </c>
      <c r="R65" s="23">
        <v>1</v>
      </c>
      <c r="S65" s="23">
        <v>1</v>
      </c>
      <c r="T65" s="23">
        <v>1</v>
      </c>
      <c r="U65" s="23" t="s">
        <v>45</v>
      </c>
      <c r="V65" s="23" t="s">
        <v>45</v>
      </c>
      <c r="W65" s="23">
        <v>1</v>
      </c>
      <c r="X65" s="23">
        <v>1</v>
      </c>
      <c r="Y65" s="23">
        <v>0</v>
      </c>
      <c r="Z65" s="23">
        <v>0</v>
      </c>
      <c r="AA65" s="23">
        <v>1</v>
      </c>
      <c r="AB65" s="23">
        <v>0</v>
      </c>
      <c r="AC65" s="23">
        <v>0</v>
      </c>
    </row>
    <row r="66" spans="1:29" ht="15" x14ac:dyDescent="0.2">
      <c r="A66" t="s">
        <v>337</v>
      </c>
      <c r="B66" s="19">
        <v>4</v>
      </c>
      <c r="C66" s="19">
        <v>10</v>
      </c>
      <c r="D66" s="28" t="s">
        <v>166</v>
      </c>
      <c r="E66" s="28" t="s">
        <v>167</v>
      </c>
      <c r="F66" s="1">
        <v>1</v>
      </c>
      <c r="G66" s="1">
        <v>11</v>
      </c>
      <c r="H66" s="1">
        <v>6.25</v>
      </c>
      <c r="I66" s="1">
        <f t="shared" si="0"/>
        <v>6</v>
      </c>
      <c r="J66" s="1">
        <v>0</v>
      </c>
      <c r="K66" s="1">
        <v>0</v>
      </c>
      <c r="L66" s="1">
        <v>0</v>
      </c>
      <c r="M66" s="1">
        <v>0</v>
      </c>
      <c r="N66" s="1">
        <v>1</v>
      </c>
      <c r="O66" s="1">
        <v>0</v>
      </c>
      <c r="P66" s="1">
        <v>1</v>
      </c>
      <c r="Q66" s="1">
        <v>0</v>
      </c>
      <c r="R66" s="1">
        <v>1</v>
      </c>
      <c r="S66" s="1">
        <v>1</v>
      </c>
      <c r="T66" s="1">
        <v>0</v>
      </c>
      <c r="U66" s="1">
        <v>0</v>
      </c>
      <c r="V66" s="1">
        <v>1</v>
      </c>
      <c r="W66" s="1">
        <v>0</v>
      </c>
      <c r="X66" s="1">
        <v>0</v>
      </c>
      <c r="Y66" s="1">
        <v>1</v>
      </c>
      <c r="Z66" s="1">
        <v>1</v>
      </c>
      <c r="AA66" s="1">
        <v>0</v>
      </c>
      <c r="AB66" s="1">
        <v>0</v>
      </c>
      <c r="AC66" s="1">
        <v>1</v>
      </c>
    </row>
    <row r="67" spans="1:29" ht="15" x14ac:dyDescent="0.2">
      <c r="A67" t="s">
        <v>337</v>
      </c>
      <c r="B67" s="21">
        <v>4</v>
      </c>
      <c r="C67" s="21">
        <v>11</v>
      </c>
      <c r="D67" s="27" t="s">
        <v>168</v>
      </c>
      <c r="E67" s="27" t="s">
        <v>169</v>
      </c>
      <c r="F67" s="23">
        <v>1</v>
      </c>
      <c r="G67" s="23">
        <v>12</v>
      </c>
      <c r="H67" s="23">
        <v>7.5</v>
      </c>
      <c r="I67" s="1">
        <f t="shared" ref="I67:I118" si="1">IFERROR(ROUND(H67,0),"Ausente")</f>
        <v>8</v>
      </c>
      <c r="J67" s="23">
        <v>0</v>
      </c>
      <c r="K67" s="23">
        <v>1</v>
      </c>
      <c r="L67" s="23">
        <v>0</v>
      </c>
      <c r="M67" s="23">
        <v>1</v>
      </c>
      <c r="N67" s="23">
        <v>1</v>
      </c>
      <c r="O67" s="23">
        <v>1</v>
      </c>
      <c r="P67" s="23">
        <v>1</v>
      </c>
      <c r="Q67" s="23">
        <v>0</v>
      </c>
      <c r="R67" s="23">
        <v>1</v>
      </c>
      <c r="S67" s="23">
        <v>1</v>
      </c>
      <c r="T67" s="23">
        <v>1</v>
      </c>
      <c r="U67" s="23">
        <v>1</v>
      </c>
      <c r="V67" s="23">
        <v>1</v>
      </c>
      <c r="W67" s="23">
        <v>1</v>
      </c>
      <c r="X67" s="23">
        <v>1</v>
      </c>
      <c r="Y67" s="23">
        <v>0</v>
      </c>
      <c r="Z67" s="23">
        <v>0</v>
      </c>
      <c r="AA67" s="23">
        <v>1</v>
      </c>
      <c r="AB67" s="23">
        <v>0</v>
      </c>
      <c r="AC67" s="23">
        <v>1</v>
      </c>
    </row>
    <row r="68" spans="1:29" ht="15" x14ac:dyDescent="0.2">
      <c r="A68" t="s">
        <v>337</v>
      </c>
      <c r="B68" s="19">
        <v>4</v>
      </c>
      <c r="C68" s="19">
        <v>12</v>
      </c>
      <c r="D68" s="28" t="s">
        <v>170</v>
      </c>
      <c r="E68" s="28" t="s">
        <v>47</v>
      </c>
      <c r="F68" s="1">
        <v>1</v>
      </c>
      <c r="G68" s="1">
        <v>11</v>
      </c>
      <c r="H68" s="1">
        <v>3.875</v>
      </c>
      <c r="I68" s="1">
        <f t="shared" si="1"/>
        <v>4</v>
      </c>
      <c r="J68" s="1" t="s">
        <v>45</v>
      </c>
      <c r="K68" s="1">
        <v>1</v>
      </c>
      <c r="L68" s="1">
        <v>0</v>
      </c>
      <c r="M68" s="1">
        <v>0</v>
      </c>
      <c r="N68" s="1">
        <v>1</v>
      </c>
      <c r="O68" s="1">
        <v>0</v>
      </c>
      <c r="P68" s="1">
        <v>1</v>
      </c>
      <c r="Q68" s="1">
        <v>1</v>
      </c>
      <c r="R68" s="1">
        <v>0</v>
      </c>
      <c r="S68" s="1">
        <v>1</v>
      </c>
      <c r="T68" s="1">
        <v>0</v>
      </c>
      <c r="U68" s="1">
        <v>1</v>
      </c>
      <c r="V68" s="1">
        <v>1</v>
      </c>
      <c r="W68" s="1">
        <v>0</v>
      </c>
      <c r="X68" s="1">
        <v>0</v>
      </c>
      <c r="Y68" s="1">
        <v>1</v>
      </c>
      <c r="Z68" s="1">
        <v>1</v>
      </c>
      <c r="AA68" s="1">
        <v>1</v>
      </c>
      <c r="AB68" s="1">
        <v>1</v>
      </c>
      <c r="AC68" s="1">
        <v>0</v>
      </c>
    </row>
    <row r="69" spans="1:29" ht="15" x14ac:dyDescent="0.2">
      <c r="A69" t="s">
        <v>337</v>
      </c>
      <c r="B69" s="21">
        <v>4</v>
      </c>
      <c r="C69" s="21">
        <v>13</v>
      </c>
      <c r="D69" s="27" t="s">
        <v>171</v>
      </c>
      <c r="E69" s="27" t="s">
        <v>141</v>
      </c>
      <c r="F69" s="23">
        <v>1</v>
      </c>
      <c r="G69" s="23">
        <v>11</v>
      </c>
      <c r="H69" s="23">
        <v>8.125</v>
      </c>
      <c r="I69" s="1">
        <f t="shared" si="1"/>
        <v>8</v>
      </c>
      <c r="J69" s="23">
        <v>0</v>
      </c>
      <c r="K69" s="23">
        <v>1</v>
      </c>
      <c r="L69" s="23">
        <v>1</v>
      </c>
      <c r="M69" s="23">
        <v>0</v>
      </c>
      <c r="N69" s="23">
        <v>1</v>
      </c>
      <c r="O69" s="23">
        <v>0</v>
      </c>
      <c r="P69" s="23">
        <v>0</v>
      </c>
      <c r="Q69" s="23">
        <v>1</v>
      </c>
      <c r="R69" s="23">
        <v>1</v>
      </c>
      <c r="S69" s="23">
        <v>1</v>
      </c>
      <c r="T69" s="23">
        <v>1</v>
      </c>
      <c r="U69" s="23">
        <v>1</v>
      </c>
      <c r="V69" s="23">
        <v>1</v>
      </c>
      <c r="W69" s="23">
        <v>1</v>
      </c>
      <c r="X69" s="23">
        <v>0</v>
      </c>
      <c r="Y69" s="23">
        <v>1</v>
      </c>
      <c r="Z69" s="23">
        <v>1</v>
      </c>
      <c r="AA69" s="23">
        <v>0</v>
      </c>
      <c r="AB69" s="23">
        <v>0</v>
      </c>
      <c r="AC69" s="23">
        <v>1</v>
      </c>
    </row>
    <row r="70" spans="1:29" ht="15" x14ac:dyDescent="0.2">
      <c r="A70" t="s">
        <v>337</v>
      </c>
      <c r="B70" s="19">
        <v>4</v>
      </c>
      <c r="C70" s="19">
        <v>14</v>
      </c>
      <c r="D70" s="28" t="s">
        <v>172</v>
      </c>
      <c r="E70" s="28" t="s">
        <v>173</v>
      </c>
      <c r="F70" s="1">
        <v>1</v>
      </c>
      <c r="G70" s="1">
        <v>12</v>
      </c>
      <c r="H70" s="1">
        <v>7</v>
      </c>
      <c r="I70" s="1">
        <f t="shared" si="1"/>
        <v>7</v>
      </c>
      <c r="J70" s="1">
        <v>0</v>
      </c>
      <c r="K70" s="1">
        <v>1</v>
      </c>
      <c r="L70" s="1">
        <v>0</v>
      </c>
      <c r="M70" s="1">
        <v>0</v>
      </c>
      <c r="N70" s="1">
        <v>1</v>
      </c>
      <c r="O70" s="1">
        <v>1</v>
      </c>
      <c r="P70" s="1">
        <v>1</v>
      </c>
      <c r="Q70" s="1">
        <v>1</v>
      </c>
      <c r="R70" s="1">
        <v>1</v>
      </c>
      <c r="S70" s="1">
        <v>0</v>
      </c>
      <c r="T70" s="1">
        <v>1</v>
      </c>
      <c r="U70" s="1">
        <v>1</v>
      </c>
      <c r="V70" s="1" t="s">
        <v>45</v>
      </c>
      <c r="W70" s="1">
        <v>1</v>
      </c>
      <c r="X70" s="1">
        <v>0</v>
      </c>
      <c r="Y70" s="1">
        <v>0</v>
      </c>
      <c r="Z70" s="1">
        <v>0</v>
      </c>
      <c r="AA70" s="1">
        <v>1</v>
      </c>
      <c r="AB70" s="1">
        <v>1</v>
      </c>
      <c r="AC70" s="1">
        <v>0</v>
      </c>
    </row>
    <row r="71" spans="1:29" ht="15" x14ac:dyDescent="0.2">
      <c r="A71" t="s">
        <v>337</v>
      </c>
      <c r="B71" s="21">
        <v>4</v>
      </c>
      <c r="C71" s="21">
        <v>15</v>
      </c>
      <c r="D71" s="27" t="s">
        <v>174</v>
      </c>
      <c r="E71" s="27" t="s">
        <v>53</v>
      </c>
      <c r="F71" s="23">
        <v>1</v>
      </c>
      <c r="G71" s="23">
        <v>12</v>
      </c>
      <c r="H71" s="23">
        <v>7.5</v>
      </c>
      <c r="I71" s="1">
        <f t="shared" si="1"/>
        <v>8</v>
      </c>
      <c r="J71" s="23">
        <v>0</v>
      </c>
      <c r="K71" s="23">
        <v>1</v>
      </c>
      <c r="L71" s="23">
        <v>1</v>
      </c>
      <c r="M71" s="23">
        <v>0</v>
      </c>
      <c r="N71" s="23">
        <v>1</v>
      </c>
      <c r="O71" s="23">
        <v>1</v>
      </c>
      <c r="P71" s="23">
        <v>1</v>
      </c>
      <c r="Q71" s="23">
        <v>1</v>
      </c>
      <c r="R71" s="23">
        <v>1</v>
      </c>
      <c r="S71" s="23">
        <v>1</v>
      </c>
      <c r="T71" s="23">
        <v>1</v>
      </c>
      <c r="U71" s="23">
        <v>1</v>
      </c>
      <c r="V71" s="23">
        <v>0</v>
      </c>
      <c r="W71" s="23">
        <v>0</v>
      </c>
      <c r="X71" s="23">
        <v>0</v>
      </c>
      <c r="Y71" s="23">
        <v>1</v>
      </c>
      <c r="Z71" s="23">
        <v>0</v>
      </c>
      <c r="AA71" s="23">
        <v>1</v>
      </c>
      <c r="AB71" s="23">
        <v>0</v>
      </c>
      <c r="AC71" s="23">
        <v>0</v>
      </c>
    </row>
    <row r="72" spans="1:29" ht="15" x14ac:dyDescent="0.2">
      <c r="A72" t="s">
        <v>337</v>
      </c>
      <c r="B72" s="19">
        <v>4</v>
      </c>
      <c r="C72" s="19">
        <v>16</v>
      </c>
      <c r="D72" s="28" t="s">
        <v>175</v>
      </c>
      <c r="E72" s="28" t="s">
        <v>107</v>
      </c>
      <c r="F72" s="1">
        <v>1</v>
      </c>
      <c r="G72" s="1">
        <v>11</v>
      </c>
      <c r="H72" s="1">
        <v>8.125</v>
      </c>
      <c r="I72" s="1">
        <f t="shared" si="1"/>
        <v>8</v>
      </c>
      <c r="J72" s="1">
        <v>0</v>
      </c>
      <c r="K72" s="1">
        <v>0</v>
      </c>
      <c r="L72" s="1">
        <v>1</v>
      </c>
      <c r="M72" s="1">
        <v>0</v>
      </c>
      <c r="N72" s="1">
        <v>1</v>
      </c>
      <c r="O72" s="1">
        <v>0</v>
      </c>
      <c r="P72" s="1">
        <v>0</v>
      </c>
      <c r="Q72" s="1">
        <v>1</v>
      </c>
      <c r="R72" s="1">
        <v>0</v>
      </c>
      <c r="S72" s="1">
        <v>1</v>
      </c>
      <c r="T72" s="1">
        <v>1</v>
      </c>
      <c r="U72" s="1">
        <v>1</v>
      </c>
      <c r="V72" s="1">
        <v>1</v>
      </c>
      <c r="W72" s="1">
        <v>1</v>
      </c>
      <c r="X72" s="1">
        <v>0</v>
      </c>
      <c r="Y72" s="1">
        <v>1</v>
      </c>
      <c r="Z72" s="1">
        <v>1</v>
      </c>
      <c r="AA72" s="1">
        <v>0</v>
      </c>
      <c r="AB72" s="1">
        <v>0</v>
      </c>
      <c r="AC72" s="1">
        <v>1</v>
      </c>
    </row>
    <row r="73" spans="1:29" ht="15" x14ac:dyDescent="0.2">
      <c r="A73" t="s">
        <v>337</v>
      </c>
      <c r="B73" s="21">
        <v>4</v>
      </c>
      <c r="C73" s="21">
        <v>17</v>
      </c>
      <c r="D73" s="27" t="s">
        <v>176</v>
      </c>
      <c r="E73" s="27" t="s">
        <v>177</v>
      </c>
      <c r="F73" s="23">
        <v>1</v>
      </c>
      <c r="G73" s="23">
        <v>9</v>
      </c>
      <c r="H73" s="23">
        <v>8.75</v>
      </c>
      <c r="I73" s="1">
        <f t="shared" si="1"/>
        <v>9</v>
      </c>
      <c r="J73" s="23">
        <v>1</v>
      </c>
      <c r="K73" s="23">
        <v>0</v>
      </c>
      <c r="L73" s="23">
        <v>0</v>
      </c>
      <c r="M73" s="23">
        <v>1</v>
      </c>
      <c r="N73" s="23">
        <v>0</v>
      </c>
      <c r="O73" s="23">
        <v>1</v>
      </c>
      <c r="P73" s="23">
        <v>1</v>
      </c>
      <c r="Q73" s="23">
        <v>0</v>
      </c>
      <c r="R73" s="23">
        <v>1</v>
      </c>
      <c r="S73" s="23">
        <v>1</v>
      </c>
      <c r="T73" s="23">
        <v>1</v>
      </c>
      <c r="U73" s="23">
        <v>1</v>
      </c>
      <c r="V73" s="23">
        <v>1</v>
      </c>
      <c r="W73" s="23">
        <v>1</v>
      </c>
      <c r="X73" s="23">
        <v>1</v>
      </c>
      <c r="Y73" s="23">
        <v>0</v>
      </c>
      <c r="Z73" s="23">
        <v>0</v>
      </c>
      <c r="AA73" s="23">
        <v>1</v>
      </c>
      <c r="AB73" s="23">
        <v>0</v>
      </c>
      <c r="AC73" s="23">
        <v>0</v>
      </c>
    </row>
    <row r="74" spans="1:29" ht="15" x14ac:dyDescent="0.2">
      <c r="A74" t="s">
        <v>337</v>
      </c>
      <c r="B74" s="19">
        <v>4</v>
      </c>
      <c r="C74" s="19">
        <v>18</v>
      </c>
      <c r="D74" s="28" t="s">
        <v>178</v>
      </c>
      <c r="E74" s="28" t="s">
        <v>179</v>
      </c>
      <c r="F74" s="1">
        <v>1</v>
      </c>
      <c r="G74" s="1">
        <v>12</v>
      </c>
      <c r="H74" s="1">
        <v>6.375</v>
      </c>
      <c r="I74" s="1">
        <f t="shared" si="1"/>
        <v>6</v>
      </c>
      <c r="J74" s="1">
        <v>0</v>
      </c>
      <c r="K74" s="1">
        <v>1</v>
      </c>
      <c r="L74" s="1">
        <v>0</v>
      </c>
      <c r="M74" s="1">
        <v>0</v>
      </c>
      <c r="N74" s="1">
        <v>1</v>
      </c>
      <c r="O74" s="1">
        <v>1</v>
      </c>
      <c r="P74" s="1">
        <v>1</v>
      </c>
      <c r="Q74" s="1">
        <v>1</v>
      </c>
      <c r="R74" s="1">
        <v>1</v>
      </c>
      <c r="S74" s="1">
        <v>0</v>
      </c>
      <c r="T74" s="1">
        <v>1</v>
      </c>
      <c r="U74" s="1">
        <v>1</v>
      </c>
      <c r="V74" s="1" t="s">
        <v>45</v>
      </c>
      <c r="W74" s="1">
        <v>0</v>
      </c>
      <c r="X74" s="1">
        <v>0</v>
      </c>
      <c r="Y74" s="1">
        <v>0</v>
      </c>
      <c r="Z74" s="1">
        <v>0</v>
      </c>
      <c r="AA74" s="1">
        <v>1</v>
      </c>
      <c r="AB74" s="1">
        <v>1</v>
      </c>
      <c r="AC74" s="1">
        <v>0</v>
      </c>
    </row>
    <row r="75" spans="1:29" ht="15" x14ac:dyDescent="0.2">
      <c r="A75" t="s">
        <v>337</v>
      </c>
      <c r="B75" s="21">
        <v>4</v>
      </c>
      <c r="C75" s="21">
        <v>19</v>
      </c>
      <c r="D75" s="27" t="s">
        <v>180</v>
      </c>
      <c r="E75" s="27" t="s">
        <v>181</v>
      </c>
      <c r="F75" s="23">
        <v>1</v>
      </c>
      <c r="G75" s="23">
        <v>12</v>
      </c>
      <c r="H75" s="23">
        <v>6.25</v>
      </c>
      <c r="I75" s="1">
        <f t="shared" si="1"/>
        <v>6</v>
      </c>
      <c r="J75" s="23">
        <v>0</v>
      </c>
      <c r="K75" s="23">
        <v>1</v>
      </c>
      <c r="L75" s="23">
        <v>0</v>
      </c>
      <c r="M75" s="23">
        <v>0</v>
      </c>
      <c r="N75" s="23">
        <v>1</v>
      </c>
      <c r="O75" s="23">
        <v>1</v>
      </c>
      <c r="P75" s="23">
        <v>0</v>
      </c>
      <c r="Q75" s="23">
        <v>1</v>
      </c>
      <c r="R75" s="23">
        <v>1</v>
      </c>
      <c r="S75" s="23">
        <v>0</v>
      </c>
      <c r="T75" s="23">
        <v>0</v>
      </c>
      <c r="U75" s="23">
        <v>1</v>
      </c>
      <c r="V75" s="23">
        <v>1</v>
      </c>
      <c r="W75" s="23">
        <v>1</v>
      </c>
      <c r="X75" s="23">
        <v>1</v>
      </c>
      <c r="Y75" s="23">
        <v>0</v>
      </c>
      <c r="Z75" s="23">
        <v>0</v>
      </c>
      <c r="AA75" s="23">
        <v>0</v>
      </c>
      <c r="AB75" s="23">
        <v>1</v>
      </c>
      <c r="AC75" s="23">
        <v>0</v>
      </c>
    </row>
    <row r="76" spans="1:29" ht="15" x14ac:dyDescent="0.2">
      <c r="A76" t="s">
        <v>337</v>
      </c>
      <c r="B76" s="19">
        <v>4</v>
      </c>
      <c r="C76" s="19">
        <v>20</v>
      </c>
      <c r="D76" s="28" t="s">
        <v>182</v>
      </c>
      <c r="E76" s="28" t="s">
        <v>67</v>
      </c>
      <c r="F76" s="1">
        <v>1</v>
      </c>
      <c r="G76" s="1">
        <v>12</v>
      </c>
      <c r="H76" s="1">
        <v>5.625</v>
      </c>
      <c r="I76" s="1">
        <f t="shared" si="1"/>
        <v>6</v>
      </c>
      <c r="J76" s="1">
        <v>0</v>
      </c>
      <c r="K76" s="1">
        <v>1</v>
      </c>
      <c r="L76" s="1">
        <v>0</v>
      </c>
      <c r="M76" s="1">
        <v>1</v>
      </c>
      <c r="N76" s="1">
        <v>1</v>
      </c>
      <c r="O76" s="1">
        <v>1</v>
      </c>
      <c r="P76" s="1">
        <v>1</v>
      </c>
      <c r="Q76" s="1">
        <v>0</v>
      </c>
      <c r="R76" s="1">
        <v>1</v>
      </c>
      <c r="S76" s="1">
        <v>1</v>
      </c>
      <c r="T76" s="1">
        <v>1</v>
      </c>
      <c r="U76" s="1">
        <v>0</v>
      </c>
      <c r="V76" s="1">
        <v>0</v>
      </c>
      <c r="W76" s="1">
        <v>0</v>
      </c>
      <c r="X76" s="1">
        <v>1</v>
      </c>
      <c r="Y76" s="1">
        <v>0</v>
      </c>
      <c r="Z76" s="1">
        <v>0</v>
      </c>
      <c r="AA76" s="1">
        <v>1</v>
      </c>
      <c r="AB76" s="1">
        <v>0</v>
      </c>
      <c r="AC76" s="1">
        <v>1</v>
      </c>
    </row>
    <row r="77" spans="1:29" ht="15" x14ac:dyDescent="0.2">
      <c r="A77" t="s">
        <v>337</v>
      </c>
      <c r="B77" s="23">
        <v>5</v>
      </c>
      <c r="C77" s="23">
        <v>1</v>
      </c>
      <c r="D77" s="27" t="s">
        <v>183</v>
      </c>
      <c r="E77" s="27" t="s">
        <v>151</v>
      </c>
      <c r="F77" s="23">
        <v>1</v>
      </c>
      <c r="G77" s="23">
        <v>7</v>
      </c>
      <c r="H77" s="23">
        <v>6.875</v>
      </c>
      <c r="I77" s="1">
        <f t="shared" si="1"/>
        <v>7</v>
      </c>
      <c r="J77" s="23">
        <v>1</v>
      </c>
      <c r="K77" s="23">
        <v>0</v>
      </c>
      <c r="L77" s="23">
        <v>0</v>
      </c>
      <c r="M77" s="23">
        <v>1</v>
      </c>
      <c r="N77" s="23">
        <v>0</v>
      </c>
      <c r="O77" s="23">
        <v>1</v>
      </c>
      <c r="P77" s="23">
        <v>1</v>
      </c>
      <c r="Q77" s="23">
        <v>1</v>
      </c>
      <c r="R77" s="23">
        <v>0</v>
      </c>
      <c r="S77" s="23">
        <v>1</v>
      </c>
      <c r="T77" s="23">
        <v>0</v>
      </c>
      <c r="U77" s="23">
        <v>1</v>
      </c>
      <c r="V77" s="23">
        <v>1</v>
      </c>
      <c r="W77" s="23">
        <v>0</v>
      </c>
      <c r="X77" s="23">
        <v>0</v>
      </c>
      <c r="Y77" s="23">
        <v>0</v>
      </c>
      <c r="Z77" s="23">
        <v>0</v>
      </c>
      <c r="AA77" s="23">
        <v>1</v>
      </c>
      <c r="AB77" s="23">
        <v>0</v>
      </c>
      <c r="AC77" s="23">
        <v>0</v>
      </c>
    </row>
    <row r="78" spans="1:29" ht="15" x14ac:dyDescent="0.2">
      <c r="A78" t="s">
        <v>337</v>
      </c>
      <c r="B78" s="1">
        <v>5</v>
      </c>
      <c r="C78" s="1">
        <v>2</v>
      </c>
      <c r="D78" s="28" t="s">
        <v>184</v>
      </c>
      <c r="E78" s="28" t="s">
        <v>181</v>
      </c>
      <c r="F78" s="1">
        <v>1</v>
      </c>
      <c r="G78" s="1">
        <v>7</v>
      </c>
      <c r="H78" s="1">
        <v>4.375</v>
      </c>
      <c r="I78" s="1">
        <f t="shared" si="1"/>
        <v>4</v>
      </c>
      <c r="J78" s="1">
        <v>1</v>
      </c>
      <c r="K78" s="1">
        <v>0</v>
      </c>
      <c r="L78" s="1">
        <v>0</v>
      </c>
      <c r="M78" s="1">
        <v>1</v>
      </c>
      <c r="N78" s="1">
        <v>1</v>
      </c>
      <c r="O78" s="1">
        <v>0</v>
      </c>
      <c r="P78" s="1">
        <v>1</v>
      </c>
      <c r="Q78" s="1">
        <v>0</v>
      </c>
      <c r="R78" s="1">
        <v>0</v>
      </c>
      <c r="S78" s="1">
        <v>1</v>
      </c>
      <c r="T78" s="1">
        <v>0</v>
      </c>
      <c r="U78" s="1">
        <v>0</v>
      </c>
      <c r="V78" s="1">
        <v>1</v>
      </c>
      <c r="W78" s="1">
        <v>0</v>
      </c>
      <c r="X78" s="1">
        <v>0</v>
      </c>
      <c r="Y78" s="1">
        <v>0</v>
      </c>
      <c r="Z78" s="1">
        <v>1</v>
      </c>
      <c r="AA78" s="1">
        <v>0</v>
      </c>
      <c r="AB78" s="1">
        <v>1</v>
      </c>
      <c r="AC78" s="1">
        <v>1</v>
      </c>
    </row>
    <row r="79" spans="1:29" ht="15" x14ac:dyDescent="0.2">
      <c r="A79" t="s">
        <v>337</v>
      </c>
      <c r="B79" s="23">
        <v>5</v>
      </c>
      <c r="C79" s="23">
        <v>3</v>
      </c>
      <c r="D79" s="27" t="s">
        <v>185</v>
      </c>
      <c r="E79" s="27" t="s">
        <v>186</v>
      </c>
      <c r="F79" s="23">
        <v>1</v>
      </c>
      <c r="G79" s="23">
        <v>7</v>
      </c>
      <c r="H79" s="23">
        <v>6.25</v>
      </c>
      <c r="I79" s="1">
        <f t="shared" si="1"/>
        <v>6</v>
      </c>
      <c r="J79" s="23">
        <v>1</v>
      </c>
      <c r="K79" s="23">
        <v>0</v>
      </c>
      <c r="L79" s="23">
        <v>0</v>
      </c>
      <c r="M79" s="23">
        <v>1</v>
      </c>
      <c r="N79" s="23">
        <v>0</v>
      </c>
      <c r="O79" s="23">
        <v>1</v>
      </c>
      <c r="P79" s="23">
        <v>0</v>
      </c>
      <c r="Q79" s="23">
        <v>1</v>
      </c>
      <c r="R79" s="23">
        <v>0</v>
      </c>
      <c r="S79" s="23">
        <v>1</v>
      </c>
      <c r="T79" s="23">
        <v>1</v>
      </c>
      <c r="U79" s="23">
        <v>0</v>
      </c>
      <c r="V79" s="23">
        <v>0</v>
      </c>
      <c r="W79" s="23">
        <v>0</v>
      </c>
      <c r="X79" s="23">
        <v>1</v>
      </c>
      <c r="Y79" s="23">
        <v>1</v>
      </c>
      <c r="Z79" s="23">
        <v>1</v>
      </c>
      <c r="AA79" s="23">
        <v>0</v>
      </c>
      <c r="AB79" s="23">
        <v>0</v>
      </c>
      <c r="AC79" s="23">
        <v>1</v>
      </c>
    </row>
    <row r="80" spans="1:29" ht="15" x14ac:dyDescent="0.2">
      <c r="A80" t="s">
        <v>337</v>
      </c>
      <c r="B80" s="1">
        <v>5</v>
      </c>
      <c r="C80" s="1">
        <v>4</v>
      </c>
      <c r="D80" s="28" t="s">
        <v>187</v>
      </c>
      <c r="E80" s="28" t="s">
        <v>188</v>
      </c>
      <c r="F80" s="1">
        <v>1</v>
      </c>
      <c r="G80" s="1">
        <v>7</v>
      </c>
      <c r="H80" s="1">
        <v>8.75</v>
      </c>
      <c r="I80" s="1">
        <f t="shared" si="1"/>
        <v>9</v>
      </c>
      <c r="J80" s="1">
        <v>1</v>
      </c>
      <c r="K80" s="1">
        <v>0</v>
      </c>
      <c r="L80" s="1">
        <v>0</v>
      </c>
      <c r="M80" s="1">
        <v>1</v>
      </c>
      <c r="N80" s="1">
        <v>0</v>
      </c>
      <c r="O80" s="1">
        <v>1</v>
      </c>
      <c r="P80" s="1">
        <v>1</v>
      </c>
      <c r="Q80" s="1">
        <v>1</v>
      </c>
      <c r="R80" s="1">
        <v>0</v>
      </c>
      <c r="S80" s="1">
        <v>1</v>
      </c>
      <c r="T80" s="1">
        <v>1</v>
      </c>
      <c r="U80" s="1">
        <v>1</v>
      </c>
      <c r="V80" s="1">
        <v>0</v>
      </c>
      <c r="W80" s="1">
        <v>0</v>
      </c>
      <c r="X80" s="1">
        <v>1</v>
      </c>
      <c r="Y80" s="1">
        <v>0</v>
      </c>
      <c r="Z80" s="1">
        <v>0</v>
      </c>
      <c r="AA80" s="1">
        <v>0</v>
      </c>
      <c r="AB80" s="1">
        <v>0</v>
      </c>
      <c r="AC80" s="1">
        <v>1</v>
      </c>
    </row>
    <row r="81" spans="1:29" ht="15" x14ac:dyDescent="0.2">
      <c r="A81" t="s">
        <v>337</v>
      </c>
      <c r="B81" s="23">
        <v>5</v>
      </c>
      <c r="C81" s="23">
        <v>5</v>
      </c>
      <c r="D81" s="27" t="s">
        <v>189</v>
      </c>
      <c r="E81" s="27" t="s">
        <v>190</v>
      </c>
      <c r="F81" s="23">
        <v>1</v>
      </c>
      <c r="G81" s="23">
        <v>8</v>
      </c>
      <c r="H81" s="23">
        <v>9.375</v>
      </c>
      <c r="I81" s="1">
        <f t="shared" si="1"/>
        <v>9</v>
      </c>
      <c r="J81" s="23">
        <v>1</v>
      </c>
      <c r="K81" s="23">
        <v>0</v>
      </c>
      <c r="L81" s="23">
        <v>0</v>
      </c>
      <c r="M81" s="23">
        <v>0</v>
      </c>
      <c r="N81" s="23">
        <v>0</v>
      </c>
      <c r="O81" s="23">
        <v>1</v>
      </c>
      <c r="P81" s="23">
        <v>1</v>
      </c>
      <c r="Q81" s="23">
        <v>1</v>
      </c>
      <c r="R81" s="23">
        <v>1</v>
      </c>
      <c r="S81" s="23">
        <v>0</v>
      </c>
      <c r="T81" s="23">
        <v>1</v>
      </c>
      <c r="U81" s="23">
        <v>1</v>
      </c>
      <c r="V81" s="23">
        <v>1</v>
      </c>
      <c r="W81" s="23">
        <v>1</v>
      </c>
      <c r="X81" s="23">
        <v>1</v>
      </c>
      <c r="Y81" s="23">
        <v>1</v>
      </c>
      <c r="Z81" s="23">
        <v>1</v>
      </c>
      <c r="AA81" s="23">
        <v>1</v>
      </c>
      <c r="AB81" s="23">
        <v>0</v>
      </c>
      <c r="AC81" s="23">
        <v>0</v>
      </c>
    </row>
    <row r="82" spans="1:29" ht="15" x14ac:dyDescent="0.2">
      <c r="A82" t="s">
        <v>337</v>
      </c>
      <c r="B82" s="1">
        <v>5</v>
      </c>
      <c r="C82" s="1">
        <v>6</v>
      </c>
      <c r="D82" s="28" t="s">
        <v>191</v>
      </c>
      <c r="E82" s="28" t="s">
        <v>115</v>
      </c>
      <c r="F82" s="1">
        <v>1</v>
      </c>
      <c r="G82" s="1">
        <v>7</v>
      </c>
      <c r="H82" s="1">
        <v>5.125</v>
      </c>
      <c r="I82" s="1">
        <f t="shared" si="1"/>
        <v>5</v>
      </c>
      <c r="J82" s="1">
        <v>1</v>
      </c>
      <c r="K82" s="1">
        <v>0</v>
      </c>
      <c r="L82" s="1" t="s">
        <v>45</v>
      </c>
      <c r="M82" s="1">
        <v>1</v>
      </c>
      <c r="N82" s="1">
        <v>1</v>
      </c>
      <c r="O82" s="1" t="s">
        <v>45</v>
      </c>
      <c r="P82" s="1">
        <v>1</v>
      </c>
      <c r="Q82" s="1" t="s">
        <v>45</v>
      </c>
      <c r="R82" s="1">
        <v>1</v>
      </c>
      <c r="S82" s="1">
        <v>1</v>
      </c>
      <c r="T82" s="1">
        <v>1</v>
      </c>
      <c r="U82" s="1">
        <v>1</v>
      </c>
      <c r="V82" s="1" t="s">
        <v>45</v>
      </c>
      <c r="W82" s="1">
        <v>0</v>
      </c>
      <c r="X82" s="1" t="s">
        <v>45</v>
      </c>
      <c r="Y82" s="1">
        <v>0</v>
      </c>
      <c r="Z82" s="1">
        <v>1</v>
      </c>
      <c r="AA82" s="1" t="s">
        <v>45</v>
      </c>
      <c r="AB82" s="1">
        <v>1</v>
      </c>
      <c r="AC82" s="1">
        <v>1</v>
      </c>
    </row>
    <row r="83" spans="1:29" ht="15" x14ac:dyDescent="0.2">
      <c r="A83" t="s">
        <v>337</v>
      </c>
      <c r="B83" s="23">
        <v>5</v>
      </c>
      <c r="C83" s="23">
        <v>7</v>
      </c>
      <c r="D83" s="27" t="s">
        <v>192</v>
      </c>
      <c r="E83" s="27" t="s">
        <v>193</v>
      </c>
      <c r="F83" s="23">
        <v>1</v>
      </c>
      <c r="G83" s="23">
        <v>8</v>
      </c>
      <c r="H83" s="23">
        <v>8.75</v>
      </c>
      <c r="I83" s="1">
        <f t="shared" si="1"/>
        <v>9</v>
      </c>
      <c r="J83" s="23">
        <v>1</v>
      </c>
      <c r="K83" s="23">
        <v>0</v>
      </c>
      <c r="L83" s="23">
        <v>0</v>
      </c>
      <c r="M83" s="23">
        <v>0</v>
      </c>
      <c r="N83" s="23">
        <v>0</v>
      </c>
      <c r="O83" s="23">
        <v>1</v>
      </c>
      <c r="P83" s="23">
        <v>1</v>
      </c>
      <c r="Q83" s="23">
        <v>1</v>
      </c>
      <c r="R83" s="23">
        <v>1</v>
      </c>
      <c r="S83" s="23">
        <v>0</v>
      </c>
      <c r="T83" s="23">
        <v>1</v>
      </c>
      <c r="U83" s="23">
        <v>1</v>
      </c>
      <c r="V83" s="23">
        <v>1</v>
      </c>
      <c r="W83" s="23">
        <v>0</v>
      </c>
      <c r="X83" s="23">
        <v>1</v>
      </c>
      <c r="Y83" s="23">
        <v>1</v>
      </c>
      <c r="Z83" s="23">
        <v>1</v>
      </c>
      <c r="AA83" s="23">
        <v>1</v>
      </c>
      <c r="AB83" s="23">
        <v>0</v>
      </c>
      <c r="AC83" s="23">
        <v>0</v>
      </c>
    </row>
    <row r="84" spans="1:29" ht="15" x14ac:dyDescent="0.2">
      <c r="A84" t="s">
        <v>337</v>
      </c>
      <c r="B84" s="1">
        <v>5</v>
      </c>
      <c r="C84" s="1">
        <v>8</v>
      </c>
      <c r="D84" s="28" t="s">
        <v>194</v>
      </c>
      <c r="E84" s="28" t="s">
        <v>91</v>
      </c>
      <c r="F84" s="1">
        <v>1</v>
      </c>
      <c r="G84" s="1">
        <v>8</v>
      </c>
      <c r="H84" s="1">
        <v>5</v>
      </c>
      <c r="I84" s="1">
        <f t="shared" si="1"/>
        <v>5</v>
      </c>
      <c r="J84" s="1">
        <v>1</v>
      </c>
      <c r="K84" s="1">
        <v>0</v>
      </c>
      <c r="L84" s="1">
        <v>0</v>
      </c>
      <c r="M84" s="1">
        <v>0</v>
      </c>
      <c r="N84" s="1">
        <v>1</v>
      </c>
      <c r="O84" s="1">
        <v>0</v>
      </c>
      <c r="P84" s="1">
        <v>1</v>
      </c>
      <c r="Q84" s="1">
        <v>0</v>
      </c>
      <c r="R84" s="1">
        <v>1</v>
      </c>
      <c r="S84" s="1">
        <v>1</v>
      </c>
      <c r="T84" s="1">
        <v>1</v>
      </c>
      <c r="U84" s="1">
        <v>0</v>
      </c>
      <c r="V84" s="1">
        <v>0</v>
      </c>
      <c r="W84" s="1">
        <v>1</v>
      </c>
      <c r="X84" s="1">
        <v>1</v>
      </c>
      <c r="Y84" s="1">
        <v>1</v>
      </c>
      <c r="Z84" s="1">
        <v>0</v>
      </c>
      <c r="AA84" s="1">
        <v>1</v>
      </c>
      <c r="AB84" s="1">
        <v>1</v>
      </c>
      <c r="AC84" s="1">
        <v>1</v>
      </c>
    </row>
    <row r="85" spans="1:29" ht="15" x14ac:dyDescent="0.2">
      <c r="A85" t="s">
        <v>337</v>
      </c>
      <c r="B85" s="23">
        <v>5</v>
      </c>
      <c r="C85" s="23">
        <v>9</v>
      </c>
      <c r="D85" s="27" t="s">
        <v>195</v>
      </c>
      <c r="E85" s="27" t="s">
        <v>115</v>
      </c>
      <c r="F85" s="23">
        <v>1</v>
      </c>
      <c r="G85" s="23">
        <v>8</v>
      </c>
      <c r="H85" s="23">
        <v>8.125</v>
      </c>
      <c r="I85" s="1">
        <f t="shared" si="1"/>
        <v>8</v>
      </c>
      <c r="J85" s="23">
        <v>1</v>
      </c>
      <c r="K85" s="23">
        <v>0</v>
      </c>
      <c r="L85" s="23">
        <v>0</v>
      </c>
      <c r="M85" s="23">
        <v>0</v>
      </c>
      <c r="N85" s="23">
        <v>0</v>
      </c>
      <c r="O85" s="23">
        <v>1</v>
      </c>
      <c r="P85" s="23">
        <v>1</v>
      </c>
      <c r="Q85" s="23">
        <v>1</v>
      </c>
      <c r="R85" s="23">
        <v>1</v>
      </c>
      <c r="S85" s="23">
        <v>0</v>
      </c>
      <c r="T85" s="23">
        <v>1</v>
      </c>
      <c r="U85" s="23">
        <v>0</v>
      </c>
      <c r="V85" s="23">
        <v>1</v>
      </c>
      <c r="W85" s="23">
        <v>1</v>
      </c>
      <c r="X85" s="23">
        <v>1</v>
      </c>
      <c r="Y85" s="23">
        <v>0</v>
      </c>
      <c r="Z85" s="23">
        <v>1</v>
      </c>
      <c r="AA85" s="23">
        <v>1</v>
      </c>
      <c r="AB85" s="23">
        <v>0</v>
      </c>
      <c r="AC85" s="23">
        <v>0</v>
      </c>
    </row>
    <row r="86" spans="1:29" ht="15" x14ac:dyDescent="0.2">
      <c r="A86" t="s">
        <v>337</v>
      </c>
      <c r="B86" s="1">
        <v>5</v>
      </c>
      <c r="C86" s="1">
        <v>10</v>
      </c>
      <c r="D86" s="28" t="s">
        <v>196</v>
      </c>
      <c r="E86" s="28" t="s">
        <v>119</v>
      </c>
      <c r="F86" s="1">
        <v>1</v>
      </c>
      <c r="G86" s="1">
        <v>8</v>
      </c>
      <c r="H86" s="1">
        <v>8.75</v>
      </c>
      <c r="I86" s="1">
        <f t="shared" si="1"/>
        <v>9</v>
      </c>
      <c r="J86" s="1">
        <v>1</v>
      </c>
      <c r="K86" s="1">
        <v>0</v>
      </c>
      <c r="L86" s="1">
        <v>0</v>
      </c>
      <c r="M86" s="1">
        <v>0</v>
      </c>
      <c r="N86" s="1">
        <v>0</v>
      </c>
      <c r="O86" s="1">
        <v>1</v>
      </c>
      <c r="P86" s="1">
        <v>1</v>
      </c>
      <c r="Q86" s="1">
        <v>1</v>
      </c>
      <c r="R86" s="1">
        <v>1</v>
      </c>
      <c r="S86" s="1">
        <v>0</v>
      </c>
      <c r="T86" s="1">
        <v>1</v>
      </c>
      <c r="U86" s="1">
        <v>1</v>
      </c>
      <c r="V86" s="1">
        <v>1</v>
      </c>
      <c r="W86" s="1">
        <v>0</v>
      </c>
      <c r="X86" s="1">
        <v>1</v>
      </c>
      <c r="Y86" s="1">
        <v>1</v>
      </c>
      <c r="Z86" s="1">
        <v>1</v>
      </c>
      <c r="AA86" s="1">
        <v>1</v>
      </c>
      <c r="AB86" s="1">
        <v>0</v>
      </c>
      <c r="AC86" s="1">
        <v>0</v>
      </c>
    </row>
    <row r="87" spans="1:29" ht="15" x14ac:dyDescent="0.2">
      <c r="A87" t="s">
        <v>337</v>
      </c>
      <c r="B87" s="23">
        <v>5</v>
      </c>
      <c r="C87" s="23">
        <v>11</v>
      </c>
      <c r="D87" s="27" t="s">
        <v>197</v>
      </c>
      <c r="E87" s="27" t="s">
        <v>198</v>
      </c>
      <c r="F87" s="23">
        <v>1</v>
      </c>
      <c r="G87" s="23">
        <v>8</v>
      </c>
      <c r="H87" s="23">
        <v>8.125</v>
      </c>
      <c r="I87" s="1">
        <f t="shared" si="1"/>
        <v>8</v>
      </c>
      <c r="J87" s="23">
        <v>1</v>
      </c>
      <c r="K87" s="23">
        <v>0</v>
      </c>
      <c r="L87" s="23">
        <v>0</v>
      </c>
      <c r="M87" s="23">
        <v>0</v>
      </c>
      <c r="N87" s="23">
        <v>1</v>
      </c>
      <c r="O87" s="23">
        <v>1</v>
      </c>
      <c r="P87" s="23">
        <v>1</v>
      </c>
      <c r="Q87" s="23">
        <v>1</v>
      </c>
      <c r="R87" s="23">
        <v>1</v>
      </c>
      <c r="S87" s="23">
        <v>0</v>
      </c>
      <c r="T87" s="23">
        <v>1</v>
      </c>
      <c r="U87" s="23">
        <v>1</v>
      </c>
      <c r="V87" s="23">
        <v>1</v>
      </c>
      <c r="W87" s="23">
        <v>1</v>
      </c>
      <c r="X87" s="23">
        <v>1</v>
      </c>
      <c r="Y87" s="23">
        <v>0</v>
      </c>
      <c r="Z87" s="23">
        <v>1</v>
      </c>
      <c r="AA87" s="23">
        <v>1</v>
      </c>
      <c r="AB87" s="23">
        <v>0</v>
      </c>
      <c r="AC87" s="23">
        <v>0</v>
      </c>
    </row>
    <row r="88" spans="1:29" ht="15" x14ac:dyDescent="0.2">
      <c r="A88" t="s">
        <v>337</v>
      </c>
      <c r="B88" s="1">
        <v>5</v>
      </c>
      <c r="C88" s="1">
        <v>12</v>
      </c>
      <c r="D88" s="28" t="s">
        <v>199</v>
      </c>
      <c r="E88" s="28" t="s">
        <v>200</v>
      </c>
      <c r="F88" s="1">
        <v>1</v>
      </c>
      <c r="G88" s="1">
        <v>7</v>
      </c>
      <c r="H88" s="1">
        <v>7.875</v>
      </c>
      <c r="I88" s="1">
        <f t="shared" si="1"/>
        <v>8</v>
      </c>
      <c r="J88" s="1">
        <v>1</v>
      </c>
      <c r="K88" s="1">
        <v>0</v>
      </c>
      <c r="L88" s="1">
        <v>0</v>
      </c>
      <c r="M88" s="1">
        <v>1</v>
      </c>
      <c r="N88" s="1">
        <v>0</v>
      </c>
      <c r="O88" s="1">
        <v>1</v>
      </c>
      <c r="P88" s="1">
        <v>1</v>
      </c>
      <c r="Q88" s="1" t="s">
        <v>45</v>
      </c>
      <c r="R88" s="1" t="s">
        <v>45</v>
      </c>
      <c r="S88" s="1">
        <v>1</v>
      </c>
      <c r="T88" s="1">
        <v>0</v>
      </c>
      <c r="U88" s="1">
        <v>1</v>
      </c>
      <c r="V88" s="1" t="s">
        <v>45</v>
      </c>
      <c r="W88" s="1">
        <v>0</v>
      </c>
      <c r="X88" s="1">
        <v>1</v>
      </c>
      <c r="Y88" s="1">
        <v>0</v>
      </c>
      <c r="Z88" s="1">
        <v>0</v>
      </c>
      <c r="AA88" s="1">
        <v>0</v>
      </c>
      <c r="AB88" s="1">
        <v>0</v>
      </c>
      <c r="AC88" s="1">
        <v>1</v>
      </c>
    </row>
    <row r="89" spans="1:29" ht="15" x14ac:dyDescent="0.2">
      <c r="A89" t="s">
        <v>337</v>
      </c>
      <c r="B89" s="23">
        <v>5</v>
      </c>
      <c r="C89" s="23">
        <v>13</v>
      </c>
      <c r="D89" s="27" t="s">
        <v>201</v>
      </c>
      <c r="E89" s="27" t="s">
        <v>158</v>
      </c>
      <c r="F89" s="23">
        <v>1</v>
      </c>
      <c r="G89" s="23">
        <v>8</v>
      </c>
      <c r="H89" s="23">
        <v>9.5</v>
      </c>
      <c r="I89" s="1">
        <f t="shared" si="1"/>
        <v>10</v>
      </c>
      <c r="J89" s="23">
        <v>1</v>
      </c>
      <c r="K89" s="23">
        <v>0</v>
      </c>
      <c r="L89" s="23">
        <v>0</v>
      </c>
      <c r="M89" s="23">
        <v>0</v>
      </c>
      <c r="N89" s="23">
        <v>0</v>
      </c>
      <c r="O89" s="23">
        <v>1</v>
      </c>
      <c r="P89" s="23">
        <v>1</v>
      </c>
      <c r="Q89" s="23">
        <v>1</v>
      </c>
      <c r="R89" s="23">
        <v>1</v>
      </c>
      <c r="S89" s="23" t="s">
        <v>45</v>
      </c>
      <c r="T89" s="23">
        <v>1</v>
      </c>
      <c r="U89" s="23">
        <v>1</v>
      </c>
      <c r="V89" s="23">
        <v>1</v>
      </c>
      <c r="W89" s="23">
        <v>1</v>
      </c>
      <c r="X89" s="23">
        <v>1</v>
      </c>
      <c r="Y89" s="23">
        <v>1</v>
      </c>
      <c r="Z89" s="23">
        <v>1</v>
      </c>
      <c r="AA89" s="23">
        <v>1</v>
      </c>
      <c r="AB89" s="23">
        <v>0</v>
      </c>
      <c r="AC89" s="23">
        <v>0</v>
      </c>
    </row>
    <row r="90" spans="1:29" ht="15" x14ac:dyDescent="0.2">
      <c r="A90" t="s">
        <v>337</v>
      </c>
      <c r="B90" s="1">
        <v>5</v>
      </c>
      <c r="C90" s="1">
        <v>14</v>
      </c>
      <c r="D90" s="28" t="s">
        <v>202</v>
      </c>
      <c r="E90" s="28" t="s">
        <v>203</v>
      </c>
      <c r="F90" s="1">
        <v>1</v>
      </c>
      <c r="G90" s="1">
        <v>8</v>
      </c>
      <c r="H90" s="1">
        <v>7.5</v>
      </c>
      <c r="I90" s="1">
        <f t="shared" si="1"/>
        <v>8</v>
      </c>
      <c r="J90" s="1">
        <v>1</v>
      </c>
      <c r="K90" s="1">
        <v>0</v>
      </c>
      <c r="L90" s="1">
        <v>0</v>
      </c>
      <c r="M90" s="1">
        <v>0</v>
      </c>
      <c r="N90" s="1">
        <v>0</v>
      </c>
      <c r="O90" s="1">
        <v>1</v>
      </c>
      <c r="P90" s="1">
        <v>1</v>
      </c>
      <c r="Q90" s="1">
        <v>1</v>
      </c>
      <c r="R90" s="1">
        <v>1</v>
      </c>
      <c r="S90" s="1">
        <v>0</v>
      </c>
      <c r="T90" s="1">
        <v>1</v>
      </c>
      <c r="U90" s="1">
        <v>0</v>
      </c>
      <c r="V90" s="1">
        <v>0</v>
      </c>
      <c r="W90" s="1">
        <v>1</v>
      </c>
      <c r="X90" s="1">
        <v>1</v>
      </c>
      <c r="Y90" s="1">
        <v>1</v>
      </c>
      <c r="Z90" s="1">
        <v>0</v>
      </c>
      <c r="AA90" s="1">
        <v>1</v>
      </c>
      <c r="AB90" s="1">
        <v>0</v>
      </c>
      <c r="AC90" s="1">
        <v>0</v>
      </c>
    </row>
    <row r="91" spans="1:29" ht="15" x14ac:dyDescent="0.2">
      <c r="A91" t="s">
        <v>337</v>
      </c>
      <c r="B91" s="23">
        <v>5</v>
      </c>
      <c r="C91" s="23">
        <v>15</v>
      </c>
      <c r="D91" s="27" t="s">
        <v>204</v>
      </c>
      <c r="E91" s="27" t="s">
        <v>158</v>
      </c>
      <c r="F91" s="23">
        <v>1</v>
      </c>
      <c r="G91" s="23">
        <v>8</v>
      </c>
      <c r="H91" s="23">
        <v>8.875</v>
      </c>
      <c r="I91" s="1">
        <f t="shared" si="1"/>
        <v>9</v>
      </c>
      <c r="J91" s="23">
        <v>1</v>
      </c>
      <c r="K91" s="23">
        <v>0</v>
      </c>
      <c r="L91" s="23">
        <v>0</v>
      </c>
      <c r="M91" s="23">
        <v>0</v>
      </c>
      <c r="N91" s="23">
        <v>0</v>
      </c>
      <c r="O91" s="23">
        <v>1</v>
      </c>
      <c r="P91" s="23">
        <v>1</v>
      </c>
      <c r="Q91" s="23">
        <v>1</v>
      </c>
      <c r="R91" s="23">
        <v>1</v>
      </c>
      <c r="S91" s="23">
        <v>0</v>
      </c>
      <c r="T91" s="23">
        <v>1</v>
      </c>
      <c r="U91" s="23">
        <v>1</v>
      </c>
      <c r="V91" s="23">
        <v>1</v>
      </c>
      <c r="W91" s="23" t="s">
        <v>45</v>
      </c>
      <c r="X91" s="23">
        <v>1</v>
      </c>
      <c r="Y91" s="23">
        <v>1</v>
      </c>
      <c r="Z91" s="23">
        <v>1</v>
      </c>
      <c r="AA91" s="23">
        <v>1</v>
      </c>
      <c r="AB91" s="23">
        <v>0</v>
      </c>
      <c r="AC91" s="23">
        <v>0</v>
      </c>
    </row>
    <row r="92" spans="1:29" ht="15" x14ac:dyDescent="0.2">
      <c r="A92" t="s">
        <v>337</v>
      </c>
      <c r="B92" s="1">
        <v>5</v>
      </c>
      <c r="C92" s="1">
        <v>16</v>
      </c>
      <c r="D92" s="28" t="s">
        <v>205</v>
      </c>
      <c r="E92" s="28" t="s">
        <v>127</v>
      </c>
      <c r="F92" s="1">
        <v>1</v>
      </c>
      <c r="G92" s="1">
        <v>7</v>
      </c>
      <c r="H92" s="1">
        <v>8.75</v>
      </c>
      <c r="I92" s="1">
        <f t="shared" si="1"/>
        <v>9</v>
      </c>
      <c r="J92" s="1">
        <v>1</v>
      </c>
      <c r="K92" s="1">
        <v>0</v>
      </c>
      <c r="L92" s="1">
        <v>0</v>
      </c>
      <c r="M92" s="1">
        <v>1</v>
      </c>
      <c r="N92" s="1">
        <v>0</v>
      </c>
      <c r="O92" s="1">
        <v>1</v>
      </c>
      <c r="P92" s="1">
        <v>1</v>
      </c>
      <c r="Q92" s="1">
        <v>1</v>
      </c>
      <c r="R92" s="1">
        <v>0</v>
      </c>
      <c r="S92" s="1">
        <v>1</v>
      </c>
      <c r="T92" s="1">
        <v>1</v>
      </c>
      <c r="U92" s="1">
        <v>1</v>
      </c>
      <c r="V92" s="1">
        <v>1</v>
      </c>
      <c r="W92" s="1">
        <v>1</v>
      </c>
      <c r="X92" s="1">
        <v>1</v>
      </c>
      <c r="Y92" s="1">
        <v>0</v>
      </c>
      <c r="Z92" s="1">
        <v>0</v>
      </c>
      <c r="AA92" s="1">
        <v>0</v>
      </c>
      <c r="AB92" s="1">
        <v>0</v>
      </c>
      <c r="AC92" s="1">
        <v>1</v>
      </c>
    </row>
    <row r="93" spans="1:29" ht="15" x14ac:dyDescent="0.2">
      <c r="A93" t="s">
        <v>337</v>
      </c>
      <c r="B93" s="23">
        <v>5</v>
      </c>
      <c r="C93" s="23">
        <v>17</v>
      </c>
      <c r="D93" s="27" t="s">
        <v>206</v>
      </c>
      <c r="E93" s="27" t="s">
        <v>207</v>
      </c>
      <c r="F93" s="23">
        <v>1</v>
      </c>
      <c r="G93" s="23">
        <v>7</v>
      </c>
      <c r="H93" s="23">
        <v>5.875</v>
      </c>
      <c r="I93" s="1">
        <f t="shared" si="1"/>
        <v>6</v>
      </c>
      <c r="J93" s="23">
        <v>1</v>
      </c>
      <c r="K93" s="23">
        <v>0</v>
      </c>
      <c r="L93" s="23">
        <v>0</v>
      </c>
      <c r="M93" s="23">
        <v>0</v>
      </c>
      <c r="N93" s="23">
        <v>0</v>
      </c>
      <c r="O93" s="23">
        <v>1</v>
      </c>
      <c r="P93" s="23">
        <v>1</v>
      </c>
      <c r="Q93" s="23" t="s">
        <v>45</v>
      </c>
      <c r="R93" s="23">
        <v>1</v>
      </c>
      <c r="S93" s="23">
        <v>1</v>
      </c>
      <c r="T93" s="23">
        <v>0</v>
      </c>
      <c r="U93" s="23">
        <v>0</v>
      </c>
      <c r="V93" s="23">
        <v>1</v>
      </c>
      <c r="W93" s="23">
        <v>0</v>
      </c>
      <c r="X93" s="23" t="s">
        <v>45</v>
      </c>
      <c r="Y93" s="23">
        <v>0</v>
      </c>
      <c r="Z93" s="23">
        <v>1</v>
      </c>
      <c r="AA93" s="23">
        <v>0</v>
      </c>
      <c r="AB93" s="23">
        <v>1</v>
      </c>
      <c r="AC93" s="23">
        <v>1</v>
      </c>
    </row>
    <row r="94" spans="1:29" ht="15" x14ac:dyDescent="0.2">
      <c r="A94" t="s">
        <v>337</v>
      </c>
      <c r="B94" s="1">
        <v>5</v>
      </c>
      <c r="C94" s="1">
        <v>18</v>
      </c>
      <c r="D94" s="28" t="s">
        <v>208</v>
      </c>
      <c r="E94" s="28" t="s">
        <v>209</v>
      </c>
      <c r="F94" s="2"/>
      <c r="G94" s="1"/>
      <c r="H94" s="1" t="s">
        <v>75</v>
      </c>
      <c r="I94" s="1" t="str">
        <f t="shared" si="1"/>
        <v>Ausente</v>
      </c>
      <c r="J94" s="2"/>
      <c r="K94" s="2"/>
      <c r="L94" s="2"/>
      <c r="M94" s="2"/>
      <c r="N94" s="2"/>
      <c r="O94" s="2"/>
      <c r="P94" s="2"/>
      <c r="Q94" s="2"/>
      <c r="R94" s="2"/>
      <c r="S94" s="2"/>
      <c r="T94" s="2"/>
      <c r="U94" s="2"/>
      <c r="V94" s="2"/>
      <c r="W94" s="2"/>
      <c r="X94" s="2"/>
      <c r="Y94" s="2"/>
      <c r="Z94" s="2"/>
      <c r="AA94" s="2"/>
      <c r="AB94" s="2"/>
      <c r="AC94" s="2"/>
    </row>
    <row r="95" spans="1:29" ht="15" x14ac:dyDescent="0.2">
      <c r="A95" t="s">
        <v>337</v>
      </c>
      <c r="B95" s="23">
        <v>5</v>
      </c>
      <c r="C95" s="23">
        <v>19</v>
      </c>
      <c r="D95" s="27" t="s">
        <v>210</v>
      </c>
      <c r="E95" s="27" t="s">
        <v>117</v>
      </c>
      <c r="F95" s="23">
        <v>1</v>
      </c>
      <c r="G95" s="23">
        <v>7</v>
      </c>
      <c r="H95" s="23">
        <v>3.25</v>
      </c>
      <c r="I95" s="1">
        <f t="shared" si="1"/>
        <v>3</v>
      </c>
      <c r="J95" s="23">
        <v>1</v>
      </c>
      <c r="K95" s="23">
        <v>0</v>
      </c>
      <c r="L95" s="23">
        <v>0</v>
      </c>
      <c r="M95" s="23">
        <v>1</v>
      </c>
      <c r="N95" s="23" t="s">
        <v>45</v>
      </c>
      <c r="O95" s="23" t="s">
        <v>45</v>
      </c>
      <c r="P95" s="23" t="s">
        <v>45</v>
      </c>
      <c r="Q95" s="23">
        <v>0</v>
      </c>
      <c r="R95" s="23">
        <v>1</v>
      </c>
      <c r="S95" s="23">
        <v>1</v>
      </c>
      <c r="T95" s="23">
        <v>0</v>
      </c>
      <c r="U95" s="23" t="s">
        <v>45</v>
      </c>
      <c r="V95" s="23" t="s">
        <v>45</v>
      </c>
      <c r="W95" s="23">
        <v>1</v>
      </c>
      <c r="X95" s="23">
        <v>0</v>
      </c>
      <c r="Y95" s="23">
        <v>1</v>
      </c>
      <c r="Z95" s="23">
        <v>1</v>
      </c>
      <c r="AA95" s="23">
        <v>0</v>
      </c>
      <c r="AB95" s="23">
        <v>0</v>
      </c>
      <c r="AC95" s="23" t="s">
        <v>45</v>
      </c>
    </row>
    <row r="96" spans="1:29" ht="15" x14ac:dyDescent="0.2">
      <c r="A96" t="s">
        <v>337</v>
      </c>
      <c r="B96" s="1">
        <v>5</v>
      </c>
      <c r="C96" s="1">
        <v>20</v>
      </c>
      <c r="D96" s="28" t="s">
        <v>211</v>
      </c>
      <c r="E96" s="28" t="s">
        <v>117</v>
      </c>
      <c r="F96" s="1">
        <v>1</v>
      </c>
      <c r="G96" s="1">
        <v>8</v>
      </c>
      <c r="H96" s="1">
        <v>8.375</v>
      </c>
      <c r="I96" s="1">
        <f t="shared" si="1"/>
        <v>8</v>
      </c>
      <c r="J96" s="1">
        <v>1</v>
      </c>
      <c r="K96" s="1">
        <v>0</v>
      </c>
      <c r="L96" s="1">
        <v>0</v>
      </c>
      <c r="M96" s="1">
        <v>0</v>
      </c>
      <c r="N96" s="1" t="s">
        <v>45</v>
      </c>
      <c r="O96" s="1">
        <v>1</v>
      </c>
      <c r="P96" s="1">
        <v>1</v>
      </c>
      <c r="Q96" s="1">
        <v>1</v>
      </c>
      <c r="R96" s="1">
        <v>1</v>
      </c>
      <c r="S96" s="1">
        <v>1</v>
      </c>
      <c r="T96" s="1">
        <v>1</v>
      </c>
      <c r="U96" s="1">
        <v>1</v>
      </c>
      <c r="V96" s="1">
        <v>1</v>
      </c>
      <c r="W96" s="1" t="s">
        <v>45</v>
      </c>
      <c r="X96" s="1">
        <v>1</v>
      </c>
      <c r="Y96" s="1">
        <v>1</v>
      </c>
      <c r="Z96" s="1">
        <v>1</v>
      </c>
      <c r="AA96" s="1">
        <v>0</v>
      </c>
      <c r="AB96" s="1">
        <v>0</v>
      </c>
      <c r="AC96" s="1">
        <v>0</v>
      </c>
    </row>
    <row r="97" spans="1:29" ht="15" x14ac:dyDescent="0.2">
      <c r="A97" t="s">
        <v>337</v>
      </c>
      <c r="B97" s="23">
        <v>5</v>
      </c>
      <c r="C97" s="23">
        <v>21</v>
      </c>
      <c r="D97" s="27" t="s">
        <v>212</v>
      </c>
      <c r="E97" s="27" t="s">
        <v>213</v>
      </c>
      <c r="F97" s="23">
        <v>1</v>
      </c>
      <c r="G97" s="23">
        <v>7</v>
      </c>
      <c r="H97" s="23">
        <v>6.25</v>
      </c>
      <c r="I97" s="1">
        <f t="shared" si="1"/>
        <v>6</v>
      </c>
      <c r="J97" s="23">
        <v>1</v>
      </c>
      <c r="K97" s="23">
        <v>0</v>
      </c>
      <c r="L97" s="23">
        <v>0</v>
      </c>
      <c r="M97" s="23">
        <v>0</v>
      </c>
      <c r="N97" s="23">
        <v>0</v>
      </c>
      <c r="O97" s="23">
        <v>1</v>
      </c>
      <c r="P97" s="23">
        <v>1</v>
      </c>
      <c r="Q97" s="23">
        <v>1</v>
      </c>
      <c r="R97" s="23">
        <v>1</v>
      </c>
      <c r="S97" s="23">
        <v>0</v>
      </c>
      <c r="T97" s="23">
        <v>1</v>
      </c>
      <c r="U97" s="23">
        <v>1</v>
      </c>
      <c r="V97" s="23">
        <v>1</v>
      </c>
      <c r="W97" s="23">
        <v>0</v>
      </c>
      <c r="X97" s="23">
        <v>1</v>
      </c>
      <c r="Y97" s="23">
        <v>1</v>
      </c>
      <c r="Z97" s="23">
        <v>1</v>
      </c>
      <c r="AA97" s="23">
        <v>1</v>
      </c>
      <c r="AB97" s="23">
        <v>0</v>
      </c>
      <c r="AC97" s="23">
        <v>0</v>
      </c>
    </row>
    <row r="98" spans="1:29" ht="15" x14ac:dyDescent="0.2">
      <c r="A98" t="s">
        <v>337</v>
      </c>
      <c r="B98" s="1">
        <v>5</v>
      </c>
      <c r="C98" s="1">
        <v>22</v>
      </c>
      <c r="D98" s="28" t="s">
        <v>214</v>
      </c>
      <c r="E98" s="28" t="s">
        <v>215</v>
      </c>
      <c r="F98" s="1">
        <v>1</v>
      </c>
      <c r="G98" s="1">
        <v>7</v>
      </c>
      <c r="H98" s="1">
        <v>5.5</v>
      </c>
      <c r="I98" s="1">
        <f t="shared" si="1"/>
        <v>6</v>
      </c>
      <c r="J98" s="1">
        <v>1</v>
      </c>
      <c r="K98" s="1">
        <v>0</v>
      </c>
      <c r="L98" s="1">
        <v>0</v>
      </c>
      <c r="M98" s="1">
        <v>1</v>
      </c>
      <c r="N98" s="1" t="s">
        <v>45</v>
      </c>
      <c r="O98" s="1" t="s">
        <v>45</v>
      </c>
      <c r="P98" s="1">
        <v>1</v>
      </c>
      <c r="Q98" s="1">
        <v>1</v>
      </c>
      <c r="R98" s="1">
        <v>0</v>
      </c>
      <c r="S98" s="1">
        <v>1</v>
      </c>
      <c r="T98" s="1">
        <v>0</v>
      </c>
      <c r="U98" s="1" t="s">
        <v>45</v>
      </c>
      <c r="V98" s="1">
        <v>1</v>
      </c>
      <c r="W98" s="1">
        <v>0</v>
      </c>
      <c r="X98" s="1" t="s">
        <v>45</v>
      </c>
      <c r="Y98" s="1">
        <v>0</v>
      </c>
      <c r="Z98" s="1">
        <v>0</v>
      </c>
      <c r="AA98" s="1">
        <v>1</v>
      </c>
      <c r="AB98" s="1">
        <v>1</v>
      </c>
      <c r="AC98" s="1">
        <v>1</v>
      </c>
    </row>
    <row r="99" spans="1:29" ht="15" x14ac:dyDescent="0.2">
      <c r="A99" t="s">
        <v>337</v>
      </c>
      <c r="B99" s="23">
        <v>6</v>
      </c>
      <c r="C99" s="21">
        <v>1</v>
      </c>
      <c r="D99" s="27" t="s">
        <v>216</v>
      </c>
      <c r="E99" s="27" t="s">
        <v>161</v>
      </c>
      <c r="F99" s="23">
        <v>1</v>
      </c>
      <c r="G99" s="23">
        <v>9</v>
      </c>
      <c r="H99" s="23">
        <v>8.75</v>
      </c>
      <c r="I99" s="1">
        <f t="shared" si="1"/>
        <v>9</v>
      </c>
      <c r="J99" s="23">
        <v>1</v>
      </c>
      <c r="K99" s="23">
        <v>0</v>
      </c>
      <c r="L99" s="23">
        <v>0</v>
      </c>
      <c r="M99" s="23">
        <v>1</v>
      </c>
      <c r="N99" s="23">
        <v>0</v>
      </c>
      <c r="O99" s="23">
        <v>1</v>
      </c>
      <c r="P99" s="23">
        <v>1</v>
      </c>
      <c r="Q99" s="23">
        <v>1</v>
      </c>
      <c r="R99" s="23">
        <v>1</v>
      </c>
      <c r="S99" s="23">
        <v>1</v>
      </c>
      <c r="T99" s="23">
        <v>1</v>
      </c>
      <c r="U99" s="23">
        <v>1</v>
      </c>
      <c r="V99" s="23">
        <v>1</v>
      </c>
      <c r="W99" s="23">
        <v>1</v>
      </c>
      <c r="X99" s="23">
        <v>1</v>
      </c>
      <c r="Y99" s="23">
        <v>1</v>
      </c>
      <c r="Z99" s="23">
        <v>0</v>
      </c>
      <c r="AA99" s="23">
        <v>1</v>
      </c>
      <c r="AB99" s="23">
        <v>0</v>
      </c>
      <c r="AC99" s="23">
        <v>0</v>
      </c>
    </row>
    <row r="100" spans="1:29" ht="15" x14ac:dyDescent="0.2">
      <c r="A100" t="s">
        <v>337</v>
      </c>
      <c r="B100" s="1">
        <v>6</v>
      </c>
      <c r="C100" s="19">
        <v>2</v>
      </c>
      <c r="D100" s="28" t="s">
        <v>217</v>
      </c>
      <c r="E100" s="28" t="s">
        <v>67</v>
      </c>
      <c r="F100" s="1">
        <v>1</v>
      </c>
      <c r="G100" s="1">
        <v>10</v>
      </c>
      <c r="H100" s="1">
        <v>4.625</v>
      </c>
      <c r="I100" s="1">
        <f t="shared" si="1"/>
        <v>5</v>
      </c>
      <c r="J100" s="1">
        <v>0</v>
      </c>
      <c r="K100" s="1">
        <v>1</v>
      </c>
      <c r="L100" s="1">
        <v>0</v>
      </c>
      <c r="M100" s="1">
        <v>1</v>
      </c>
      <c r="N100" s="1" t="s">
        <v>45</v>
      </c>
      <c r="O100" s="1">
        <v>1</v>
      </c>
      <c r="P100" s="1">
        <v>1</v>
      </c>
      <c r="Q100" s="1">
        <v>1</v>
      </c>
      <c r="R100" s="1">
        <v>1</v>
      </c>
      <c r="S100" s="1">
        <v>0</v>
      </c>
      <c r="T100" s="1">
        <v>1</v>
      </c>
      <c r="U100" s="1" t="s">
        <v>45</v>
      </c>
      <c r="V100" s="1" t="s">
        <v>45</v>
      </c>
      <c r="W100" s="1" t="s">
        <v>45</v>
      </c>
      <c r="X100" s="1">
        <v>0</v>
      </c>
      <c r="Y100" s="1">
        <v>0</v>
      </c>
      <c r="Z100" s="1" t="s">
        <v>45</v>
      </c>
      <c r="AA100" s="1">
        <v>0</v>
      </c>
      <c r="AB100" s="1" t="s">
        <v>45</v>
      </c>
      <c r="AC100" s="1" t="s">
        <v>45</v>
      </c>
    </row>
    <row r="101" spans="1:29" ht="15" x14ac:dyDescent="0.2">
      <c r="A101" t="s">
        <v>337</v>
      </c>
      <c r="B101" s="23">
        <v>6</v>
      </c>
      <c r="C101" s="21">
        <v>3</v>
      </c>
      <c r="D101" s="27" t="s">
        <v>218</v>
      </c>
      <c r="E101" s="27" t="s">
        <v>219</v>
      </c>
      <c r="F101" s="23">
        <v>1</v>
      </c>
      <c r="G101" s="23">
        <v>10</v>
      </c>
      <c r="H101" s="23">
        <v>7.625</v>
      </c>
      <c r="I101" s="1">
        <f t="shared" si="1"/>
        <v>8</v>
      </c>
      <c r="J101" s="23">
        <v>0</v>
      </c>
      <c r="K101" s="23">
        <v>1</v>
      </c>
      <c r="L101" s="23">
        <v>0</v>
      </c>
      <c r="M101" s="23">
        <v>1</v>
      </c>
      <c r="N101" s="23">
        <v>0</v>
      </c>
      <c r="O101" s="23">
        <v>1</v>
      </c>
      <c r="P101" s="23">
        <v>1</v>
      </c>
      <c r="Q101" s="23">
        <v>1</v>
      </c>
      <c r="R101" s="23">
        <v>1</v>
      </c>
      <c r="S101" s="23">
        <v>1</v>
      </c>
      <c r="T101" s="23">
        <v>1</v>
      </c>
      <c r="U101" s="23">
        <v>1</v>
      </c>
      <c r="V101" s="23">
        <v>1</v>
      </c>
      <c r="W101" s="23">
        <v>1</v>
      </c>
      <c r="X101" s="23">
        <v>0</v>
      </c>
      <c r="Y101" s="23">
        <v>1</v>
      </c>
      <c r="Z101" s="23">
        <v>1</v>
      </c>
      <c r="AA101" s="23" t="s">
        <v>45</v>
      </c>
      <c r="AB101" s="23">
        <v>0</v>
      </c>
      <c r="AC101" s="23">
        <v>0</v>
      </c>
    </row>
    <row r="102" spans="1:29" ht="15" x14ac:dyDescent="0.2">
      <c r="A102" t="s">
        <v>337</v>
      </c>
      <c r="B102" s="1">
        <v>6</v>
      </c>
      <c r="C102" s="19">
        <v>4</v>
      </c>
      <c r="D102" s="28" t="s">
        <v>220</v>
      </c>
      <c r="E102" s="28" t="s">
        <v>221</v>
      </c>
      <c r="F102" s="1">
        <v>1</v>
      </c>
      <c r="G102" s="1">
        <v>9</v>
      </c>
      <c r="H102" s="1">
        <v>4.375</v>
      </c>
      <c r="I102" s="1">
        <f t="shared" si="1"/>
        <v>4</v>
      </c>
      <c r="J102" s="1">
        <v>1</v>
      </c>
      <c r="K102" s="1">
        <v>1</v>
      </c>
      <c r="L102" s="1">
        <v>1</v>
      </c>
      <c r="M102" s="1">
        <v>0</v>
      </c>
      <c r="N102" s="1">
        <v>1</v>
      </c>
      <c r="O102" s="1">
        <v>0</v>
      </c>
      <c r="P102" s="1">
        <v>0</v>
      </c>
      <c r="Q102" s="1">
        <v>1</v>
      </c>
      <c r="R102" s="1">
        <v>0</v>
      </c>
      <c r="S102" s="1">
        <v>1</v>
      </c>
      <c r="T102" s="1">
        <v>0</v>
      </c>
      <c r="U102" s="1">
        <v>1</v>
      </c>
      <c r="V102" s="1">
        <v>0</v>
      </c>
      <c r="W102" s="1">
        <v>1</v>
      </c>
      <c r="X102" s="1">
        <v>1</v>
      </c>
      <c r="Y102" s="1">
        <v>0</v>
      </c>
      <c r="Z102" s="1">
        <v>1</v>
      </c>
      <c r="AA102" s="1">
        <v>1</v>
      </c>
      <c r="AB102" s="1">
        <v>0</v>
      </c>
      <c r="AC102" s="1">
        <v>0</v>
      </c>
    </row>
    <row r="103" spans="1:29" ht="15" x14ac:dyDescent="0.2">
      <c r="A103" t="s">
        <v>337</v>
      </c>
      <c r="B103" s="23">
        <v>6</v>
      </c>
      <c r="C103" s="21">
        <v>5</v>
      </c>
      <c r="D103" s="27" t="s">
        <v>222</v>
      </c>
      <c r="E103" s="27" t="s">
        <v>223</v>
      </c>
      <c r="F103" s="23">
        <v>1</v>
      </c>
      <c r="G103" s="23">
        <v>9</v>
      </c>
      <c r="H103" s="23">
        <v>5.625</v>
      </c>
      <c r="I103" s="1">
        <f t="shared" si="1"/>
        <v>6</v>
      </c>
      <c r="J103" s="23">
        <v>1</v>
      </c>
      <c r="K103" s="23">
        <v>0</v>
      </c>
      <c r="L103" s="23">
        <v>0</v>
      </c>
      <c r="M103" s="23">
        <v>0</v>
      </c>
      <c r="N103" s="23">
        <v>1</v>
      </c>
      <c r="O103" s="23">
        <v>1</v>
      </c>
      <c r="P103" s="23">
        <v>1</v>
      </c>
      <c r="Q103" s="23">
        <v>1</v>
      </c>
      <c r="R103" s="23">
        <v>1</v>
      </c>
      <c r="S103" s="23">
        <v>1</v>
      </c>
      <c r="T103" s="23">
        <v>1</v>
      </c>
      <c r="U103" s="23">
        <v>0</v>
      </c>
      <c r="V103" s="23">
        <v>1</v>
      </c>
      <c r="W103" s="23">
        <v>1</v>
      </c>
      <c r="X103" s="23">
        <v>1</v>
      </c>
      <c r="Y103" s="23">
        <v>1</v>
      </c>
      <c r="Z103" s="23">
        <v>0</v>
      </c>
      <c r="AA103" s="23">
        <v>0</v>
      </c>
      <c r="AB103" s="23">
        <v>1</v>
      </c>
      <c r="AC103" s="23">
        <v>0</v>
      </c>
    </row>
    <row r="104" spans="1:29" ht="15" x14ac:dyDescent="0.2">
      <c r="A104" t="s">
        <v>337</v>
      </c>
      <c r="B104" s="1">
        <v>6</v>
      </c>
      <c r="C104" s="19">
        <v>6</v>
      </c>
      <c r="D104" s="28" t="s">
        <v>224</v>
      </c>
      <c r="E104" s="28" t="s">
        <v>91</v>
      </c>
      <c r="F104" s="1">
        <v>1</v>
      </c>
      <c r="G104" s="1">
        <v>9</v>
      </c>
      <c r="H104" s="1">
        <v>8.125</v>
      </c>
      <c r="I104" s="1">
        <f t="shared" si="1"/>
        <v>8</v>
      </c>
      <c r="J104" s="1">
        <v>1</v>
      </c>
      <c r="K104" s="1">
        <v>1</v>
      </c>
      <c r="L104" s="1">
        <v>0</v>
      </c>
      <c r="M104" s="1">
        <v>1</v>
      </c>
      <c r="N104" s="1">
        <v>0</v>
      </c>
      <c r="O104" s="1">
        <v>1</v>
      </c>
      <c r="P104" s="1">
        <v>1</v>
      </c>
      <c r="Q104" s="1">
        <v>0</v>
      </c>
      <c r="R104" s="1">
        <v>1</v>
      </c>
      <c r="S104" s="1">
        <v>1</v>
      </c>
      <c r="T104" s="1">
        <v>1</v>
      </c>
      <c r="U104" s="1">
        <v>1</v>
      </c>
      <c r="V104" s="1">
        <v>1</v>
      </c>
      <c r="W104" s="1">
        <v>1</v>
      </c>
      <c r="X104" s="1">
        <v>1</v>
      </c>
      <c r="Y104" s="1">
        <v>0</v>
      </c>
      <c r="Z104" s="1">
        <v>1</v>
      </c>
      <c r="AA104" s="1">
        <v>0</v>
      </c>
      <c r="AB104" s="1">
        <v>0</v>
      </c>
      <c r="AC104" s="1">
        <v>0</v>
      </c>
    </row>
    <row r="105" spans="1:29" ht="15" x14ac:dyDescent="0.2">
      <c r="A105" t="s">
        <v>337</v>
      </c>
      <c r="B105" s="23">
        <v>6</v>
      </c>
      <c r="C105" s="21">
        <v>7</v>
      </c>
      <c r="D105" s="27" t="s">
        <v>225</v>
      </c>
      <c r="E105" s="27" t="s">
        <v>125</v>
      </c>
      <c r="F105" s="23">
        <v>1</v>
      </c>
      <c r="G105" s="23">
        <v>10</v>
      </c>
      <c r="H105" s="23">
        <v>9.375</v>
      </c>
      <c r="I105" s="1">
        <f t="shared" si="1"/>
        <v>9</v>
      </c>
      <c r="J105" s="23">
        <v>0</v>
      </c>
      <c r="K105" s="23">
        <v>0</v>
      </c>
      <c r="L105" s="23">
        <v>0</v>
      </c>
      <c r="M105" s="23">
        <v>1</v>
      </c>
      <c r="N105" s="23">
        <v>1</v>
      </c>
      <c r="O105" s="23">
        <v>1</v>
      </c>
      <c r="P105" s="23">
        <v>1</v>
      </c>
      <c r="Q105" s="23">
        <v>1</v>
      </c>
      <c r="R105" s="23">
        <v>1</v>
      </c>
      <c r="S105" s="23">
        <v>1</v>
      </c>
      <c r="T105" s="23">
        <v>1</v>
      </c>
      <c r="U105" s="23">
        <v>1</v>
      </c>
      <c r="V105" s="23">
        <v>1</v>
      </c>
      <c r="W105" s="23">
        <v>1</v>
      </c>
      <c r="X105" s="23">
        <v>0</v>
      </c>
      <c r="Y105" s="23">
        <v>1</v>
      </c>
      <c r="Z105" s="23">
        <v>0</v>
      </c>
      <c r="AA105" s="23">
        <v>0</v>
      </c>
      <c r="AB105" s="23">
        <v>1</v>
      </c>
      <c r="AC105" s="23">
        <v>0</v>
      </c>
    </row>
    <row r="106" spans="1:29" ht="15" x14ac:dyDescent="0.2">
      <c r="A106" t="s">
        <v>337</v>
      </c>
      <c r="B106" s="1">
        <v>6</v>
      </c>
      <c r="C106" s="19">
        <v>8</v>
      </c>
      <c r="D106" s="28" t="s">
        <v>226</v>
      </c>
      <c r="E106" s="28" t="s">
        <v>227</v>
      </c>
      <c r="F106" s="1">
        <v>1</v>
      </c>
      <c r="G106" s="1">
        <v>9</v>
      </c>
      <c r="H106" s="1">
        <v>7.5</v>
      </c>
      <c r="I106" s="1">
        <f t="shared" si="1"/>
        <v>8</v>
      </c>
      <c r="J106" s="1">
        <v>1</v>
      </c>
      <c r="K106" s="1">
        <v>0</v>
      </c>
      <c r="L106" s="1">
        <v>0</v>
      </c>
      <c r="M106" s="1" t="s">
        <v>45</v>
      </c>
      <c r="N106" s="1">
        <v>0</v>
      </c>
      <c r="O106" s="1">
        <v>1</v>
      </c>
      <c r="P106" s="1">
        <v>1</v>
      </c>
      <c r="Q106" s="1" t="s">
        <v>45</v>
      </c>
      <c r="R106" s="1">
        <v>1</v>
      </c>
      <c r="S106" s="1">
        <v>1</v>
      </c>
      <c r="T106" s="1">
        <v>1</v>
      </c>
      <c r="U106" s="1">
        <v>1</v>
      </c>
      <c r="V106" s="1">
        <v>1</v>
      </c>
      <c r="W106" s="1">
        <v>1</v>
      </c>
      <c r="X106" s="1">
        <v>1</v>
      </c>
      <c r="Y106" s="1" t="s">
        <v>45</v>
      </c>
      <c r="Z106" s="1" t="s">
        <v>45</v>
      </c>
      <c r="AA106" s="1" t="s">
        <v>45</v>
      </c>
      <c r="AB106" s="1">
        <v>0</v>
      </c>
      <c r="AC106" s="1">
        <v>0</v>
      </c>
    </row>
    <row r="107" spans="1:29" ht="15" x14ac:dyDescent="0.2">
      <c r="A107" t="s">
        <v>337</v>
      </c>
      <c r="B107" s="23">
        <v>6</v>
      </c>
      <c r="C107" s="21">
        <v>9</v>
      </c>
      <c r="D107" s="27" t="s">
        <v>228</v>
      </c>
      <c r="E107" s="27" t="s">
        <v>117</v>
      </c>
      <c r="F107" s="23">
        <v>1</v>
      </c>
      <c r="G107" s="23">
        <v>10</v>
      </c>
      <c r="H107" s="23">
        <v>6.875</v>
      </c>
      <c r="I107" s="1">
        <f t="shared" si="1"/>
        <v>7</v>
      </c>
      <c r="J107" s="23">
        <v>0</v>
      </c>
      <c r="K107" s="23">
        <v>0</v>
      </c>
      <c r="L107" s="23">
        <v>0</v>
      </c>
      <c r="M107" s="23">
        <v>1</v>
      </c>
      <c r="N107" s="23">
        <v>1</v>
      </c>
      <c r="O107" s="23">
        <v>1</v>
      </c>
      <c r="P107" s="23">
        <v>1</v>
      </c>
      <c r="Q107" s="23">
        <v>0</v>
      </c>
      <c r="R107" s="23">
        <v>1</v>
      </c>
      <c r="S107" s="23">
        <v>1</v>
      </c>
      <c r="T107" s="23">
        <v>1</v>
      </c>
      <c r="U107" s="23">
        <v>0</v>
      </c>
      <c r="V107" s="23">
        <v>1</v>
      </c>
      <c r="W107" s="23">
        <v>1</v>
      </c>
      <c r="X107" s="23">
        <v>0</v>
      </c>
      <c r="Y107" s="23">
        <v>0</v>
      </c>
      <c r="Z107" s="23">
        <v>1</v>
      </c>
      <c r="AA107" s="23">
        <v>0</v>
      </c>
      <c r="AB107" s="23">
        <v>1</v>
      </c>
      <c r="AC107" s="23">
        <v>0</v>
      </c>
    </row>
    <row r="108" spans="1:29" ht="15" x14ac:dyDescent="0.2">
      <c r="A108" t="s">
        <v>337</v>
      </c>
      <c r="B108" s="1">
        <v>6</v>
      </c>
      <c r="C108" s="19">
        <v>10</v>
      </c>
      <c r="D108" s="28" t="s">
        <v>229</v>
      </c>
      <c r="E108" s="28" t="s">
        <v>47</v>
      </c>
      <c r="F108" s="1">
        <v>1</v>
      </c>
      <c r="G108" s="1">
        <v>10</v>
      </c>
      <c r="H108" s="1">
        <v>5</v>
      </c>
      <c r="I108" s="1">
        <f t="shared" si="1"/>
        <v>5</v>
      </c>
      <c r="J108" s="1">
        <v>0</v>
      </c>
      <c r="K108" s="1">
        <v>1</v>
      </c>
      <c r="L108" s="1">
        <v>1</v>
      </c>
      <c r="M108" s="1">
        <v>1</v>
      </c>
      <c r="N108" s="1">
        <v>0</v>
      </c>
      <c r="O108" s="1">
        <v>0</v>
      </c>
      <c r="P108" s="1">
        <v>1</v>
      </c>
      <c r="Q108" s="1">
        <v>1</v>
      </c>
      <c r="R108" s="1">
        <v>1</v>
      </c>
      <c r="S108" s="1">
        <v>1</v>
      </c>
      <c r="T108" s="1">
        <v>1</v>
      </c>
      <c r="U108" s="1">
        <v>0</v>
      </c>
      <c r="V108" s="1">
        <v>1</v>
      </c>
      <c r="W108" s="1">
        <v>0</v>
      </c>
      <c r="X108" s="1">
        <v>0</v>
      </c>
      <c r="Y108" s="1">
        <v>1</v>
      </c>
      <c r="Z108" s="1">
        <v>0</v>
      </c>
      <c r="AA108" s="1">
        <v>1</v>
      </c>
      <c r="AB108" s="1">
        <v>1</v>
      </c>
      <c r="AC108" s="1">
        <v>0</v>
      </c>
    </row>
    <row r="109" spans="1:29" ht="15" x14ac:dyDescent="0.2">
      <c r="A109" t="s">
        <v>337</v>
      </c>
      <c r="B109" s="23">
        <v>6</v>
      </c>
      <c r="C109" s="21">
        <v>11</v>
      </c>
      <c r="D109" s="27" t="s">
        <v>230</v>
      </c>
      <c r="E109" s="27" t="s">
        <v>231</v>
      </c>
      <c r="F109" s="23">
        <v>1</v>
      </c>
      <c r="G109" s="23">
        <v>9</v>
      </c>
      <c r="H109" s="23">
        <v>7.5</v>
      </c>
      <c r="I109" s="1">
        <f t="shared" si="1"/>
        <v>8</v>
      </c>
      <c r="J109" s="23">
        <v>1</v>
      </c>
      <c r="K109" s="23">
        <v>0</v>
      </c>
      <c r="L109" s="23">
        <v>0</v>
      </c>
      <c r="M109" s="23">
        <v>1</v>
      </c>
      <c r="N109" s="23">
        <v>0</v>
      </c>
      <c r="O109" s="23">
        <v>1</v>
      </c>
      <c r="P109" s="23">
        <v>0</v>
      </c>
      <c r="Q109" s="23">
        <v>0</v>
      </c>
      <c r="R109" s="23">
        <v>1</v>
      </c>
      <c r="S109" s="23">
        <v>1</v>
      </c>
      <c r="T109" s="23">
        <v>1</v>
      </c>
      <c r="U109" s="23">
        <v>0</v>
      </c>
      <c r="V109" s="23">
        <v>1</v>
      </c>
      <c r="W109" s="23">
        <v>1</v>
      </c>
      <c r="X109" s="23">
        <v>1</v>
      </c>
      <c r="Y109" s="23">
        <v>0</v>
      </c>
      <c r="Z109" s="23">
        <v>1</v>
      </c>
      <c r="AA109" s="23">
        <v>0</v>
      </c>
      <c r="AB109" s="23">
        <v>0</v>
      </c>
      <c r="AC109" s="23">
        <v>0</v>
      </c>
    </row>
    <row r="110" spans="1:29" ht="15" x14ac:dyDescent="0.2">
      <c r="A110" t="s">
        <v>337</v>
      </c>
      <c r="B110" s="1">
        <v>6</v>
      </c>
      <c r="C110" s="19">
        <v>12</v>
      </c>
      <c r="D110" s="28" t="s">
        <v>232</v>
      </c>
      <c r="E110" s="28" t="s">
        <v>233</v>
      </c>
      <c r="F110" s="1">
        <v>1</v>
      </c>
      <c r="G110" s="1">
        <v>10</v>
      </c>
      <c r="H110" s="1">
        <v>7</v>
      </c>
      <c r="I110" s="1">
        <f t="shared" si="1"/>
        <v>7</v>
      </c>
      <c r="J110" s="1">
        <v>0</v>
      </c>
      <c r="K110" s="1">
        <v>0</v>
      </c>
      <c r="L110" s="1">
        <v>0</v>
      </c>
      <c r="M110" s="1">
        <v>1</v>
      </c>
      <c r="N110" s="1">
        <v>1</v>
      </c>
      <c r="O110" s="1">
        <v>0</v>
      </c>
      <c r="P110" s="1">
        <v>1</v>
      </c>
      <c r="Q110" s="1">
        <v>1</v>
      </c>
      <c r="R110" s="1">
        <v>1</v>
      </c>
      <c r="S110" s="1">
        <v>1</v>
      </c>
      <c r="T110" s="1">
        <v>1</v>
      </c>
      <c r="U110" s="1">
        <v>0</v>
      </c>
      <c r="V110" s="1">
        <v>1</v>
      </c>
      <c r="W110" s="1">
        <v>1</v>
      </c>
      <c r="X110" s="1">
        <v>0</v>
      </c>
      <c r="Y110" s="1">
        <v>1</v>
      </c>
      <c r="Z110" s="1">
        <v>1</v>
      </c>
      <c r="AA110" s="1">
        <v>0</v>
      </c>
      <c r="AB110" s="1" t="s">
        <v>45</v>
      </c>
      <c r="AC110" s="1">
        <v>1</v>
      </c>
    </row>
    <row r="111" spans="1:29" ht="15" x14ac:dyDescent="0.2">
      <c r="A111" t="s">
        <v>337</v>
      </c>
      <c r="B111" s="23">
        <v>6</v>
      </c>
      <c r="C111" s="21">
        <v>13</v>
      </c>
      <c r="D111" s="27" t="s">
        <v>234</v>
      </c>
      <c r="E111" s="27" t="s">
        <v>235</v>
      </c>
      <c r="F111" s="23">
        <v>1</v>
      </c>
      <c r="G111" s="23">
        <v>9</v>
      </c>
      <c r="H111" s="23">
        <v>8.375</v>
      </c>
      <c r="I111" s="1">
        <f t="shared" si="1"/>
        <v>8</v>
      </c>
      <c r="J111" s="23">
        <v>1</v>
      </c>
      <c r="K111" s="23">
        <v>0</v>
      </c>
      <c r="L111" s="23">
        <v>0</v>
      </c>
      <c r="M111" s="23">
        <v>1</v>
      </c>
      <c r="N111" s="23">
        <v>0</v>
      </c>
      <c r="O111" s="23">
        <v>1</v>
      </c>
      <c r="P111" s="23" t="s">
        <v>45</v>
      </c>
      <c r="Q111" s="23" t="s">
        <v>45</v>
      </c>
      <c r="R111" s="23">
        <v>1</v>
      </c>
      <c r="S111" s="23">
        <v>1</v>
      </c>
      <c r="T111" s="23">
        <v>1</v>
      </c>
      <c r="U111" s="23">
        <v>1</v>
      </c>
      <c r="V111" s="23">
        <v>1</v>
      </c>
      <c r="W111" s="23">
        <v>1</v>
      </c>
      <c r="X111" s="23">
        <v>1</v>
      </c>
      <c r="Y111" s="23">
        <v>0</v>
      </c>
      <c r="Z111" s="23">
        <v>0</v>
      </c>
      <c r="AA111" s="23">
        <v>1</v>
      </c>
      <c r="AB111" s="23">
        <v>0</v>
      </c>
      <c r="AC111" s="23">
        <v>0</v>
      </c>
    </row>
    <row r="112" spans="1:29" ht="15" x14ac:dyDescent="0.2">
      <c r="A112" t="s">
        <v>337</v>
      </c>
      <c r="B112" s="1">
        <v>6</v>
      </c>
      <c r="C112" s="19">
        <v>14</v>
      </c>
      <c r="D112" s="28" t="s">
        <v>236</v>
      </c>
      <c r="E112" s="28" t="s">
        <v>223</v>
      </c>
      <c r="F112" s="1">
        <v>1</v>
      </c>
      <c r="G112" s="1">
        <v>9</v>
      </c>
      <c r="H112" s="1">
        <v>8.75</v>
      </c>
      <c r="I112" s="1">
        <f t="shared" si="1"/>
        <v>9</v>
      </c>
      <c r="J112" s="1">
        <v>1</v>
      </c>
      <c r="K112" s="1">
        <v>1</v>
      </c>
      <c r="L112" s="1">
        <v>0</v>
      </c>
      <c r="M112" s="1">
        <v>1</v>
      </c>
      <c r="N112" s="1">
        <v>0</v>
      </c>
      <c r="O112" s="1">
        <v>1</v>
      </c>
      <c r="P112" s="1">
        <v>1</v>
      </c>
      <c r="Q112" s="1">
        <v>1</v>
      </c>
      <c r="R112" s="1">
        <v>1</v>
      </c>
      <c r="S112" s="1">
        <v>1</v>
      </c>
      <c r="T112" s="1">
        <v>1</v>
      </c>
      <c r="U112" s="1">
        <v>0</v>
      </c>
      <c r="V112" s="1">
        <v>1</v>
      </c>
      <c r="W112" s="1">
        <v>1</v>
      </c>
      <c r="X112" s="1">
        <v>1</v>
      </c>
      <c r="Y112" s="1">
        <v>0</v>
      </c>
      <c r="Z112" s="1">
        <v>1</v>
      </c>
      <c r="AA112" s="1">
        <v>1</v>
      </c>
      <c r="AB112" s="1">
        <v>0</v>
      </c>
      <c r="AC112" s="1">
        <v>0</v>
      </c>
    </row>
    <row r="113" spans="1:29" ht="15" x14ac:dyDescent="0.2">
      <c r="A113" t="s">
        <v>337</v>
      </c>
      <c r="B113" s="23">
        <v>6</v>
      </c>
      <c r="C113" s="21">
        <v>15</v>
      </c>
      <c r="D113" s="27" t="s">
        <v>237</v>
      </c>
      <c r="E113" s="27" t="s">
        <v>238</v>
      </c>
      <c r="F113" s="23">
        <v>1</v>
      </c>
      <c r="G113" s="23">
        <v>9</v>
      </c>
      <c r="H113" s="23">
        <v>9.375</v>
      </c>
      <c r="I113" s="1">
        <f t="shared" si="1"/>
        <v>9</v>
      </c>
      <c r="J113" s="23">
        <v>1</v>
      </c>
      <c r="K113" s="23">
        <v>0</v>
      </c>
      <c r="L113" s="23">
        <v>0</v>
      </c>
      <c r="M113" s="23">
        <v>0</v>
      </c>
      <c r="N113" s="23">
        <v>0</v>
      </c>
      <c r="O113" s="23">
        <v>1</v>
      </c>
      <c r="P113" s="23">
        <v>1</v>
      </c>
      <c r="Q113" s="23">
        <v>1</v>
      </c>
      <c r="R113" s="23">
        <v>1</v>
      </c>
      <c r="S113" s="23">
        <v>1</v>
      </c>
      <c r="T113" s="23">
        <v>1</v>
      </c>
      <c r="U113" s="23">
        <v>1</v>
      </c>
      <c r="V113" s="23">
        <v>1</v>
      </c>
      <c r="W113" s="23">
        <v>1</v>
      </c>
      <c r="X113" s="23">
        <v>1</v>
      </c>
      <c r="Y113" s="23">
        <v>0</v>
      </c>
      <c r="Z113" s="23">
        <v>1</v>
      </c>
      <c r="AA113" s="23">
        <v>1</v>
      </c>
      <c r="AB113" s="23">
        <v>0</v>
      </c>
      <c r="AC113" s="23">
        <v>0</v>
      </c>
    </row>
    <row r="114" spans="1:29" ht="15" x14ac:dyDescent="0.2">
      <c r="A114" t="s">
        <v>337</v>
      </c>
      <c r="B114" s="1">
        <v>6</v>
      </c>
      <c r="C114" s="19">
        <v>16</v>
      </c>
      <c r="D114" s="28" t="s">
        <v>239</v>
      </c>
      <c r="E114" s="28" t="s">
        <v>240</v>
      </c>
      <c r="F114" s="1">
        <v>1</v>
      </c>
      <c r="G114" s="1">
        <v>9</v>
      </c>
      <c r="H114" s="1">
        <v>7.5</v>
      </c>
      <c r="I114" s="1">
        <f t="shared" si="1"/>
        <v>8</v>
      </c>
      <c r="J114" s="1">
        <v>1</v>
      </c>
      <c r="K114" s="1">
        <v>0</v>
      </c>
      <c r="L114" s="1">
        <v>0</v>
      </c>
      <c r="M114" s="1">
        <v>1</v>
      </c>
      <c r="N114" s="1">
        <v>0</v>
      </c>
      <c r="O114" s="1">
        <v>1</v>
      </c>
      <c r="P114" s="1">
        <v>1</v>
      </c>
      <c r="Q114" s="1">
        <v>0</v>
      </c>
      <c r="R114" s="1">
        <v>1</v>
      </c>
      <c r="S114" s="1">
        <v>1</v>
      </c>
      <c r="T114" s="1">
        <v>1</v>
      </c>
      <c r="U114" s="1">
        <v>1</v>
      </c>
      <c r="V114" s="1">
        <v>1</v>
      </c>
      <c r="W114" s="1">
        <v>1</v>
      </c>
      <c r="X114" s="1">
        <v>1</v>
      </c>
      <c r="Y114" s="1">
        <v>1</v>
      </c>
      <c r="Z114" s="1">
        <v>1</v>
      </c>
      <c r="AA114" s="1">
        <v>0</v>
      </c>
      <c r="AB114" s="1">
        <v>1</v>
      </c>
      <c r="AC114" s="1">
        <v>0</v>
      </c>
    </row>
    <row r="115" spans="1:29" ht="15" x14ac:dyDescent="0.2">
      <c r="A115" t="s">
        <v>337</v>
      </c>
      <c r="B115" s="23">
        <v>6</v>
      </c>
      <c r="C115" s="21">
        <v>17</v>
      </c>
      <c r="D115" s="27" t="s">
        <v>241</v>
      </c>
      <c r="E115" s="27" t="s">
        <v>242</v>
      </c>
      <c r="F115" s="23">
        <v>1</v>
      </c>
      <c r="G115" s="23">
        <v>10</v>
      </c>
      <c r="H115" s="23">
        <v>8.75</v>
      </c>
      <c r="I115" s="1">
        <f t="shared" si="1"/>
        <v>9</v>
      </c>
      <c r="J115" s="23">
        <v>0</v>
      </c>
      <c r="K115" s="23">
        <v>0</v>
      </c>
      <c r="L115" s="23">
        <v>0</v>
      </c>
      <c r="M115" s="23">
        <v>1</v>
      </c>
      <c r="N115" s="23">
        <v>1</v>
      </c>
      <c r="O115" s="23">
        <v>1</v>
      </c>
      <c r="P115" s="23">
        <v>1</v>
      </c>
      <c r="Q115" s="23">
        <v>1</v>
      </c>
      <c r="R115" s="23">
        <v>1</v>
      </c>
      <c r="S115" s="23">
        <v>0</v>
      </c>
      <c r="T115" s="23">
        <v>1</v>
      </c>
      <c r="U115" s="23">
        <v>0</v>
      </c>
      <c r="V115" s="23">
        <v>1</v>
      </c>
      <c r="W115" s="23">
        <v>1</v>
      </c>
      <c r="X115" s="23">
        <v>0</v>
      </c>
      <c r="Y115" s="23">
        <v>1</v>
      </c>
      <c r="Z115" s="23">
        <v>0</v>
      </c>
      <c r="AA115" s="23">
        <v>0</v>
      </c>
      <c r="AB115" s="24"/>
      <c r="AC115" s="23">
        <v>0</v>
      </c>
    </row>
    <row r="116" spans="1:29" ht="15" x14ac:dyDescent="0.2">
      <c r="A116" t="s">
        <v>337</v>
      </c>
      <c r="B116" s="1">
        <v>6</v>
      </c>
      <c r="C116" s="19">
        <v>18</v>
      </c>
      <c r="D116" s="28" t="s">
        <v>243</v>
      </c>
      <c r="E116" s="28" t="s">
        <v>244</v>
      </c>
      <c r="F116" s="1">
        <v>1</v>
      </c>
      <c r="G116" s="1">
        <v>9</v>
      </c>
      <c r="H116" s="1">
        <v>7.75</v>
      </c>
      <c r="I116" s="1">
        <f t="shared" si="1"/>
        <v>8</v>
      </c>
      <c r="J116" s="1">
        <v>1</v>
      </c>
      <c r="K116" s="1" t="s">
        <v>45</v>
      </c>
      <c r="L116" s="1">
        <v>0</v>
      </c>
      <c r="M116" s="1">
        <v>1</v>
      </c>
      <c r="N116" s="1">
        <v>0</v>
      </c>
      <c r="O116" s="1">
        <v>1</v>
      </c>
      <c r="P116" s="1">
        <v>1</v>
      </c>
      <c r="Q116" s="1" t="s">
        <v>45</v>
      </c>
      <c r="R116" s="1">
        <v>1</v>
      </c>
      <c r="S116" s="1">
        <v>1</v>
      </c>
      <c r="T116" s="1">
        <v>1</v>
      </c>
      <c r="U116" s="1">
        <v>0</v>
      </c>
      <c r="V116" s="1">
        <v>1</v>
      </c>
      <c r="W116" s="1">
        <v>1</v>
      </c>
      <c r="X116" s="1">
        <v>1</v>
      </c>
      <c r="Y116" s="1">
        <v>0</v>
      </c>
      <c r="Z116" s="1">
        <v>1</v>
      </c>
      <c r="AA116" s="1">
        <v>0</v>
      </c>
      <c r="AB116" s="1">
        <v>0</v>
      </c>
      <c r="AC116" s="1">
        <v>0</v>
      </c>
    </row>
    <row r="117" spans="1:29" ht="15" x14ac:dyDescent="0.2">
      <c r="A117" t="s">
        <v>337</v>
      </c>
      <c r="B117" s="23">
        <v>6</v>
      </c>
      <c r="C117" s="21">
        <v>19</v>
      </c>
      <c r="D117" s="27" t="s">
        <v>245</v>
      </c>
      <c r="E117" s="27" t="s">
        <v>246</v>
      </c>
      <c r="F117" s="23">
        <v>1</v>
      </c>
      <c r="G117" s="23">
        <v>10</v>
      </c>
      <c r="H117" s="23">
        <v>8.125</v>
      </c>
      <c r="I117" s="1">
        <f t="shared" si="1"/>
        <v>8</v>
      </c>
      <c r="J117" s="23">
        <v>0</v>
      </c>
      <c r="K117" s="23">
        <v>1</v>
      </c>
      <c r="L117" s="23">
        <v>0</v>
      </c>
      <c r="M117" s="23">
        <v>1</v>
      </c>
      <c r="N117" s="23">
        <v>0</v>
      </c>
      <c r="O117" s="23">
        <v>1</v>
      </c>
      <c r="P117" s="23">
        <v>1</v>
      </c>
      <c r="Q117" s="23">
        <v>1</v>
      </c>
      <c r="R117" s="23">
        <v>1</v>
      </c>
      <c r="S117" s="23">
        <v>1</v>
      </c>
      <c r="T117" s="23">
        <v>1</v>
      </c>
      <c r="U117" s="23">
        <v>0</v>
      </c>
      <c r="V117" s="23">
        <v>1</v>
      </c>
      <c r="W117" s="23">
        <v>1</v>
      </c>
      <c r="X117" s="23">
        <v>0</v>
      </c>
      <c r="Y117" s="23">
        <v>1</v>
      </c>
      <c r="Z117" s="23">
        <v>0</v>
      </c>
      <c r="AA117" s="23">
        <v>0</v>
      </c>
      <c r="AB117" s="23">
        <v>0</v>
      </c>
      <c r="AC117" s="23">
        <v>0</v>
      </c>
    </row>
    <row r="118" spans="1:29" ht="15" x14ac:dyDescent="0.2">
      <c r="A118" t="s">
        <v>337</v>
      </c>
      <c r="B118" s="1">
        <v>6</v>
      </c>
      <c r="C118" s="19">
        <v>20</v>
      </c>
      <c r="D118" s="28" t="s">
        <v>247</v>
      </c>
      <c r="E118" s="28" t="s">
        <v>248</v>
      </c>
      <c r="F118" s="1">
        <v>1</v>
      </c>
      <c r="G118" s="1">
        <v>10</v>
      </c>
      <c r="H118" s="1">
        <v>5.625</v>
      </c>
      <c r="I118" s="1">
        <f t="shared" si="1"/>
        <v>6</v>
      </c>
      <c r="J118" s="1">
        <v>1</v>
      </c>
      <c r="K118" s="1">
        <v>1</v>
      </c>
      <c r="L118" s="1">
        <v>1</v>
      </c>
      <c r="M118" s="1">
        <v>1</v>
      </c>
      <c r="N118" s="1">
        <v>0</v>
      </c>
      <c r="O118" s="1">
        <v>1</v>
      </c>
      <c r="P118" s="1">
        <v>1</v>
      </c>
      <c r="Q118" s="1">
        <v>1</v>
      </c>
      <c r="R118" s="1">
        <v>1</v>
      </c>
      <c r="S118" s="1">
        <v>1</v>
      </c>
      <c r="T118" s="1">
        <v>0</v>
      </c>
      <c r="U118" s="1">
        <v>1</v>
      </c>
      <c r="V118" s="1">
        <v>1</v>
      </c>
      <c r="W118" s="1">
        <v>1</v>
      </c>
      <c r="X118" s="1">
        <v>1</v>
      </c>
      <c r="Y118" s="1">
        <v>1</v>
      </c>
      <c r="Z118" s="1">
        <v>1</v>
      </c>
      <c r="AA118" s="1">
        <v>0</v>
      </c>
      <c r="AB118" s="1">
        <v>0</v>
      </c>
      <c r="AC118" s="1">
        <v>0</v>
      </c>
    </row>
    <row r="119" spans="1:29" ht="14.25" x14ac:dyDescent="0.15">
      <c r="B119" s="2"/>
      <c r="C119" s="2"/>
      <c r="D119" s="2"/>
      <c r="E119" s="2"/>
      <c r="F119" s="2"/>
      <c r="G119" s="2"/>
      <c r="H119" s="2"/>
      <c r="I119" s="6"/>
      <c r="J119" s="2"/>
      <c r="K119" s="2"/>
      <c r="L119" s="2"/>
      <c r="M119" s="2"/>
      <c r="N119" s="2"/>
      <c r="O119" s="2"/>
      <c r="P119" s="2"/>
      <c r="Q119" s="2"/>
      <c r="R119" s="2"/>
      <c r="S119" s="2"/>
      <c r="T119" s="2"/>
      <c r="U119" s="2"/>
      <c r="V119" s="2"/>
      <c r="W119" s="2"/>
      <c r="X119" s="2"/>
      <c r="Y119" s="2"/>
      <c r="Z119" s="2"/>
      <c r="AA119" s="2"/>
      <c r="AB119" s="2"/>
      <c r="AC119" s="2"/>
    </row>
    <row r="120" spans="1:29" ht="14.25" x14ac:dyDescent="0.15">
      <c r="B120" s="2"/>
      <c r="C120" s="2"/>
      <c r="D120" s="2"/>
      <c r="E120" s="2"/>
      <c r="F120" s="2"/>
      <c r="G120" s="2"/>
      <c r="H120" s="2"/>
      <c r="I120" s="6"/>
      <c r="J120" s="2"/>
      <c r="K120" s="2"/>
    </row>
    <row r="121" spans="1:29" ht="14.25" x14ac:dyDescent="0.15">
      <c r="B121" s="2"/>
      <c r="C121" s="2"/>
      <c r="D121" s="2"/>
      <c r="E121" s="2"/>
      <c r="F121" s="2"/>
      <c r="G121" s="2"/>
      <c r="H121" s="2"/>
      <c r="I121" s="6"/>
      <c r="J121" s="2"/>
      <c r="K121" s="2"/>
    </row>
    <row r="122" spans="1:29" ht="14.25" x14ac:dyDescent="0.15">
      <c r="B122" s="2"/>
      <c r="C122" s="2"/>
      <c r="D122" s="2"/>
      <c r="E122" s="2"/>
      <c r="F122" s="2"/>
      <c r="G122" s="2"/>
      <c r="H122" s="2"/>
      <c r="I122" s="6"/>
      <c r="J122" s="2"/>
      <c r="K122" s="2"/>
    </row>
    <row r="123" spans="1:29" ht="14.25" x14ac:dyDescent="0.15">
      <c r="B123" s="2"/>
      <c r="C123" s="2"/>
      <c r="D123" s="2"/>
      <c r="E123" s="2"/>
      <c r="F123" s="2"/>
      <c r="G123" s="2"/>
      <c r="H123" s="2"/>
      <c r="I123" s="6"/>
      <c r="J123" s="2"/>
      <c r="K123" s="2"/>
    </row>
    <row r="124" spans="1:29" ht="14.25" x14ac:dyDescent="0.15">
      <c r="B124" s="2"/>
      <c r="C124" s="2"/>
      <c r="D124" s="2"/>
      <c r="E124" s="2"/>
      <c r="F124" s="2"/>
      <c r="G124" s="2"/>
      <c r="H124" s="2"/>
      <c r="I124" s="6"/>
      <c r="J124" s="2"/>
      <c r="K124" s="2"/>
    </row>
    <row r="125" spans="1:29" ht="14.25" x14ac:dyDescent="0.15">
      <c r="B125" s="2"/>
      <c r="C125" s="2"/>
      <c r="D125" s="2"/>
      <c r="E125" s="2"/>
      <c r="F125" s="2"/>
      <c r="G125" s="2"/>
      <c r="H125" s="2"/>
      <c r="I125" s="6"/>
      <c r="J125" s="2"/>
      <c r="K125" s="2"/>
    </row>
    <row r="126" spans="1:29" ht="14.25" x14ac:dyDescent="0.15">
      <c r="B126" s="2"/>
      <c r="C126" s="2"/>
      <c r="D126" s="2"/>
      <c r="E126" s="2"/>
      <c r="F126" s="2"/>
      <c r="G126" s="2"/>
      <c r="H126" s="2"/>
      <c r="I126" s="6"/>
      <c r="J126" s="2"/>
      <c r="K126" s="2"/>
    </row>
    <row r="127" spans="1:29" ht="14.25" x14ac:dyDescent="0.15">
      <c r="B127" s="2"/>
      <c r="C127" s="2"/>
      <c r="D127" s="2"/>
      <c r="E127" s="2"/>
      <c r="F127" s="2"/>
      <c r="G127" s="2"/>
      <c r="H127" s="2"/>
      <c r="I127" s="6"/>
      <c r="J127" s="2"/>
      <c r="K127" s="2"/>
    </row>
    <row r="128" spans="1:29" ht="14.25" x14ac:dyDescent="0.15">
      <c r="B128" s="2"/>
      <c r="C128" s="2"/>
      <c r="D128" s="2"/>
      <c r="E128" s="2"/>
      <c r="F128" s="2"/>
      <c r="G128" s="2"/>
      <c r="H128" s="2"/>
      <c r="I128" s="6"/>
      <c r="J128" s="2"/>
      <c r="K128" s="2"/>
    </row>
    <row r="129" spans="1:29" ht="14.25" x14ac:dyDescent="0.15">
      <c r="B129" s="2"/>
      <c r="C129" s="2"/>
      <c r="D129" s="2"/>
      <c r="E129" s="2"/>
      <c r="F129" s="2"/>
      <c r="G129" s="2"/>
      <c r="H129" s="2"/>
      <c r="I129" s="6"/>
      <c r="J129" s="2"/>
      <c r="K129" s="2"/>
    </row>
    <row r="130" spans="1:29" ht="15" thickBot="1" x14ac:dyDescent="0.2">
      <c r="B130" s="2"/>
      <c r="C130" s="2"/>
      <c r="D130" s="2"/>
      <c r="E130" s="2"/>
      <c r="F130" s="2"/>
      <c r="G130" s="2"/>
      <c r="H130" s="2"/>
      <c r="I130" s="6"/>
      <c r="J130" s="2"/>
      <c r="K130" s="2"/>
    </row>
    <row r="131" spans="1:29" ht="24.75" thickBot="1" x14ac:dyDescent="0.2">
      <c r="A131" s="33" t="s">
        <v>334</v>
      </c>
      <c r="B131" s="47" t="s">
        <v>35</v>
      </c>
      <c r="D131" s="47" t="s">
        <v>36</v>
      </c>
      <c r="E131" s="47" t="s">
        <v>37</v>
      </c>
      <c r="F131" s="48" t="s">
        <v>365</v>
      </c>
      <c r="G131" s="47" t="s">
        <v>0</v>
      </c>
      <c r="H131" s="47" t="s">
        <v>38</v>
      </c>
      <c r="I131" s="61" t="s">
        <v>366</v>
      </c>
      <c r="J131" s="49">
        <v>1</v>
      </c>
      <c r="K131" s="49">
        <v>2</v>
      </c>
      <c r="L131" s="49">
        <v>3</v>
      </c>
      <c r="M131" s="50">
        <v>4</v>
      </c>
      <c r="N131" s="49">
        <v>5</v>
      </c>
      <c r="O131" s="49">
        <v>6</v>
      </c>
      <c r="P131" s="49">
        <v>7</v>
      </c>
      <c r="Q131" s="50">
        <v>8</v>
      </c>
      <c r="R131" s="49">
        <v>9</v>
      </c>
      <c r="S131" s="49">
        <v>10</v>
      </c>
      <c r="T131" s="49">
        <v>11</v>
      </c>
      <c r="U131" s="50">
        <v>12</v>
      </c>
      <c r="V131" s="49">
        <v>13</v>
      </c>
      <c r="W131" s="49">
        <v>14</v>
      </c>
      <c r="X131" s="49">
        <v>15</v>
      </c>
      <c r="Y131" s="50">
        <v>16</v>
      </c>
      <c r="Z131" s="49">
        <v>17</v>
      </c>
      <c r="AA131" s="49">
        <v>18</v>
      </c>
      <c r="AB131" s="49">
        <v>19</v>
      </c>
      <c r="AC131" s="50">
        <v>20</v>
      </c>
    </row>
    <row r="132" spans="1:29" ht="19.5" customHeight="1" thickBot="1" x14ac:dyDescent="0.25">
      <c r="A132" s="59">
        <v>43043017</v>
      </c>
      <c r="B132" s="51">
        <v>1</v>
      </c>
      <c r="D132" s="52" t="s">
        <v>39</v>
      </c>
      <c r="E132" s="52" t="s">
        <v>40</v>
      </c>
      <c r="F132" s="53">
        <v>1</v>
      </c>
      <c r="G132" s="53">
        <v>1</v>
      </c>
      <c r="H132" s="53">
        <v>4</v>
      </c>
      <c r="I132">
        <f>ROUND(H132,0)</f>
        <v>4</v>
      </c>
      <c r="J132" s="53">
        <v>0</v>
      </c>
      <c r="K132" s="53">
        <v>0</v>
      </c>
      <c r="L132" s="53">
        <v>1</v>
      </c>
      <c r="M132" s="53">
        <v>1</v>
      </c>
      <c r="N132" s="53">
        <v>1</v>
      </c>
      <c r="O132" s="53">
        <v>0</v>
      </c>
      <c r="P132" s="53">
        <v>1</v>
      </c>
      <c r="Q132" s="53">
        <v>0</v>
      </c>
      <c r="R132" s="53">
        <v>0</v>
      </c>
      <c r="S132" s="53">
        <v>1</v>
      </c>
      <c r="T132" s="53">
        <v>1</v>
      </c>
      <c r="U132" s="53">
        <v>0</v>
      </c>
      <c r="V132" s="53">
        <v>0</v>
      </c>
      <c r="W132" s="53">
        <v>0</v>
      </c>
      <c r="X132" s="53">
        <v>1</v>
      </c>
      <c r="Y132" s="53">
        <v>0</v>
      </c>
      <c r="Z132" s="53">
        <v>0</v>
      </c>
      <c r="AA132" s="53">
        <v>1</v>
      </c>
      <c r="AB132" s="53">
        <v>0</v>
      </c>
      <c r="AC132" s="53">
        <v>1</v>
      </c>
    </row>
    <row r="133" spans="1:29" ht="15" thickBot="1" x14ac:dyDescent="0.25">
      <c r="A133" s="59">
        <v>43870810</v>
      </c>
      <c r="B133" s="54">
        <v>3</v>
      </c>
      <c r="D133" s="55" t="s">
        <v>43</v>
      </c>
      <c r="E133" s="55" t="s">
        <v>44</v>
      </c>
      <c r="F133" s="56">
        <v>1</v>
      </c>
      <c r="G133" s="56">
        <v>1</v>
      </c>
      <c r="H133" s="56">
        <v>7.25</v>
      </c>
      <c r="I133">
        <f t="shared" ref="I133:I141" si="2">ROUND(H133,0)</f>
        <v>7</v>
      </c>
      <c r="J133" s="56">
        <v>1</v>
      </c>
      <c r="K133" s="56">
        <v>1</v>
      </c>
      <c r="L133" s="56">
        <v>0</v>
      </c>
      <c r="M133" s="56">
        <v>1</v>
      </c>
      <c r="N133" s="56">
        <v>1</v>
      </c>
      <c r="O133" s="56">
        <v>0</v>
      </c>
      <c r="P133" s="56">
        <v>1</v>
      </c>
      <c r="Q133" s="56">
        <v>0</v>
      </c>
      <c r="R133" s="56">
        <v>0</v>
      </c>
      <c r="S133" s="56">
        <v>1</v>
      </c>
      <c r="T133" s="56">
        <v>1</v>
      </c>
      <c r="U133" s="56">
        <v>0</v>
      </c>
      <c r="V133" s="56">
        <v>0</v>
      </c>
      <c r="W133" s="57" t="s">
        <v>45</v>
      </c>
      <c r="X133" s="56">
        <v>1</v>
      </c>
      <c r="Y133" s="56">
        <v>1</v>
      </c>
      <c r="Z133" s="56">
        <v>0</v>
      </c>
      <c r="AA133" s="56">
        <v>1</v>
      </c>
      <c r="AB133" s="56">
        <v>0</v>
      </c>
      <c r="AC133" s="56">
        <v>0</v>
      </c>
    </row>
    <row r="134" spans="1:29" ht="28.5" thickBot="1" x14ac:dyDescent="0.25">
      <c r="A134" s="59">
        <v>45275744</v>
      </c>
      <c r="B134" s="51">
        <v>9</v>
      </c>
      <c r="D134" s="52" t="s">
        <v>56</v>
      </c>
      <c r="E134" s="52" t="s">
        <v>57</v>
      </c>
      <c r="F134" s="53">
        <v>1</v>
      </c>
      <c r="G134" s="53">
        <v>1</v>
      </c>
      <c r="H134" s="53">
        <v>4.25</v>
      </c>
      <c r="I134">
        <f t="shared" si="2"/>
        <v>4</v>
      </c>
      <c r="J134" s="53">
        <v>0</v>
      </c>
      <c r="K134" s="58" t="s">
        <v>45</v>
      </c>
      <c r="L134" s="53">
        <v>0</v>
      </c>
      <c r="M134" s="58" t="s">
        <v>45</v>
      </c>
      <c r="N134" s="53">
        <v>1</v>
      </c>
      <c r="O134" s="58" t="s">
        <v>45</v>
      </c>
      <c r="P134" s="53">
        <v>1</v>
      </c>
      <c r="Q134" s="53">
        <v>1</v>
      </c>
      <c r="R134" s="53">
        <v>1</v>
      </c>
      <c r="S134" s="53">
        <v>0</v>
      </c>
      <c r="T134" s="53">
        <v>1</v>
      </c>
      <c r="U134" s="53">
        <v>1</v>
      </c>
      <c r="V134" s="53">
        <v>0</v>
      </c>
      <c r="W134" s="53">
        <v>0</v>
      </c>
      <c r="X134" s="53">
        <v>1</v>
      </c>
      <c r="Y134" s="53">
        <v>0</v>
      </c>
      <c r="Z134" s="53">
        <v>0</v>
      </c>
      <c r="AA134" s="53">
        <v>1</v>
      </c>
      <c r="AB134" s="53">
        <v>0</v>
      </c>
      <c r="AC134" s="58" t="s">
        <v>45</v>
      </c>
    </row>
    <row r="135" spans="1:29" ht="15" thickBot="1" x14ac:dyDescent="0.25">
      <c r="A135" s="59">
        <v>44360541</v>
      </c>
      <c r="B135" s="54">
        <v>12</v>
      </c>
      <c r="D135" s="55" t="s">
        <v>62</v>
      </c>
      <c r="E135" s="55" t="s">
        <v>63</v>
      </c>
      <c r="F135" s="56">
        <v>1</v>
      </c>
      <c r="G135" s="56">
        <v>1</v>
      </c>
      <c r="H135" s="56">
        <v>7.75</v>
      </c>
      <c r="I135">
        <f t="shared" si="2"/>
        <v>8</v>
      </c>
      <c r="J135" s="56">
        <v>1</v>
      </c>
      <c r="K135" s="56">
        <v>1</v>
      </c>
      <c r="L135" s="56">
        <v>0</v>
      </c>
      <c r="M135" s="56">
        <v>1</v>
      </c>
      <c r="N135" s="56">
        <v>1</v>
      </c>
      <c r="O135" s="56">
        <v>0</v>
      </c>
      <c r="P135" s="56">
        <v>1</v>
      </c>
      <c r="Q135" s="56">
        <v>0</v>
      </c>
      <c r="R135" s="56">
        <v>1</v>
      </c>
      <c r="S135" s="56">
        <v>0</v>
      </c>
      <c r="T135" s="56">
        <v>1</v>
      </c>
      <c r="U135" s="56">
        <v>0</v>
      </c>
      <c r="V135" s="56">
        <v>0</v>
      </c>
      <c r="W135" s="56">
        <v>0</v>
      </c>
      <c r="X135" s="56">
        <v>1</v>
      </c>
      <c r="Y135" s="56">
        <v>0</v>
      </c>
      <c r="Z135" s="56">
        <v>0</v>
      </c>
      <c r="AA135" s="56">
        <v>1</v>
      </c>
      <c r="AB135" s="56">
        <v>0</v>
      </c>
      <c r="AC135" s="56">
        <v>1</v>
      </c>
    </row>
    <row r="136" spans="1:29" ht="28.5" thickBot="1" x14ac:dyDescent="0.25">
      <c r="A136" s="59">
        <v>44824727</v>
      </c>
      <c r="B136" s="51">
        <v>13</v>
      </c>
      <c r="D136" s="52" t="s">
        <v>64</v>
      </c>
      <c r="E136" s="52" t="s">
        <v>65</v>
      </c>
      <c r="F136" s="53">
        <v>1</v>
      </c>
      <c r="G136" s="53">
        <v>1</v>
      </c>
      <c r="H136" s="53">
        <v>5.25</v>
      </c>
      <c r="I136">
        <f t="shared" si="2"/>
        <v>5</v>
      </c>
      <c r="J136" s="53">
        <v>1</v>
      </c>
      <c r="K136" s="53">
        <v>0</v>
      </c>
      <c r="L136" s="53">
        <v>0</v>
      </c>
      <c r="M136" s="53">
        <v>1</v>
      </c>
      <c r="N136" s="53">
        <v>1</v>
      </c>
      <c r="O136" s="53">
        <v>0</v>
      </c>
      <c r="P136" s="53">
        <v>1</v>
      </c>
      <c r="Q136" s="58" t="s">
        <v>45</v>
      </c>
      <c r="R136" s="53">
        <v>0</v>
      </c>
      <c r="S136" s="53">
        <v>1</v>
      </c>
      <c r="T136" s="53">
        <v>1</v>
      </c>
      <c r="U136" s="53">
        <v>0</v>
      </c>
      <c r="V136" s="53">
        <v>1</v>
      </c>
      <c r="W136" s="53">
        <v>1</v>
      </c>
      <c r="X136" s="53">
        <v>1</v>
      </c>
      <c r="Y136" s="53">
        <v>1</v>
      </c>
      <c r="Z136" s="53">
        <v>1</v>
      </c>
      <c r="AA136" s="53">
        <v>1</v>
      </c>
      <c r="AB136" s="58" t="s">
        <v>45</v>
      </c>
      <c r="AC136" s="53">
        <v>0</v>
      </c>
    </row>
    <row r="137" spans="1:29" ht="15" thickBot="1" x14ac:dyDescent="0.25">
      <c r="A137" s="59">
        <v>44364915</v>
      </c>
      <c r="B137" s="54">
        <v>11</v>
      </c>
      <c r="D137" s="55" t="s">
        <v>86</v>
      </c>
      <c r="E137" s="55" t="s">
        <v>87</v>
      </c>
      <c r="F137" s="56">
        <v>1</v>
      </c>
      <c r="G137" s="56">
        <v>1</v>
      </c>
      <c r="H137" s="56">
        <v>6.5</v>
      </c>
      <c r="I137">
        <f t="shared" si="2"/>
        <v>7</v>
      </c>
      <c r="J137" s="56">
        <v>1</v>
      </c>
      <c r="K137" s="56">
        <v>0</v>
      </c>
      <c r="L137" s="56">
        <v>0</v>
      </c>
      <c r="M137" s="56">
        <v>1</v>
      </c>
      <c r="N137" s="56">
        <v>1</v>
      </c>
      <c r="O137" s="56">
        <v>0</v>
      </c>
      <c r="P137" s="56">
        <v>1</v>
      </c>
      <c r="Q137" s="57" t="s">
        <v>45</v>
      </c>
      <c r="R137" s="56">
        <v>1</v>
      </c>
      <c r="S137" s="56">
        <v>1</v>
      </c>
      <c r="T137" s="56">
        <v>1</v>
      </c>
      <c r="U137" s="56">
        <v>0</v>
      </c>
      <c r="V137" s="56">
        <v>0</v>
      </c>
      <c r="W137" s="56">
        <v>0</v>
      </c>
      <c r="X137" s="56">
        <v>1</v>
      </c>
      <c r="Y137" s="56">
        <v>0</v>
      </c>
      <c r="Z137" s="56">
        <v>1</v>
      </c>
      <c r="AA137" s="56">
        <v>1</v>
      </c>
      <c r="AB137" s="56">
        <v>0</v>
      </c>
      <c r="AC137" s="56">
        <v>1</v>
      </c>
    </row>
    <row r="138" spans="1:29" ht="15" thickBot="1" x14ac:dyDescent="0.25">
      <c r="A138" s="59">
        <v>44362177</v>
      </c>
      <c r="B138" s="51">
        <v>4</v>
      </c>
      <c r="D138" s="52" t="s">
        <v>112</v>
      </c>
      <c r="E138" s="52" t="s">
        <v>113</v>
      </c>
      <c r="F138" s="53">
        <v>1</v>
      </c>
      <c r="G138" s="53">
        <v>1</v>
      </c>
      <c r="H138" s="53">
        <v>3.5</v>
      </c>
      <c r="I138">
        <f t="shared" si="2"/>
        <v>4</v>
      </c>
      <c r="J138" s="53">
        <v>0</v>
      </c>
      <c r="K138" s="53">
        <v>1</v>
      </c>
      <c r="L138" s="53">
        <v>1</v>
      </c>
      <c r="M138" s="58" t="s">
        <v>45</v>
      </c>
      <c r="N138" s="53">
        <v>1</v>
      </c>
      <c r="O138" s="53">
        <v>0</v>
      </c>
      <c r="P138" s="53">
        <v>1</v>
      </c>
      <c r="Q138" s="53">
        <v>0</v>
      </c>
      <c r="R138" s="53">
        <v>1</v>
      </c>
      <c r="S138" s="53">
        <v>0</v>
      </c>
      <c r="T138" s="53">
        <v>0</v>
      </c>
      <c r="U138" s="53">
        <v>1</v>
      </c>
      <c r="V138" s="53">
        <v>1</v>
      </c>
      <c r="W138" s="53">
        <v>0</v>
      </c>
      <c r="X138" s="53">
        <v>0</v>
      </c>
      <c r="Y138" s="53">
        <v>1</v>
      </c>
      <c r="Z138" s="53">
        <v>0</v>
      </c>
      <c r="AA138" s="53">
        <v>1</v>
      </c>
      <c r="AB138" s="53">
        <v>0</v>
      </c>
      <c r="AC138" s="53">
        <v>1</v>
      </c>
    </row>
    <row r="139" spans="1:29" ht="15" thickBot="1" x14ac:dyDescent="0.25">
      <c r="A139" s="59">
        <v>43429886</v>
      </c>
      <c r="B139" s="54">
        <v>7</v>
      </c>
      <c r="D139" s="55" t="s">
        <v>118</v>
      </c>
      <c r="E139" s="55" t="s">
        <v>119</v>
      </c>
      <c r="F139" s="56">
        <v>1</v>
      </c>
      <c r="G139" s="56">
        <v>1</v>
      </c>
      <c r="H139" s="56">
        <v>2</v>
      </c>
      <c r="I139">
        <f t="shared" si="2"/>
        <v>2</v>
      </c>
      <c r="J139" s="56">
        <v>0</v>
      </c>
      <c r="K139" s="56">
        <v>1</v>
      </c>
      <c r="L139" s="57" t="s">
        <v>45</v>
      </c>
      <c r="M139" s="56">
        <v>0</v>
      </c>
      <c r="N139" s="56">
        <v>1</v>
      </c>
      <c r="O139" s="56">
        <v>0</v>
      </c>
      <c r="P139" s="56">
        <v>1</v>
      </c>
      <c r="Q139" s="56">
        <v>1</v>
      </c>
      <c r="R139" s="56">
        <v>0</v>
      </c>
      <c r="S139" s="56">
        <v>1</v>
      </c>
      <c r="T139" s="56">
        <v>1</v>
      </c>
      <c r="U139" s="56">
        <v>0</v>
      </c>
      <c r="V139" s="56">
        <v>1</v>
      </c>
      <c r="W139" s="56">
        <v>1</v>
      </c>
      <c r="X139" s="56">
        <v>0</v>
      </c>
      <c r="Y139" s="56">
        <v>1</v>
      </c>
      <c r="Z139" s="56">
        <v>0</v>
      </c>
      <c r="AA139" s="56">
        <v>1</v>
      </c>
      <c r="AB139" s="56">
        <v>0</v>
      </c>
      <c r="AC139" s="56">
        <v>1</v>
      </c>
    </row>
    <row r="140" spans="1:29" ht="28.5" thickBot="1" x14ac:dyDescent="0.25">
      <c r="A140" s="59">
        <v>44461167</v>
      </c>
      <c r="B140" s="51">
        <v>14</v>
      </c>
      <c r="D140" s="52" t="s">
        <v>132</v>
      </c>
      <c r="E140" s="52" t="s">
        <v>133</v>
      </c>
      <c r="F140" s="53">
        <v>1</v>
      </c>
      <c r="G140" s="53">
        <v>1</v>
      </c>
      <c r="H140" s="53">
        <v>4.75</v>
      </c>
      <c r="I140">
        <f t="shared" si="2"/>
        <v>5</v>
      </c>
      <c r="J140" s="53">
        <v>0</v>
      </c>
      <c r="K140" s="53">
        <v>1</v>
      </c>
      <c r="L140" s="53">
        <v>0</v>
      </c>
      <c r="M140" s="53">
        <v>1</v>
      </c>
      <c r="N140" s="53">
        <v>0</v>
      </c>
      <c r="O140" s="53">
        <v>1</v>
      </c>
      <c r="P140" s="53">
        <v>0</v>
      </c>
      <c r="Q140" s="53">
        <v>0</v>
      </c>
      <c r="R140" s="53">
        <v>1</v>
      </c>
      <c r="S140" s="53">
        <v>0</v>
      </c>
      <c r="T140" s="53">
        <v>1</v>
      </c>
      <c r="U140" s="53">
        <v>0</v>
      </c>
      <c r="V140" s="53">
        <v>1</v>
      </c>
      <c r="W140" s="53">
        <v>0</v>
      </c>
      <c r="X140" s="53">
        <v>0</v>
      </c>
      <c r="Y140" s="53">
        <v>1</v>
      </c>
      <c r="Z140" s="53">
        <v>1</v>
      </c>
      <c r="AA140" s="53">
        <v>1</v>
      </c>
      <c r="AB140" s="53">
        <v>0</v>
      </c>
      <c r="AC140" s="53">
        <v>1</v>
      </c>
    </row>
    <row r="141" spans="1:29" ht="15" thickBot="1" x14ac:dyDescent="0.25">
      <c r="A141" s="60">
        <v>44787886</v>
      </c>
      <c r="B141" s="54">
        <v>22</v>
      </c>
      <c r="D141" s="55" t="s">
        <v>148</v>
      </c>
      <c r="E141" s="55" t="s">
        <v>149</v>
      </c>
      <c r="F141" s="56">
        <v>1</v>
      </c>
      <c r="G141" s="56">
        <v>1</v>
      </c>
      <c r="H141" s="56">
        <v>4.75</v>
      </c>
      <c r="I141">
        <f t="shared" si="2"/>
        <v>5</v>
      </c>
      <c r="J141" s="56">
        <v>0</v>
      </c>
      <c r="K141" s="56">
        <v>0</v>
      </c>
      <c r="L141" s="56">
        <v>0</v>
      </c>
      <c r="M141" s="56">
        <v>1</v>
      </c>
      <c r="N141" s="56">
        <v>1</v>
      </c>
      <c r="O141" s="56">
        <v>0</v>
      </c>
      <c r="P141" s="56">
        <v>1</v>
      </c>
      <c r="Q141" s="56">
        <v>0</v>
      </c>
      <c r="R141" s="56">
        <v>0</v>
      </c>
      <c r="S141" s="56">
        <v>1</v>
      </c>
      <c r="T141" s="56">
        <v>1</v>
      </c>
      <c r="U141" s="56">
        <v>0</v>
      </c>
      <c r="V141" s="56">
        <v>0</v>
      </c>
      <c r="W141" s="56">
        <v>0</v>
      </c>
      <c r="X141" s="56">
        <v>0</v>
      </c>
      <c r="Y141" s="56">
        <v>0</v>
      </c>
      <c r="Z141" s="56">
        <v>1</v>
      </c>
      <c r="AA141" s="56">
        <v>1</v>
      </c>
      <c r="AB141" s="56">
        <v>0</v>
      </c>
      <c r="AC141" s="56">
        <v>1</v>
      </c>
    </row>
    <row r="142" spans="1:29" ht="14.25" x14ac:dyDescent="0.15">
      <c r="B142" s="2"/>
      <c r="C142" s="2"/>
      <c r="D142" s="2"/>
      <c r="E142" s="2"/>
      <c r="F142" s="2"/>
      <c r="G142" s="1"/>
      <c r="H142" s="2"/>
      <c r="I142" s="6"/>
      <c r="J142" s="2"/>
      <c r="K142" s="2"/>
    </row>
    <row r="143" spans="1:29" ht="14.25" x14ac:dyDescent="0.15">
      <c r="B143" s="2"/>
      <c r="C143" s="2"/>
      <c r="D143" s="2"/>
      <c r="E143" s="2"/>
      <c r="F143" s="2"/>
      <c r="G143" s="1"/>
      <c r="H143" s="2"/>
      <c r="I143" s="6"/>
      <c r="J143" s="2"/>
      <c r="K143" s="2"/>
    </row>
    <row r="144" spans="1:29" ht="14.25" x14ac:dyDescent="0.15">
      <c r="B144" s="2"/>
      <c r="C144" s="2"/>
      <c r="D144" s="2"/>
      <c r="E144" s="2"/>
      <c r="F144" s="2"/>
      <c r="G144" s="1"/>
      <c r="H144" s="2"/>
      <c r="I144" s="6"/>
      <c r="J144" s="2"/>
      <c r="K144" s="2"/>
    </row>
    <row r="145" spans="2:11" ht="14.25" x14ac:dyDescent="0.15">
      <c r="B145" s="2"/>
      <c r="C145" s="2"/>
      <c r="D145" s="2"/>
      <c r="E145" s="2"/>
      <c r="F145" s="2"/>
      <c r="G145" s="1"/>
      <c r="H145" s="2"/>
      <c r="I145" s="6"/>
      <c r="J145" s="2"/>
      <c r="K145" s="2"/>
    </row>
    <row r="146" spans="2:11" ht="14.25" x14ac:dyDescent="0.15">
      <c r="B146" s="2"/>
      <c r="C146" s="2"/>
      <c r="D146" s="2"/>
      <c r="E146" s="2"/>
      <c r="F146" s="2"/>
      <c r="G146" s="1"/>
      <c r="H146" s="2"/>
      <c r="I146" s="6"/>
      <c r="J146" s="2"/>
      <c r="K146" s="2"/>
    </row>
    <row r="147" spans="2:11" ht="14.25" x14ac:dyDescent="0.15">
      <c r="B147" s="2"/>
      <c r="C147" s="2"/>
      <c r="D147" s="2"/>
      <c r="E147" s="2"/>
      <c r="F147" s="2"/>
      <c r="G147" s="1"/>
      <c r="H147" s="2"/>
      <c r="I147" s="6"/>
      <c r="J147" s="2"/>
      <c r="K147" s="2"/>
    </row>
    <row r="148" spans="2:11" ht="14.25" x14ac:dyDescent="0.15">
      <c r="B148" s="2"/>
      <c r="C148" s="2"/>
      <c r="D148" s="2"/>
      <c r="E148" s="2"/>
      <c r="F148" s="2"/>
      <c r="G148" s="1"/>
      <c r="H148" s="2"/>
      <c r="I148" s="6"/>
      <c r="J148" s="2"/>
      <c r="K148" s="2"/>
    </row>
    <row r="149" spans="2:11" ht="14.25" x14ac:dyDescent="0.15">
      <c r="B149" s="2"/>
      <c r="C149" s="2"/>
      <c r="D149" s="2"/>
      <c r="E149" s="2"/>
      <c r="F149" s="2"/>
      <c r="G149" s="1"/>
      <c r="H149" s="2"/>
      <c r="I149" s="6"/>
      <c r="J149" s="2"/>
      <c r="K149" s="2"/>
    </row>
    <row r="150" spans="2:11" ht="14.25" x14ac:dyDescent="0.15">
      <c r="B150" s="2"/>
      <c r="C150" s="2"/>
      <c r="D150" s="2"/>
      <c r="E150" s="2"/>
      <c r="F150" s="2"/>
      <c r="G150" s="1"/>
      <c r="H150" s="2"/>
      <c r="I150" s="6"/>
      <c r="J150" s="2"/>
      <c r="K150" s="2"/>
    </row>
    <row r="151" spans="2:11" ht="14.25" x14ac:dyDescent="0.15">
      <c r="B151" s="2"/>
      <c r="C151" s="2"/>
      <c r="D151" s="2"/>
      <c r="E151" s="2"/>
      <c r="F151" s="2"/>
      <c r="G151" s="2"/>
      <c r="H151" s="2"/>
      <c r="I151" s="6"/>
      <c r="J151" s="2"/>
      <c r="K151" s="2"/>
    </row>
    <row r="152" spans="2:11" ht="14.25" x14ac:dyDescent="0.15">
      <c r="B152" s="2"/>
      <c r="C152" s="2"/>
      <c r="D152" s="2"/>
      <c r="E152" s="2"/>
      <c r="F152" s="2"/>
      <c r="G152" s="2"/>
      <c r="H152" s="2"/>
      <c r="I152" s="6"/>
      <c r="J152" s="2"/>
      <c r="K152" s="2"/>
    </row>
    <row r="153" spans="2:11" ht="14.25" x14ac:dyDescent="0.15">
      <c r="B153" s="2"/>
      <c r="C153" s="2"/>
      <c r="D153" s="2"/>
      <c r="E153" s="2"/>
      <c r="F153" s="2"/>
      <c r="G153" s="2"/>
      <c r="H153" s="2"/>
      <c r="I153" s="6"/>
      <c r="J153" s="2"/>
      <c r="K153" s="2"/>
    </row>
    <row r="154" spans="2:11" ht="14.25" x14ac:dyDescent="0.15">
      <c r="B154" s="2"/>
      <c r="C154" s="2"/>
      <c r="D154" s="2"/>
      <c r="E154" s="2"/>
      <c r="F154" s="2"/>
      <c r="G154" s="2"/>
      <c r="H154" s="2"/>
      <c r="I154" s="6"/>
      <c r="J154" s="2"/>
      <c r="K154" s="2"/>
    </row>
    <row r="155" spans="2:11" ht="14.25" x14ac:dyDescent="0.15">
      <c r="B155" s="2"/>
      <c r="C155" s="2"/>
      <c r="D155" s="2"/>
      <c r="E155" s="2"/>
      <c r="F155" s="2"/>
      <c r="G155" s="2"/>
      <c r="H155" s="2"/>
      <c r="I155" s="6"/>
      <c r="J155" s="2"/>
      <c r="K155" s="2"/>
    </row>
    <row r="156" spans="2:11" ht="14.25" x14ac:dyDescent="0.15">
      <c r="B156" s="2"/>
      <c r="C156" s="2"/>
      <c r="D156" s="2"/>
      <c r="E156" s="2"/>
      <c r="F156" s="2"/>
      <c r="G156" s="2"/>
      <c r="H156" s="2"/>
      <c r="I156" s="6"/>
      <c r="J156" s="2"/>
      <c r="K156" s="2"/>
    </row>
    <row r="157" spans="2:11" ht="14.25" x14ac:dyDescent="0.15">
      <c r="B157" s="2"/>
      <c r="C157" s="2"/>
      <c r="D157" s="2"/>
      <c r="E157" s="2"/>
      <c r="F157" s="2"/>
      <c r="G157" s="2"/>
      <c r="H157" s="2"/>
      <c r="I157" s="6"/>
      <c r="J157" s="2"/>
      <c r="K157" s="2"/>
    </row>
    <row r="158" spans="2:11" ht="14.25" x14ac:dyDescent="0.15">
      <c r="B158" s="2"/>
      <c r="C158" s="2"/>
      <c r="D158" s="2"/>
      <c r="E158" s="2"/>
      <c r="F158" s="2"/>
      <c r="G158" s="2"/>
      <c r="H158" s="2"/>
      <c r="I158" s="6"/>
      <c r="J158" s="2"/>
      <c r="K158" s="2"/>
    </row>
    <row r="159" spans="2:11" ht="14.25" x14ac:dyDescent="0.15">
      <c r="B159" s="2"/>
      <c r="C159" s="2"/>
      <c r="D159" s="2"/>
      <c r="E159" s="2"/>
      <c r="F159" s="2"/>
      <c r="G159" s="2"/>
      <c r="H159" s="2"/>
      <c r="I159" s="6"/>
      <c r="J159" s="2"/>
      <c r="K159" s="2"/>
    </row>
    <row r="160" spans="2:11" ht="14.25" x14ac:dyDescent="0.15">
      <c r="B160" s="2"/>
      <c r="C160" s="2"/>
      <c r="D160" s="2"/>
      <c r="E160" s="2"/>
      <c r="F160" s="2"/>
      <c r="G160" s="2"/>
      <c r="H160" s="2"/>
      <c r="I160" s="6"/>
      <c r="J160" s="2"/>
      <c r="K160" s="2"/>
    </row>
    <row r="161" spans="2:11" ht="14.25" x14ac:dyDescent="0.15">
      <c r="B161" s="2"/>
      <c r="C161" s="2"/>
      <c r="D161" s="2"/>
      <c r="E161" s="2"/>
      <c r="F161" s="2"/>
      <c r="G161" s="2"/>
      <c r="H161" s="2"/>
      <c r="I161" s="6"/>
      <c r="J161" s="2"/>
      <c r="K161" s="2"/>
    </row>
    <row r="162" spans="2:11" ht="14.25" x14ac:dyDescent="0.15">
      <c r="B162" s="2"/>
      <c r="C162" s="2"/>
      <c r="D162" s="2"/>
      <c r="E162" s="2"/>
      <c r="F162" s="2"/>
      <c r="G162" s="2"/>
      <c r="H162" s="2"/>
      <c r="I162" s="6"/>
      <c r="J162" s="2"/>
      <c r="K162" s="2"/>
    </row>
    <row r="163" spans="2:11" ht="14.25" x14ac:dyDescent="0.15">
      <c r="B163" s="2"/>
      <c r="C163" s="2"/>
      <c r="D163" s="2"/>
      <c r="E163" s="2"/>
      <c r="F163" s="2"/>
      <c r="G163" s="2"/>
      <c r="H163" s="2"/>
      <c r="I163" s="6"/>
      <c r="J163" s="2"/>
      <c r="K163" s="2"/>
    </row>
    <row r="164" spans="2:11" ht="14.25" x14ac:dyDescent="0.15">
      <c r="B164" s="2"/>
      <c r="C164" s="2"/>
      <c r="D164" s="2"/>
      <c r="E164" s="2"/>
      <c r="F164" s="2"/>
      <c r="G164" s="2"/>
      <c r="H164" s="2"/>
      <c r="I164" s="6"/>
      <c r="J164" s="2"/>
      <c r="K164" s="2"/>
    </row>
    <row r="165" spans="2:11" ht="14.25" x14ac:dyDescent="0.15">
      <c r="B165" s="2"/>
      <c r="C165" s="2"/>
      <c r="D165" s="2"/>
      <c r="E165" s="2"/>
      <c r="F165" s="2"/>
      <c r="G165" s="2"/>
      <c r="H165" s="2"/>
      <c r="I165" s="6"/>
      <c r="J165" s="2"/>
      <c r="K165" s="2"/>
    </row>
    <row r="166" spans="2:11" ht="14.25" x14ac:dyDescent="0.15">
      <c r="B166" s="2"/>
      <c r="C166" s="2"/>
      <c r="D166" s="2"/>
      <c r="E166" s="2"/>
      <c r="F166" s="2"/>
      <c r="G166" s="2"/>
      <c r="H166" s="2"/>
      <c r="I166" s="6"/>
      <c r="J166" s="2"/>
      <c r="K166" s="2"/>
    </row>
    <row r="167" spans="2:11" ht="14.25" x14ac:dyDescent="0.15">
      <c r="B167" s="2"/>
      <c r="C167" s="2"/>
      <c r="D167" s="2"/>
      <c r="E167" s="2"/>
      <c r="F167" s="2"/>
      <c r="G167" s="2"/>
      <c r="H167" s="2"/>
      <c r="I167" s="6"/>
      <c r="J167" s="2"/>
      <c r="K167" s="2"/>
    </row>
    <row r="168" spans="2:11" ht="14.25" x14ac:dyDescent="0.15">
      <c r="B168" s="2"/>
      <c r="C168" s="2"/>
      <c r="D168" s="2"/>
      <c r="E168" s="2"/>
      <c r="F168" s="2"/>
      <c r="G168" s="2"/>
      <c r="H168" s="2"/>
      <c r="I168" s="6"/>
      <c r="J168" s="2"/>
      <c r="K168" s="2"/>
    </row>
    <row r="169" spans="2:11" ht="14.25" x14ac:dyDescent="0.15">
      <c r="B169" s="2"/>
      <c r="C169" s="2"/>
      <c r="D169" s="2"/>
      <c r="E169" s="2"/>
      <c r="F169" s="2"/>
      <c r="G169" s="2"/>
      <c r="H169" s="2"/>
      <c r="I169" s="6"/>
      <c r="J169" s="2"/>
      <c r="K169" s="2"/>
    </row>
    <row r="170" spans="2:11" ht="14.25" x14ac:dyDescent="0.15">
      <c r="B170" s="2"/>
      <c r="C170" s="2"/>
      <c r="D170" s="2"/>
      <c r="E170" s="2"/>
      <c r="F170" s="2"/>
      <c r="G170" s="2"/>
      <c r="H170" s="2"/>
      <c r="I170" s="6"/>
      <c r="J170" s="2"/>
      <c r="K170" s="2"/>
    </row>
    <row r="171" spans="2:11" ht="14.25" x14ac:dyDescent="0.15">
      <c r="B171" s="2"/>
      <c r="C171" s="2"/>
      <c r="D171" s="2"/>
      <c r="E171" s="2"/>
      <c r="F171" s="2"/>
      <c r="G171" s="2"/>
      <c r="H171" s="2"/>
      <c r="I171" s="6"/>
      <c r="J171" s="2"/>
      <c r="K171" s="2"/>
    </row>
    <row r="172" spans="2:11" ht="14.25" x14ac:dyDescent="0.15">
      <c r="B172" s="2"/>
      <c r="C172" s="2"/>
      <c r="D172" s="2"/>
      <c r="E172" s="2"/>
      <c r="F172" s="2"/>
      <c r="G172" s="2"/>
      <c r="H172" s="2"/>
      <c r="I172" s="6"/>
      <c r="J172" s="2"/>
      <c r="K172" s="2"/>
    </row>
    <row r="173" spans="2:11" ht="14.25" x14ac:dyDescent="0.15">
      <c r="B173" s="2"/>
      <c r="C173" s="2"/>
      <c r="D173" s="2"/>
      <c r="E173" s="2"/>
      <c r="F173" s="2"/>
      <c r="G173" s="2"/>
      <c r="H173" s="2"/>
      <c r="I173" s="6"/>
      <c r="J173" s="2"/>
      <c r="K173" s="2"/>
    </row>
    <row r="174" spans="2:11" ht="14.25" x14ac:dyDescent="0.15">
      <c r="B174" s="2"/>
      <c r="C174" s="2"/>
      <c r="D174" s="2"/>
      <c r="E174" s="2"/>
      <c r="F174" s="2"/>
      <c r="G174" s="2"/>
      <c r="H174" s="2"/>
      <c r="I174" s="6"/>
      <c r="J174" s="2"/>
      <c r="K174" s="2"/>
    </row>
    <row r="175" spans="2:11" ht="14.25" x14ac:dyDescent="0.15">
      <c r="B175" s="2"/>
      <c r="C175" s="2"/>
      <c r="D175" s="2"/>
      <c r="E175" s="2"/>
      <c r="F175" s="2"/>
      <c r="G175" s="2"/>
      <c r="H175" s="2"/>
      <c r="I175" s="6"/>
      <c r="J175" s="2"/>
      <c r="K175" s="2"/>
    </row>
    <row r="176" spans="2:11" ht="14.25" x14ac:dyDescent="0.15">
      <c r="B176" s="2"/>
      <c r="C176" s="2"/>
      <c r="D176" s="2"/>
      <c r="E176" s="2"/>
      <c r="F176" s="2"/>
      <c r="G176" s="2"/>
      <c r="H176" s="2"/>
      <c r="I176" s="6"/>
      <c r="J176" s="2"/>
      <c r="K176" s="2"/>
    </row>
    <row r="177" spans="2:11" ht="14.25" x14ac:dyDescent="0.15">
      <c r="B177" s="2"/>
      <c r="C177" s="2"/>
      <c r="D177" s="2"/>
      <c r="E177" s="2"/>
      <c r="F177" s="2"/>
      <c r="G177" s="2"/>
      <c r="H177" s="2"/>
      <c r="I177" s="6"/>
      <c r="J177" s="2"/>
      <c r="K177" s="2"/>
    </row>
    <row r="178" spans="2:11" ht="14.25" x14ac:dyDescent="0.15">
      <c r="B178" s="2"/>
      <c r="C178" s="2"/>
      <c r="D178" s="2"/>
      <c r="E178" s="2"/>
      <c r="F178" s="2"/>
      <c r="G178" s="2"/>
      <c r="H178" s="2"/>
      <c r="I178" s="6"/>
      <c r="J178" s="2"/>
      <c r="K178" s="2"/>
    </row>
    <row r="179" spans="2:11" ht="14.25" x14ac:dyDescent="0.15">
      <c r="B179" s="2"/>
      <c r="C179" s="2"/>
      <c r="D179" s="2"/>
      <c r="E179" s="2"/>
      <c r="F179" s="2"/>
      <c r="G179" s="2"/>
      <c r="H179" s="2"/>
      <c r="I179" s="6"/>
      <c r="J179" s="2"/>
      <c r="K179" s="2"/>
    </row>
    <row r="180" spans="2:11" ht="14.25" x14ac:dyDescent="0.15">
      <c r="B180" s="2"/>
      <c r="C180" s="2"/>
      <c r="D180" s="2"/>
      <c r="E180" s="2"/>
      <c r="F180" s="2"/>
      <c r="G180" s="2"/>
      <c r="H180" s="2"/>
      <c r="I180" s="6"/>
      <c r="J180" s="2"/>
      <c r="K180" s="2"/>
    </row>
    <row r="181" spans="2:11" ht="14.25" x14ac:dyDescent="0.15">
      <c r="B181" s="2"/>
      <c r="C181" s="2"/>
      <c r="D181" s="2"/>
      <c r="E181" s="2"/>
      <c r="F181" s="2"/>
      <c r="G181" s="2"/>
      <c r="H181" s="2"/>
      <c r="I181" s="6"/>
      <c r="J181" s="2"/>
      <c r="K181" s="2"/>
    </row>
    <row r="182" spans="2:11" ht="14.25" x14ac:dyDescent="0.15">
      <c r="B182" s="2"/>
      <c r="C182" s="2"/>
      <c r="D182" s="2"/>
      <c r="E182" s="2"/>
      <c r="F182" s="2"/>
      <c r="G182" s="2"/>
      <c r="H182" s="2"/>
      <c r="I182" s="6"/>
      <c r="J182" s="2"/>
      <c r="K182" s="2"/>
    </row>
    <row r="183" spans="2:11" ht="14.25" x14ac:dyDescent="0.15">
      <c r="B183" s="2"/>
      <c r="C183" s="2"/>
      <c r="D183" s="2"/>
      <c r="E183" s="2"/>
      <c r="F183" s="2"/>
      <c r="G183" s="2"/>
      <c r="H183" s="2"/>
      <c r="I183" s="6"/>
      <c r="J183" s="2"/>
      <c r="K183" s="2"/>
    </row>
    <row r="184" spans="2:11" ht="14.25" x14ac:dyDescent="0.15">
      <c r="B184" s="2"/>
      <c r="C184" s="2"/>
      <c r="D184" s="2"/>
      <c r="E184" s="2"/>
      <c r="F184" s="2"/>
      <c r="G184" s="2"/>
      <c r="H184" s="2"/>
      <c r="I184" s="6"/>
      <c r="J184" s="2"/>
      <c r="K184" s="2"/>
    </row>
    <row r="185" spans="2:11" ht="14.25" x14ac:dyDescent="0.15">
      <c r="B185" s="2"/>
      <c r="C185" s="2"/>
      <c r="D185" s="2"/>
      <c r="E185" s="2"/>
      <c r="F185" s="2"/>
      <c r="G185" s="2"/>
      <c r="H185" s="2"/>
      <c r="I185" s="6"/>
      <c r="J185" s="2"/>
      <c r="K185" s="2"/>
    </row>
    <row r="186" spans="2:11" ht="14.25" x14ac:dyDescent="0.15">
      <c r="B186" s="2"/>
      <c r="C186" s="2"/>
      <c r="D186" s="2"/>
      <c r="E186" s="2"/>
      <c r="F186" s="2"/>
      <c r="G186" s="2"/>
      <c r="H186" s="2"/>
      <c r="I186" s="6"/>
      <c r="J186" s="2"/>
      <c r="K186" s="2"/>
    </row>
    <row r="187" spans="2:11" ht="14.25" x14ac:dyDescent="0.15">
      <c r="B187" s="2"/>
      <c r="C187" s="2"/>
      <c r="D187" s="2"/>
      <c r="E187" s="2"/>
      <c r="F187" s="2"/>
      <c r="G187" s="2"/>
      <c r="H187" s="2"/>
      <c r="I187" s="6"/>
      <c r="J187" s="2"/>
      <c r="K187" s="2"/>
    </row>
    <row r="188" spans="2:11" ht="14.25" x14ac:dyDescent="0.15">
      <c r="B188" s="2"/>
      <c r="C188" s="2"/>
      <c r="D188" s="2"/>
      <c r="E188" s="2"/>
      <c r="F188" s="2"/>
      <c r="G188" s="2"/>
      <c r="H188" s="2"/>
      <c r="I188" s="6"/>
      <c r="J188" s="2"/>
      <c r="K188" s="2"/>
    </row>
    <row r="189" spans="2:11" ht="14.25" x14ac:dyDescent="0.15">
      <c r="B189" s="2"/>
      <c r="C189" s="2"/>
      <c r="D189" s="2"/>
      <c r="E189" s="2"/>
      <c r="F189" s="2"/>
      <c r="G189" s="2"/>
      <c r="H189" s="2"/>
      <c r="I189" s="6"/>
      <c r="J189" s="2"/>
      <c r="K189" s="2"/>
    </row>
    <row r="190" spans="2:11" ht="14.25" x14ac:dyDescent="0.15">
      <c r="B190" s="2"/>
      <c r="C190" s="2"/>
      <c r="D190" s="2"/>
      <c r="E190" s="2"/>
      <c r="F190" s="2"/>
      <c r="G190" s="2"/>
      <c r="H190" s="2"/>
      <c r="I190" s="6"/>
      <c r="J190" s="2"/>
      <c r="K190" s="2"/>
    </row>
    <row r="191" spans="2:11" ht="14.25" x14ac:dyDescent="0.15">
      <c r="B191" s="2"/>
      <c r="C191" s="2"/>
      <c r="D191" s="2"/>
      <c r="E191" s="2"/>
      <c r="F191" s="2"/>
      <c r="G191" s="2"/>
      <c r="H191" s="2"/>
      <c r="I191" s="6"/>
      <c r="J191" s="2"/>
      <c r="K191" s="2"/>
    </row>
    <row r="192" spans="2:11" ht="14.25" x14ac:dyDescent="0.15">
      <c r="B192" s="2"/>
      <c r="C192" s="2"/>
      <c r="D192" s="2"/>
      <c r="E192" s="2"/>
      <c r="F192" s="2"/>
      <c r="G192" s="2"/>
      <c r="H192" s="2"/>
      <c r="I192" s="6"/>
      <c r="J192" s="2"/>
      <c r="K192" s="2"/>
    </row>
    <row r="193" spans="2:11" ht="14.25" x14ac:dyDescent="0.15">
      <c r="B193" s="2"/>
      <c r="C193" s="2"/>
      <c r="D193" s="2"/>
      <c r="E193" s="2"/>
      <c r="F193" s="2"/>
      <c r="G193" s="2"/>
      <c r="H193" s="2"/>
      <c r="I193" s="6"/>
      <c r="J193" s="2"/>
      <c r="K193" s="2"/>
    </row>
    <row r="194" spans="2:11" ht="14.25" x14ac:dyDescent="0.15">
      <c r="B194" s="2"/>
      <c r="C194" s="2"/>
      <c r="D194" s="2"/>
      <c r="E194" s="2"/>
      <c r="F194" s="2"/>
      <c r="G194" s="2"/>
      <c r="H194" s="2"/>
      <c r="I194" s="6"/>
      <c r="J194" s="2"/>
      <c r="K194" s="2"/>
    </row>
    <row r="195" spans="2:11" ht="14.25" x14ac:dyDescent="0.15">
      <c r="B195" s="2"/>
      <c r="C195" s="2"/>
      <c r="D195" s="2"/>
      <c r="E195" s="2"/>
      <c r="F195" s="2"/>
      <c r="G195" s="2"/>
      <c r="H195" s="2"/>
      <c r="I195" s="6"/>
      <c r="J195" s="2"/>
      <c r="K195" s="2"/>
    </row>
    <row r="196" spans="2:11" ht="14.25" x14ac:dyDescent="0.15">
      <c r="B196" s="2"/>
      <c r="C196" s="2"/>
      <c r="D196" s="2"/>
      <c r="E196" s="2"/>
      <c r="F196" s="2"/>
      <c r="G196" s="2"/>
      <c r="H196" s="2"/>
      <c r="I196" s="6"/>
      <c r="J196" s="2"/>
      <c r="K196" s="2"/>
    </row>
    <row r="197" spans="2:11" ht="14.25" x14ac:dyDescent="0.15">
      <c r="B197" s="2"/>
      <c r="C197" s="2"/>
      <c r="D197" s="2"/>
      <c r="E197" s="2"/>
      <c r="F197" s="2"/>
      <c r="G197" s="2"/>
      <c r="H197" s="2"/>
      <c r="I197" s="6"/>
      <c r="J197" s="2"/>
      <c r="K197" s="2"/>
    </row>
    <row r="198" spans="2:11" ht="14.25" x14ac:dyDescent="0.15">
      <c r="B198" s="2"/>
      <c r="C198" s="2"/>
      <c r="D198" s="2"/>
      <c r="E198" s="2"/>
      <c r="F198" s="2"/>
      <c r="G198" s="2"/>
      <c r="H198" s="2"/>
      <c r="I198" s="6"/>
      <c r="J198" s="2"/>
      <c r="K198" s="2"/>
    </row>
    <row r="199" spans="2:11" ht="14.25" x14ac:dyDescent="0.15">
      <c r="B199" s="2"/>
      <c r="C199" s="2"/>
      <c r="D199" s="2"/>
      <c r="E199" s="2"/>
      <c r="F199" s="2"/>
      <c r="G199" s="2"/>
      <c r="H199" s="2"/>
      <c r="I199" s="6"/>
      <c r="J199" s="2"/>
      <c r="K199" s="2"/>
    </row>
    <row r="200" spans="2:11" ht="14.25" x14ac:dyDescent="0.15">
      <c r="B200" s="2"/>
      <c r="C200" s="2"/>
      <c r="D200" s="2"/>
      <c r="E200" s="2"/>
      <c r="F200" s="2"/>
      <c r="G200" s="2"/>
      <c r="H200" s="2"/>
      <c r="I200" s="6"/>
      <c r="J200" s="2"/>
      <c r="K200" s="2"/>
    </row>
    <row r="201" spans="2:11" ht="14.25" x14ac:dyDescent="0.15">
      <c r="B201" s="2"/>
      <c r="C201" s="2"/>
      <c r="D201" s="2"/>
      <c r="E201" s="2"/>
      <c r="F201" s="2"/>
      <c r="G201" s="2"/>
      <c r="H201" s="2"/>
      <c r="I201" s="6"/>
      <c r="J201" s="2"/>
      <c r="K201" s="2"/>
    </row>
    <row r="202" spans="2:11" ht="14.25" x14ac:dyDescent="0.15">
      <c r="B202" s="2"/>
      <c r="C202" s="2"/>
      <c r="D202" s="2"/>
      <c r="E202" s="2"/>
      <c r="F202" s="2"/>
      <c r="G202" s="2"/>
      <c r="H202" s="2"/>
      <c r="I202" s="6"/>
      <c r="J202" s="2"/>
      <c r="K202" s="2"/>
    </row>
    <row r="203" spans="2:11" ht="14.25" x14ac:dyDescent="0.15">
      <c r="B203" s="2"/>
      <c r="C203" s="2"/>
      <c r="D203" s="2"/>
      <c r="E203" s="2"/>
      <c r="F203" s="2"/>
      <c r="G203" s="2"/>
      <c r="H203" s="2"/>
      <c r="I203" s="6"/>
      <c r="J203" s="2"/>
      <c r="K203" s="2"/>
    </row>
    <row r="204" spans="2:11" ht="14.25" x14ac:dyDescent="0.15">
      <c r="B204" s="2"/>
      <c r="C204" s="2"/>
      <c r="D204" s="2"/>
      <c r="E204" s="2"/>
      <c r="F204" s="2"/>
      <c r="G204" s="2"/>
      <c r="H204" s="2"/>
      <c r="I204" s="6"/>
      <c r="J204" s="2"/>
      <c r="K204" s="2"/>
    </row>
    <row r="205" spans="2:11" ht="14.25" x14ac:dyDescent="0.15">
      <c r="B205" s="2"/>
      <c r="C205" s="2"/>
      <c r="D205" s="2"/>
      <c r="E205" s="2"/>
      <c r="F205" s="2"/>
      <c r="G205" s="2"/>
      <c r="H205" s="2"/>
      <c r="I205" s="6"/>
      <c r="J205" s="2"/>
      <c r="K205" s="2"/>
    </row>
    <row r="206" spans="2:11" ht="14.25" x14ac:dyDescent="0.15">
      <c r="B206" s="2"/>
      <c r="C206" s="2"/>
      <c r="D206" s="2"/>
      <c r="E206" s="2"/>
      <c r="F206" s="2"/>
      <c r="G206" s="2"/>
      <c r="H206" s="2"/>
      <c r="I206" s="6"/>
      <c r="J206" s="2"/>
      <c r="K206" s="2"/>
    </row>
    <row r="207" spans="2:11" ht="14.25" x14ac:dyDescent="0.15">
      <c r="B207" s="2"/>
      <c r="C207" s="2"/>
      <c r="D207" s="2"/>
      <c r="E207" s="2"/>
      <c r="F207" s="2"/>
      <c r="G207" s="2"/>
      <c r="H207" s="2"/>
      <c r="I207" s="6"/>
      <c r="J207" s="2"/>
      <c r="K207" s="2"/>
    </row>
    <row r="208" spans="2:11" ht="14.25" x14ac:dyDescent="0.15">
      <c r="B208" s="2"/>
      <c r="C208" s="2"/>
      <c r="D208" s="2"/>
      <c r="E208" s="2"/>
      <c r="F208" s="2"/>
      <c r="G208" s="2"/>
      <c r="H208" s="2"/>
      <c r="I208" s="6"/>
      <c r="J208" s="2"/>
      <c r="K208" s="2"/>
    </row>
    <row r="209" spans="2:11" ht="14.25" x14ac:dyDescent="0.15">
      <c r="B209" s="2"/>
      <c r="C209" s="2"/>
      <c r="D209" s="2"/>
      <c r="E209" s="2"/>
      <c r="F209" s="2"/>
      <c r="G209" s="2"/>
      <c r="H209" s="2"/>
      <c r="I209" s="6"/>
      <c r="J209" s="2"/>
      <c r="K209" s="2"/>
    </row>
    <row r="210" spans="2:11" ht="14.25" x14ac:dyDescent="0.15">
      <c r="B210" s="2"/>
      <c r="C210" s="2"/>
      <c r="D210" s="2"/>
      <c r="E210" s="2"/>
      <c r="F210" s="2"/>
      <c r="G210" s="2"/>
      <c r="H210" s="2"/>
      <c r="I210" s="6"/>
      <c r="J210" s="2"/>
      <c r="K210" s="2"/>
    </row>
    <row r="211" spans="2:11" ht="14.25" x14ac:dyDescent="0.15">
      <c r="B211" s="2"/>
      <c r="C211" s="2"/>
      <c r="D211" s="2"/>
      <c r="E211" s="2"/>
      <c r="F211" s="2"/>
      <c r="G211" s="2"/>
      <c r="H211" s="2"/>
      <c r="I211" s="6"/>
      <c r="J211" s="2"/>
      <c r="K211" s="2"/>
    </row>
    <row r="212" spans="2:11" ht="14.25" x14ac:dyDescent="0.15">
      <c r="B212" s="2"/>
      <c r="C212" s="2"/>
      <c r="D212" s="2"/>
      <c r="E212" s="2"/>
      <c r="F212" s="2"/>
      <c r="G212" s="2"/>
      <c r="H212" s="2"/>
      <c r="I212" s="6"/>
      <c r="J212" s="2"/>
      <c r="K212" s="2"/>
    </row>
    <row r="213" spans="2:11" ht="14.25" x14ac:dyDescent="0.15">
      <c r="B213" s="2"/>
      <c r="C213" s="2"/>
      <c r="D213" s="2"/>
      <c r="E213" s="2"/>
      <c r="F213" s="2"/>
      <c r="G213" s="2"/>
      <c r="H213" s="2"/>
      <c r="I213" s="6"/>
      <c r="J213" s="2"/>
      <c r="K213" s="2"/>
    </row>
    <row r="214" spans="2:11" ht="14.25" x14ac:dyDescent="0.15">
      <c r="B214" s="2"/>
      <c r="C214" s="2"/>
      <c r="D214" s="2"/>
      <c r="E214" s="2"/>
      <c r="F214" s="2"/>
      <c r="G214" s="2"/>
      <c r="H214" s="2"/>
      <c r="I214" s="6"/>
      <c r="J214" s="2"/>
      <c r="K214" s="2"/>
    </row>
    <row r="215" spans="2:11" ht="14.25" x14ac:dyDescent="0.15">
      <c r="B215" s="2"/>
      <c r="C215" s="2"/>
      <c r="D215" s="2"/>
      <c r="E215" s="2"/>
      <c r="F215" s="2"/>
      <c r="G215" s="2"/>
      <c r="H215" s="2"/>
      <c r="I215" s="6"/>
      <c r="J215" s="2"/>
      <c r="K215" s="2"/>
    </row>
    <row r="216" spans="2:11" ht="14.25" x14ac:dyDescent="0.15">
      <c r="B216" s="2"/>
      <c r="C216" s="2"/>
      <c r="D216" s="2"/>
      <c r="E216" s="2"/>
      <c r="F216" s="2"/>
      <c r="G216" s="2"/>
      <c r="H216" s="2"/>
      <c r="I216" s="6"/>
      <c r="J216" s="2"/>
      <c r="K216" s="2"/>
    </row>
    <row r="217" spans="2:11" ht="14.25" x14ac:dyDescent="0.15">
      <c r="B217" s="2"/>
      <c r="C217" s="2"/>
      <c r="D217" s="2"/>
      <c r="E217" s="2"/>
      <c r="F217" s="2"/>
      <c r="G217" s="2"/>
      <c r="H217" s="2"/>
      <c r="I217" s="6"/>
      <c r="J217" s="2"/>
      <c r="K217" s="2"/>
    </row>
    <row r="218" spans="2:11" ht="14.25" x14ac:dyDescent="0.15">
      <c r="B218" s="2"/>
      <c r="C218" s="2"/>
      <c r="D218" s="2"/>
      <c r="E218" s="2"/>
      <c r="F218" s="2"/>
      <c r="G218" s="2"/>
      <c r="H218" s="2"/>
      <c r="I218" s="6"/>
      <c r="J218" s="2"/>
      <c r="K218" s="2"/>
    </row>
    <row r="219" spans="2:11" ht="14.25" x14ac:dyDescent="0.15">
      <c r="B219" s="2"/>
      <c r="C219" s="2"/>
      <c r="D219" s="2"/>
      <c r="E219" s="2"/>
      <c r="F219" s="2"/>
      <c r="G219" s="2"/>
      <c r="H219" s="2"/>
      <c r="I219" s="6"/>
      <c r="J219" s="2"/>
      <c r="K219" s="2"/>
    </row>
    <row r="220" spans="2:11" ht="14.25" x14ac:dyDescent="0.15">
      <c r="B220" s="2"/>
      <c r="C220" s="2"/>
      <c r="D220" s="2"/>
      <c r="E220" s="2"/>
      <c r="F220" s="2"/>
      <c r="G220" s="2"/>
      <c r="H220" s="2"/>
      <c r="I220" s="6"/>
      <c r="J220" s="2"/>
      <c r="K220" s="2"/>
    </row>
    <row r="221" spans="2:11" ht="14.25" x14ac:dyDescent="0.15">
      <c r="B221" s="2"/>
      <c r="C221" s="2"/>
      <c r="D221" s="2"/>
      <c r="E221" s="2"/>
      <c r="F221" s="2"/>
      <c r="G221" s="2"/>
      <c r="H221" s="2"/>
      <c r="I221" s="6"/>
      <c r="J221" s="2"/>
      <c r="K221" s="2"/>
    </row>
    <row r="222" spans="2:11" ht="14.25" x14ac:dyDescent="0.15">
      <c r="B222" s="2"/>
      <c r="C222" s="2"/>
      <c r="D222" s="2"/>
      <c r="E222" s="2"/>
      <c r="F222" s="2"/>
      <c r="G222" s="2"/>
      <c r="H222" s="2"/>
      <c r="I222" s="6"/>
      <c r="J222" s="2"/>
      <c r="K222" s="2"/>
    </row>
    <row r="223" spans="2:11" ht="14.25" x14ac:dyDescent="0.15">
      <c r="B223" s="2"/>
      <c r="C223" s="2"/>
      <c r="D223" s="2"/>
      <c r="E223" s="2"/>
      <c r="F223" s="2"/>
      <c r="G223" s="2"/>
      <c r="H223" s="2"/>
      <c r="I223" s="6"/>
      <c r="J223" s="2"/>
      <c r="K223" s="2"/>
    </row>
    <row r="224" spans="2:11" ht="14.25" x14ac:dyDescent="0.15">
      <c r="B224" s="2"/>
      <c r="C224" s="2"/>
      <c r="D224" s="2"/>
      <c r="E224" s="2"/>
      <c r="F224" s="2"/>
      <c r="G224" s="2"/>
      <c r="H224" s="2"/>
      <c r="I224" s="6"/>
      <c r="J224" s="2"/>
      <c r="K224" s="2"/>
    </row>
    <row r="225" spans="2:11" ht="14.25" x14ac:dyDescent="0.15">
      <c r="B225" s="2"/>
      <c r="C225" s="2"/>
      <c r="D225" s="2"/>
      <c r="E225" s="2"/>
      <c r="F225" s="2"/>
      <c r="G225" s="2"/>
      <c r="H225" s="2"/>
      <c r="I225" s="6"/>
      <c r="J225" s="2"/>
      <c r="K225" s="2"/>
    </row>
    <row r="226" spans="2:11" ht="14.25" x14ac:dyDescent="0.15">
      <c r="B226" s="2"/>
      <c r="C226" s="2"/>
      <c r="D226" s="2"/>
      <c r="E226" s="2"/>
      <c r="F226" s="2"/>
      <c r="G226" s="2"/>
      <c r="H226" s="2"/>
      <c r="I226" s="6"/>
      <c r="J226" s="2"/>
      <c r="K226" s="2"/>
    </row>
    <row r="227" spans="2:11" ht="14.25" x14ac:dyDescent="0.15">
      <c r="B227" s="2"/>
      <c r="C227" s="2"/>
      <c r="D227" s="2"/>
      <c r="E227" s="2"/>
      <c r="F227" s="2"/>
      <c r="G227" s="2"/>
      <c r="H227" s="2"/>
      <c r="I227" s="6"/>
      <c r="J227" s="2"/>
      <c r="K227" s="2"/>
    </row>
    <row r="228" spans="2:11" ht="14.25" x14ac:dyDescent="0.15">
      <c r="B228" s="2"/>
      <c r="C228" s="2"/>
      <c r="D228" s="2"/>
      <c r="E228" s="2"/>
      <c r="F228" s="2"/>
      <c r="G228" s="2"/>
      <c r="H228" s="2"/>
      <c r="I228" s="6"/>
      <c r="J228" s="2"/>
      <c r="K228" s="2"/>
    </row>
    <row r="229" spans="2:11" ht="14.25" x14ac:dyDescent="0.15">
      <c r="B229" s="2"/>
      <c r="C229" s="2"/>
      <c r="D229" s="2"/>
      <c r="E229" s="2"/>
      <c r="F229" s="2"/>
      <c r="G229" s="2"/>
      <c r="H229" s="2"/>
      <c r="I229" s="6"/>
      <c r="J229" s="2"/>
      <c r="K229" s="2"/>
    </row>
    <row r="230" spans="2:11" ht="14.25" x14ac:dyDescent="0.15">
      <c r="B230" s="2"/>
      <c r="C230" s="2"/>
      <c r="D230" s="2"/>
      <c r="E230" s="2"/>
      <c r="F230" s="2"/>
      <c r="G230" s="2"/>
      <c r="H230" s="2"/>
      <c r="I230" s="6"/>
      <c r="J230" s="2"/>
      <c r="K230" s="2"/>
    </row>
    <row r="231" spans="2:11" ht="14.25" x14ac:dyDescent="0.15">
      <c r="B231" s="2"/>
      <c r="C231" s="2"/>
      <c r="D231" s="2"/>
      <c r="E231" s="2"/>
      <c r="F231" s="2"/>
      <c r="G231" s="2"/>
      <c r="H231" s="2"/>
      <c r="I231" s="6"/>
      <c r="J231" s="2"/>
      <c r="K231" s="2"/>
    </row>
    <row r="232" spans="2:11" ht="14.25" x14ac:dyDescent="0.15">
      <c r="B232" s="2"/>
      <c r="C232" s="2"/>
      <c r="D232" s="2"/>
      <c r="E232" s="2"/>
      <c r="F232" s="2"/>
      <c r="G232" s="2"/>
      <c r="H232" s="2"/>
      <c r="I232" s="6"/>
      <c r="J232" s="2"/>
      <c r="K232" s="2"/>
    </row>
    <row r="233" spans="2:11" ht="14.25" x14ac:dyDescent="0.15">
      <c r="B233" s="2"/>
      <c r="C233" s="2"/>
      <c r="D233" s="2"/>
      <c r="E233" s="2"/>
      <c r="F233" s="2"/>
      <c r="G233" s="2"/>
      <c r="H233" s="2"/>
      <c r="I233" s="6"/>
      <c r="J233" s="2"/>
      <c r="K233" s="2"/>
    </row>
    <row r="234" spans="2:11" ht="14.25" x14ac:dyDescent="0.15">
      <c r="B234" s="2"/>
      <c r="C234" s="2"/>
      <c r="D234" s="2"/>
      <c r="E234" s="2"/>
      <c r="F234" s="2"/>
      <c r="G234" s="2"/>
      <c r="H234" s="2"/>
      <c r="I234" s="6"/>
      <c r="J234" s="2"/>
      <c r="K234" s="2"/>
    </row>
    <row r="235" spans="2:11" ht="14.25" x14ac:dyDescent="0.15">
      <c r="B235" s="2"/>
      <c r="C235" s="2"/>
      <c r="D235" s="2"/>
      <c r="E235" s="2"/>
      <c r="F235" s="2"/>
      <c r="G235" s="2"/>
      <c r="H235" s="2"/>
      <c r="I235" s="6"/>
      <c r="J235" s="2"/>
      <c r="K235" s="2"/>
    </row>
  </sheetData>
  <sheetProtection algorithmName="SHA-512" hashValue="w2K7DGbhCqjh0joVGnUNv8+XhYwIpyYwsd1waPTd1WwRLSDNCWNeR2QQnRc8oi/i5ZNteiihjDgnEEEl6c3wog==" saltValue="l5UAkRpc5sH+sluUMbl2vw==" spinCount="100000" sheet="1" objects="1" scenarios="1"/>
  <autoFilter ref="B1:AC118" xr:uid="{00000000-0009-0000-0000-000009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Arbeitsblätter</vt:lpstr>
      </vt:variant>
      <vt:variant>
        <vt:i4>9</vt:i4>
      </vt:variant>
    </vt:vector>
  </HeadingPairs>
  <TitlesOfParts>
    <vt:vector size="9" baseType="lpstr">
      <vt:lpstr>Visualizador segundos parciales</vt:lpstr>
      <vt:lpstr>Visualizador recuperatorios</vt:lpstr>
      <vt:lpstr>T1</vt:lpstr>
      <vt:lpstr>T2</vt:lpstr>
      <vt:lpstr>T3</vt:lpstr>
      <vt:lpstr>T4</vt:lpstr>
      <vt:lpstr>T5</vt:lpstr>
      <vt:lpstr>T6</vt:lpstr>
      <vt:lpstr>Copia de Hoja 9 cálculo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Lopez</dc:creator>
  <cp:lastModifiedBy>Mauro Santelli</cp:lastModifiedBy>
  <dcterms:created xsi:type="dcterms:W3CDTF">2022-10-28T12:53:13Z</dcterms:created>
  <dcterms:modified xsi:type="dcterms:W3CDTF">2022-10-28T12:57:39Z</dcterms:modified>
</cp:coreProperties>
</file>