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4 Cuatrimestre/Finanzas 1/000000000000000000000000000000000/"/>
    </mc:Choice>
  </mc:AlternateContent>
  <xr:revisionPtr revIDLastSave="6" documentId="8_{28F163F1-6C6D-4855-B02A-39987E53C31B}" xr6:coauthVersionLast="47" xr6:coauthVersionMax="47" xr10:uidLastSave="{C4F8F3C3-3C92-4F8F-B4CF-DEB0993783D7}"/>
  <bookViews>
    <workbookView xWindow="480" yWindow="870" windowWidth="22650" windowHeight="11235" activeTab="1" xr2:uid="{5A31D704-15BD-46E3-BCF6-D17F18F9539D}"/>
  </bookViews>
  <sheets>
    <sheet name="PERPETUIDAD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J47" i="1" l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47" i="1"/>
  <c r="I46" i="1"/>
  <c r="M41" i="1"/>
  <c r="M42" i="1"/>
  <c r="M43" i="1"/>
  <c r="M40" i="1"/>
  <c r="L41" i="1"/>
  <c r="L42" i="1"/>
  <c r="L43" i="1"/>
  <c r="L40" i="1"/>
  <c r="K41" i="1"/>
  <c r="I42" i="1" s="1"/>
  <c r="J42" i="1" s="1"/>
  <c r="K42" i="1"/>
  <c r="K43" i="1"/>
  <c r="J41" i="1"/>
  <c r="I41" i="1"/>
  <c r="K40" i="1"/>
  <c r="J40" i="1"/>
  <c r="F42" i="1"/>
  <c r="F41" i="1"/>
  <c r="I43" i="1" l="1"/>
  <c r="J43" i="1" s="1"/>
  <c r="K34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  <c r="B3" i="1"/>
  <c r="J6" i="1"/>
  <c r="L6" i="1" s="1"/>
  <c r="J10" i="1"/>
  <c r="L10" i="1" s="1"/>
  <c r="J11" i="1"/>
  <c r="L11" i="1" s="1"/>
  <c r="J12" i="1"/>
  <c r="L12" i="1" s="1"/>
  <c r="J14" i="1"/>
  <c r="J18" i="1"/>
  <c r="L18" i="1" s="1"/>
  <c r="J19" i="1"/>
  <c r="L19" i="1" s="1"/>
  <c r="J20" i="1"/>
  <c r="L20" i="1" s="1"/>
  <c r="J22" i="1"/>
  <c r="J26" i="1"/>
  <c r="L26" i="1" s="1"/>
  <c r="J27" i="1"/>
  <c r="L27" i="1" s="1"/>
  <c r="J28" i="1"/>
  <c r="L28" i="1" s="1"/>
  <c r="J30" i="1"/>
  <c r="L14" i="1"/>
  <c r="L22" i="1"/>
  <c r="L30" i="1"/>
  <c r="I6" i="1"/>
  <c r="J5" i="1" s="1"/>
  <c r="L5" i="1" s="1"/>
  <c r="I7" i="1"/>
  <c r="I8" i="1"/>
  <c r="J7" i="1" s="1"/>
  <c r="L7" i="1" s="1"/>
  <c r="I9" i="1"/>
  <c r="J8" i="1" s="1"/>
  <c r="L8" i="1" s="1"/>
  <c r="I10" i="1"/>
  <c r="J9" i="1" s="1"/>
  <c r="L9" i="1" s="1"/>
  <c r="I11" i="1"/>
  <c r="I12" i="1"/>
  <c r="I13" i="1"/>
  <c r="I14" i="1"/>
  <c r="J13" i="1" s="1"/>
  <c r="L13" i="1" s="1"/>
  <c r="I15" i="1"/>
  <c r="I16" i="1"/>
  <c r="J15" i="1" s="1"/>
  <c r="L15" i="1" s="1"/>
  <c r="I17" i="1"/>
  <c r="J16" i="1" s="1"/>
  <c r="L16" i="1" s="1"/>
  <c r="I18" i="1"/>
  <c r="J17" i="1" s="1"/>
  <c r="L17" i="1" s="1"/>
  <c r="I19" i="1"/>
  <c r="I20" i="1"/>
  <c r="I21" i="1"/>
  <c r="I22" i="1"/>
  <c r="J21" i="1" s="1"/>
  <c r="L21" i="1" s="1"/>
  <c r="I23" i="1"/>
  <c r="I24" i="1"/>
  <c r="J23" i="1" s="1"/>
  <c r="L23" i="1" s="1"/>
  <c r="I25" i="1"/>
  <c r="J24" i="1" s="1"/>
  <c r="L24" i="1" s="1"/>
  <c r="I26" i="1"/>
  <c r="J25" i="1" s="1"/>
  <c r="L25" i="1" s="1"/>
  <c r="I27" i="1"/>
  <c r="I28" i="1"/>
  <c r="I29" i="1"/>
  <c r="I30" i="1"/>
  <c r="J29" i="1" s="1"/>
  <c r="L29" i="1" s="1"/>
  <c r="I31" i="1"/>
  <c r="I32" i="1"/>
  <c r="J31" i="1" s="1"/>
  <c r="L31" i="1" s="1"/>
  <c r="I33" i="1"/>
  <c r="J32" i="1" s="1"/>
  <c r="L32" i="1" s="1"/>
  <c r="I5" i="1"/>
  <c r="J4" i="1" s="1"/>
  <c r="I4" i="1"/>
  <c r="I34" i="1" s="1"/>
  <c r="B2" i="1"/>
  <c r="C2" i="1" s="1"/>
  <c r="F2" i="1" s="1"/>
  <c r="A1" i="1"/>
  <c r="L4" i="1" l="1"/>
  <c r="J3" i="1"/>
  <c r="L3" i="1" s="1"/>
  <c r="L34" i="1" s="1"/>
  <c r="J34" i="1" l="1"/>
  <c r="L35" i="1" l="1"/>
  <c r="J36" i="1"/>
</calcChain>
</file>

<file path=xl/sharedStrings.xml><?xml version="1.0" encoding="utf-8"?>
<sst xmlns="http://schemas.openxmlformats.org/spreadsheetml/2006/main" count="18" uniqueCount="18">
  <si>
    <t>each installment</t>
  </si>
  <si>
    <t>VALORES DE LO INSTALLMENTS EN [0]</t>
  </si>
  <si>
    <t>TASA DE RETORNO DE LA PERPETUIDAD</t>
  </si>
  <si>
    <t>valor presente</t>
  </si>
  <si>
    <t>si se paga 1ra en 0</t>
  </si>
  <si>
    <t>If we discount each cash flow by one less year, the present value is increased by</t>
  </si>
  <si>
    <t>the multiple (1+r)</t>
  </si>
  <si>
    <t>VALORES DE LO INSTALLMENTS EN [0] si 1er pago en [0]</t>
  </si>
  <si>
    <t>4-Y ANNUITY FACTOR</t>
  </si>
  <si>
    <t>PRESENT VALUE</t>
  </si>
  <si>
    <t>RATE</t>
  </si>
  <si>
    <t>CAPITAL DEBIDO</t>
  </si>
  <si>
    <t>INTERES DEBIDO</t>
  </si>
  <si>
    <t>PAGADO</t>
  </si>
  <si>
    <t>QUEDA DEBIENDO</t>
  </si>
  <si>
    <t>AMORTIZACION</t>
  </si>
  <si>
    <t>escudo fiscal</t>
  </si>
  <si>
    <t>tasa de ganancias * intereses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</si>
</sst>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#,##0.000000"/>
    <numFmt numFmtId="169" formatCode="#,##0.00000000"/>
    <numFmt numFmtId="170" formatCode="#,##0.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167" fontId="0" fillId="0" borderId="0" xfId="0" applyNumberFormat="1"/>
    <xf numFmtId="4" fontId="0" fillId="0" borderId="0" xfId="0" applyNumberFormat="1" applyAlignment="1">
      <alignment wrapText="1"/>
    </xf>
    <xf numFmtId="169" fontId="0" fillId="0" borderId="0" xfId="0" applyNumberFormat="1"/>
    <xf numFmtId="4" fontId="0" fillId="2" borderId="0" xfId="0" applyNumberFormat="1" applyFill="1" applyAlignment="1">
      <alignment wrapText="1"/>
    </xf>
    <xf numFmtId="170" fontId="0" fillId="2" borderId="0" xfId="0" applyNumberFormat="1" applyFill="1" applyAlignment="1">
      <alignment horizontal="center" vertic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C5784-E415-4B47-BB53-1AD70A6A4480}">
  <dimension ref="A1:M297"/>
  <sheetViews>
    <sheetView topLeftCell="B1" workbookViewId="0">
      <selection activeCell="J47" sqref="J47"/>
    </sheetView>
  </sheetViews>
  <sheetFormatPr defaultRowHeight="15" x14ac:dyDescent="0.25"/>
  <cols>
    <col min="1" max="1" width="16.42578125" style="1" bestFit="1" customWidth="1"/>
    <col min="2" max="2" width="17.5703125" style="1" bestFit="1" customWidth="1"/>
    <col min="3" max="3" width="15.42578125" style="1" bestFit="1" customWidth="1"/>
    <col min="4" max="4" width="10.85546875" style="1" customWidth="1"/>
    <col min="5" max="5" width="9.140625" style="1"/>
    <col min="6" max="6" width="12.7109375" style="1" bestFit="1" customWidth="1"/>
    <col min="7" max="8" width="9.140625" style="1"/>
    <col min="9" max="9" width="18.28515625" style="1" customWidth="1"/>
    <col min="10" max="10" width="15.42578125" style="1" bestFit="1" customWidth="1"/>
    <col min="11" max="11" width="19.140625" style="1" customWidth="1"/>
    <col min="12" max="12" width="20.28515625" style="1" customWidth="1"/>
    <col min="13" max="13" width="15.140625" style="1" customWidth="1"/>
    <col min="14" max="16384" width="9.140625" style="1"/>
  </cols>
  <sheetData>
    <row r="1" spans="1:12" x14ac:dyDescent="0.25">
      <c r="A1" s="1">
        <f>19.683*1000000</f>
        <v>19683000</v>
      </c>
      <c r="B1" s="2">
        <v>3.5999999999999997E-2</v>
      </c>
    </row>
    <row r="2" spans="1:12" ht="45" x14ac:dyDescent="0.25">
      <c r="A2" s="1" t="s">
        <v>3</v>
      </c>
      <c r="B2" s="1">
        <f>+A1*((1/B1)-(1/(B1*((1+B1)^30))))</f>
        <v>357517324.64315116</v>
      </c>
      <c r="C2" s="1">
        <f>+B2/((1/B1)-(1/(B1*((1+B1)^30))))</f>
        <v>19683000</v>
      </c>
      <c r="D2" s="1" t="s">
        <v>0</v>
      </c>
      <c r="F2" s="1">
        <f>+C2*(1+B1)^(30)</f>
        <v>56870095.133971825</v>
      </c>
      <c r="J2" s="3" t="s">
        <v>1</v>
      </c>
      <c r="K2" s="3" t="s">
        <v>7</v>
      </c>
    </row>
    <row r="3" spans="1:12" x14ac:dyDescent="0.25">
      <c r="A3" s="1" t="s">
        <v>4</v>
      </c>
      <c r="B3" s="1">
        <f>+B2*(1+B1)</f>
        <v>370387948.33030462</v>
      </c>
      <c r="H3" s="1">
        <v>0</v>
      </c>
      <c r="J3" s="1">
        <f>+I4/(1+$B$1)^(H3)</f>
        <v>19683000</v>
      </c>
      <c r="K3" s="1">
        <f>+I4/(1+$B$1)^(H4)</f>
        <v>18999034.749034747</v>
      </c>
      <c r="L3" s="1">
        <f>+J3*(1+$B$1)^(H3)</f>
        <v>19683000</v>
      </c>
    </row>
    <row r="4" spans="1:12" x14ac:dyDescent="0.25">
      <c r="B4" s="1" t="s">
        <v>5</v>
      </c>
      <c r="H4" s="1">
        <v>1</v>
      </c>
      <c r="I4" s="1">
        <f>19.683*1000000</f>
        <v>19683000</v>
      </c>
      <c r="J4" s="1">
        <f t="shared" ref="J4:K34" si="0">+I5/(1+$B$1)^(H4)</f>
        <v>18999034.749034747</v>
      </c>
      <c r="K4" s="1">
        <f t="shared" ref="K4:K32" si="1">+I5/(1+$B$1)^(H5)</f>
        <v>18338836.63034242</v>
      </c>
      <c r="L4" s="1">
        <f>+J4*(1+$B$1)^(H4)</f>
        <v>19683000</v>
      </c>
    </row>
    <row r="5" spans="1:12" x14ac:dyDescent="0.25">
      <c r="B5" s="1" t="s">
        <v>6</v>
      </c>
      <c r="H5" s="1">
        <v>2</v>
      </c>
      <c r="I5" s="1">
        <f>19.683*1000000</f>
        <v>19683000</v>
      </c>
      <c r="J5" s="1">
        <f t="shared" si="0"/>
        <v>18338836.63034242</v>
      </c>
      <c r="K5" s="1">
        <f t="shared" si="1"/>
        <v>17701579.75901778</v>
      </c>
      <c r="L5" s="1">
        <f>+J5*(1+$B$1)^(H5)</f>
        <v>19683000</v>
      </c>
    </row>
    <row r="6" spans="1:12" x14ac:dyDescent="0.25">
      <c r="H6" s="1">
        <v>3</v>
      </c>
      <c r="I6" s="1">
        <f t="shared" ref="I6:I33" si="2">19.683*1000000</f>
        <v>19683000</v>
      </c>
      <c r="J6" s="1">
        <f t="shared" si="0"/>
        <v>17701579.75901778</v>
      </c>
      <c r="K6" s="1">
        <f t="shared" si="1"/>
        <v>17086466.948858861</v>
      </c>
      <c r="L6" s="1">
        <f>+J6*(1+$B$1)^(H6)</f>
        <v>19683000</v>
      </c>
    </row>
    <row r="7" spans="1:12" x14ac:dyDescent="0.25">
      <c r="H7" s="1">
        <v>4</v>
      </c>
      <c r="I7" s="1">
        <f t="shared" si="2"/>
        <v>19683000</v>
      </c>
      <c r="J7" s="1">
        <f t="shared" si="0"/>
        <v>17086466.948858861</v>
      </c>
      <c r="K7" s="1">
        <f t="shared" si="1"/>
        <v>16492728.715114729</v>
      </c>
      <c r="L7" s="1">
        <f>+J7*(1+$B$1)^(H7)</f>
        <v>19683000</v>
      </c>
    </row>
    <row r="8" spans="1:12" x14ac:dyDescent="0.25">
      <c r="H8" s="1">
        <v>5</v>
      </c>
      <c r="I8" s="1">
        <f t="shared" si="2"/>
        <v>19683000</v>
      </c>
      <c r="J8" s="1">
        <f t="shared" si="0"/>
        <v>16492728.715114729</v>
      </c>
      <c r="K8" s="1">
        <f t="shared" si="1"/>
        <v>15919622.311886806</v>
      </c>
      <c r="L8" s="1">
        <f>+J8*(1+$B$1)^(H8)</f>
        <v>19683000</v>
      </c>
    </row>
    <row r="9" spans="1:12" x14ac:dyDescent="0.25">
      <c r="H9" s="1">
        <v>6</v>
      </c>
      <c r="I9" s="1">
        <f t="shared" si="2"/>
        <v>19683000</v>
      </c>
      <c r="J9" s="1">
        <f t="shared" si="0"/>
        <v>15919622.311886806</v>
      </c>
      <c r="K9" s="1">
        <f t="shared" si="1"/>
        <v>15366430.802979542</v>
      </c>
      <c r="L9" s="1">
        <f>+J9*(1+$B$1)^(H9)</f>
        <v>19683000</v>
      </c>
    </row>
    <row r="10" spans="1:12" x14ac:dyDescent="0.25">
      <c r="H10" s="1">
        <v>7</v>
      </c>
      <c r="I10" s="1">
        <f t="shared" si="2"/>
        <v>19683000</v>
      </c>
      <c r="J10" s="1">
        <f t="shared" si="0"/>
        <v>15366430.802979542</v>
      </c>
      <c r="K10" s="1">
        <f t="shared" si="1"/>
        <v>14832462.165038167</v>
      </c>
      <c r="L10" s="1">
        <f>+J10*(1+$B$1)^(H10)</f>
        <v>19683000</v>
      </c>
    </row>
    <row r="11" spans="1:12" x14ac:dyDescent="0.25">
      <c r="H11" s="1">
        <v>8</v>
      </c>
      <c r="I11" s="1">
        <f t="shared" si="2"/>
        <v>19683000</v>
      </c>
      <c r="J11" s="1">
        <f t="shared" si="0"/>
        <v>14832462.165038167</v>
      </c>
      <c r="K11" s="1">
        <f t="shared" si="1"/>
        <v>14317048.421851512</v>
      </c>
      <c r="L11" s="1">
        <f>+J11*(1+$B$1)^(H11)</f>
        <v>19683000</v>
      </c>
    </row>
    <row r="12" spans="1:12" x14ac:dyDescent="0.25">
      <c r="H12" s="1">
        <v>9</v>
      </c>
      <c r="I12" s="1">
        <f t="shared" si="2"/>
        <v>19683000</v>
      </c>
      <c r="J12" s="1">
        <f t="shared" si="0"/>
        <v>14317048.421851512</v>
      </c>
      <c r="K12" s="1">
        <f t="shared" si="1"/>
        <v>13819544.808736982</v>
      </c>
      <c r="L12" s="1">
        <f>+J12*(1+$B$1)^(H12)</f>
        <v>19683000</v>
      </c>
    </row>
    <row r="13" spans="1:12" x14ac:dyDescent="0.25">
      <c r="H13" s="1">
        <v>10</v>
      </c>
      <c r="I13" s="1">
        <f t="shared" si="2"/>
        <v>19683000</v>
      </c>
      <c r="J13" s="1">
        <f t="shared" si="0"/>
        <v>13819544.808736982</v>
      </c>
      <c r="K13" s="1">
        <f t="shared" si="1"/>
        <v>13339328.965962335</v>
      </c>
      <c r="L13" s="1">
        <f>+J13*(1+$B$1)^(H13)</f>
        <v>19683000</v>
      </c>
    </row>
    <row r="14" spans="1:12" x14ac:dyDescent="0.25">
      <c r="H14" s="1">
        <v>11</v>
      </c>
      <c r="I14" s="1">
        <f t="shared" si="2"/>
        <v>19683000</v>
      </c>
      <c r="J14" s="1">
        <f t="shared" si="0"/>
        <v>13339328.965962335</v>
      </c>
      <c r="K14" s="1">
        <f t="shared" si="1"/>
        <v>12875800.160195306</v>
      </c>
      <c r="L14" s="1">
        <f>+J14*(1+$B$1)^(H14)</f>
        <v>19683000</v>
      </c>
    </row>
    <row r="15" spans="1:12" x14ac:dyDescent="0.25">
      <c r="H15" s="1">
        <v>12</v>
      </c>
      <c r="I15" s="1">
        <f t="shared" si="2"/>
        <v>19683000</v>
      </c>
      <c r="J15" s="1">
        <f t="shared" si="0"/>
        <v>12875800.160195306</v>
      </c>
      <c r="K15" s="1">
        <f t="shared" si="1"/>
        <v>12428378.53300705</v>
      </c>
      <c r="L15" s="1">
        <f>+J15*(1+$B$1)^(H15)</f>
        <v>19683000</v>
      </c>
    </row>
    <row r="16" spans="1:12" x14ac:dyDescent="0.25">
      <c r="H16" s="1">
        <v>13</v>
      </c>
      <c r="I16" s="1">
        <f t="shared" si="2"/>
        <v>19683000</v>
      </c>
      <c r="J16" s="1">
        <f t="shared" si="0"/>
        <v>12428378.53300705</v>
      </c>
      <c r="K16" s="1">
        <f t="shared" si="1"/>
        <v>11996504.375489432</v>
      </c>
      <c r="L16" s="1">
        <f>+J16*(1+$B$1)^(H16)</f>
        <v>19683000</v>
      </c>
    </row>
    <row r="17" spans="8:12" x14ac:dyDescent="0.25">
      <c r="H17" s="1">
        <v>14</v>
      </c>
      <c r="I17" s="1">
        <f t="shared" si="2"/>
        <v>19683000</v>
      </c>
      <c r="J17" s="1">
        <f t="shared" si="0"/>
        <v>11996504.375489432</v>
      </c>
      <c r="K17" s="1">
        <f t="shared" si="1"/>
        <v>11579637.428078601</v>
      </c>
      <c r="L17" s="1">
        <f>+J17*(1+$B$1)^(H17)</f>
        <v>19683000</v>
      </c>
    </row>
    <row r="18" spans="8:12" x14ac:dyDescent="0.25">
      <c r="H18" s="1">
        <v>15</v>
      </c>
      <c r="I18" s="1">
        <f t="shared" si="2"/>
        <v>19683000</v>
      </c>
      <c r="J18" s="1">
        <f t="shared" si="0"/>
        <v>11579637.428078601</v>
      </c>
      <c r="K18" s="1">
        <f t="shared" si="1"/>
        <v>11177256.204709074</v>
      </c>
      <c r="L18" s="1">
        <f>+J18*(1+$B$1)^(H18)</f>
        <v>19683000</v>
      </c>
    </row>
    <row r="19" spans="8:12" x14ac:dyDescent="0.25">
      <c r="H19" s="1">
        <v>16</v>
      </c>
      <c r="I19" s="1">
        <f t="shared" si="2"/>
        <v>19683000</v>
      </c>
      <c r="J19" s="1">
        <f t="shared" si="0"/>
        <v>11177256.204709074</v>
      </c>
      <c r="K19" s="1">
        <f t="shared" si="1"/>
        <v>10788857.340452773</v>
      </c>
      <c r="L19" s="1">
        <f>+J19*(1+$B$1)^(H19)</f>
        <v>19683000</v>
      </c>
    </row>
    <row r="20" spans="8:12" x14ac:dyDescent="0.25">
      <c r="H20" s="1">
        <v>17</v>
      </c>
      <c r="I20" s="1">
        <f t="shared" si="2"/>
        <v>19683000</v>
      </c>
      <c r="J20" s="1">
        <f t="shared" si="0"/>
        <v>10788857.340452773</v>
      </c>
      <c r="K20" s="1">
        <f t="shared" si="1"/>
        <v>10413954.961827002</v>
      </c>
      <c r="L20" s="1">
        <f>+J20*(1+$B$1)^(H20)</f>
        <v>19683000</v>
      </c>
    </row>
    <row r="21" spans="8:12" x14ac:dyDescent="0.25">
      <c r="H21" s="1">
        <v>18</v>
      </c>
      <c r="I21" s="1">
        <f t="shared" si="2"/>
        <v>19683000</v>
      </c>
      <c r="J21" s="1">
        <f t="shared" si="0"/>
        <v>10413954.961827002</v>
      </c>
      <c r="K21" s="1">
        <f t="shared" si="1"/>
        <v>10052080.078983592</v>
      </c>
      <c r="L21" s="1">
        <f>+J21*(1+$B$1)^(H21)</f>
        <v>19683000</v>
      </c>
    </row>
    <row r="22" spans="8:12" x14ac:dyDescent="0.25">
      <c r="H22" s="1">
        <v>19</v>
      </c>
      <c r="I22" s="1">
        <f t="shared" si="2"/>
        <v>19683000</v>
      </c>
      <c r="J22" s="1">
        <f t="shared" si="0"/>
        <v>10052080.078983592</v>
      </c>
      <c r="K22" s="1">
        <f t="shared" si="1"/>
        <v>9702779.9990189113</v>
      </c>
      <c r="L22" s="1">
        <f>+J22*(1+$B$1)^(H22)</f>
        <v>19683000</v>
      </c>
    </row>
    <row r="23" spans="8:12" x14ac:dyDescent="0.25">
      <c r="H23" s="1">
        <v>20</v>
      </c>
      <c r="I23" s="1">
        <f t="shared" si="2"/>
        <v>19683000</v>
      </c>
      <c r="J23" s="1">
        <f t="shared" si="0"/>
        <v>9702779.9990189113</v>
      </c>
      <c r="K23" s="1">
        <f t="shared" si="1"/>
        <v>9365617.7596707642</v>
      </c>
      <c r="L23" s="1">
        <f>+J23*(1+$B$1)^(H23)</f>
        <v>19683000</v>
      </c>
    </row>
    <row r="24" spans="8:12" x14ac:dyDescent="0.25">
      <c r="H24" s="1">
        <v>21</v>
      </c>
      <c r="I24" s="1">
        <f t="shared" si="2"/>
        <v>19683000</v>
      </c>
      <c r="J24" s="1">
        <f t="shared" si="0"/>
        <v>9365617.7596707642</v>
      </c>
      <c r="K24" s="1">
        <f t="shared" si="1"/>
        <v>9040171.5826937892</v>
      </c>
      <c r="L24" s="1">
        <f>+J24*(1+$B$1)^(H24)</f>
        <v>19683000</v>
      </c>
    </row>
    <row r="25" spans="8:12" x14ac:dyDescent="0.25">
      <c r="H25" s="1">
        <v>22</v>
      </c>
      <c r="I25" s="1">
        <f t="shared" si="2"/>
        <v>19683000</v>
      </c>
      <c r="J25" s="1">
        <f t="shared" si="0"/>
        <v>9040171.5826937892</v>
      </c>
      <c r="K25" s="1">
        <f t="shared" si="1"/>
        <v>8726034.3462295234</v>
      </c>
      <c r="L25" s="1">
        <f>+J25*(1+$B$1)^(H25)</f>
        <v>19683000</v>
      </c>
    </row>
    <row r="26" spans="8:12" x14ac:dyDescent="0.25">
      <c r="H26" s="1">
        <v>23</v>
      </c>
      <c r="I26" s="1">
        <f t="shared" si="2"/>
        <v>19683000</v>
      </c>
      <c r="J26" s="1">
        <f t="shared" si="0"/>
        <v>8726034.3462295234</v>
      </c>
      <c r="K26" s="1">
        <f t="shared" si="1"/>
        <v>8422813.075511124</v>
      </c>
      <c r="L26" s="1">
        <f>+J26*(1+$B$1)^(H26)</f>
        <v>19683000</v>
      </c>
    </row>
    <row r="27" spans="8:12" x14ac:dyDescent="0.25">
      <c r="H27" s="1">
        <v>24</v>
      </c>
      <c r="I27" s="1">
        <f t="shared" si="2"/>
        <v>19683000</v>
      </c>
      <c r="J27" s="1">
        <f t="shared" si="0"/>
        <v>8422813.075511124</v>
      </c>
      <c r="K27" s="1">
        <f t="shared" si="1"/>
        <v>8130128.4512655623</v>
      </c>
      <c r="L27" s="1">
        <f>+J27*(1+$B$1)^(H27)</f>
        <v>19683000</v>
      </c>
    </row>
    <row r="28" spans="8:12" x14ac:dyDescent="0.25">
      <c r="H28" s="1">
        <v>25</v>
      </c>
      <c r="I28" s="1">
        <f t="shared" si="2"/>
        <v>19683000</v>
      </c>
      <c r="J28" s="1">
        <f t="shared" si="0"/>
        <v>8130128.4512655623</v>
      </c>
      <c r="K28" s="1">
        <f t="shared" si="1"/>
        <v>7847614.3351984201</v>
      </c>
      <c r="L28" s="1">
        <f>+J28*(1+$B$1)^(H28)</f>
        <v>19683000</v>
      </c>
    </row>
    <row r="29" spans="8:12" x14ac:dyDescent="0.25">
      <c r="H29" s="1">
        <v>26</v>
      </c>
      <c r="I29" s="1">
        <f t="shared" si="2"/>
        <v>19683000</v>
      </c>
      <c r="J29" s="1">
        <f t="shared" si="0"/>
        <v>7847614.3351984201</v>
      </c>
      <c r="K29" s="1">
        <f t="shared" si="1"/>
        <v>7574917.3119675862</v>
      </c>
      <c r="L29" s="1">
        <f>+J29*(1+$B$1)^(H29)</f>
        <v>19683000</v>
      </c>
    </row>
    <row r="30" spans="8:12" x14ac:dyDescent="0.25">
      <c r="H30" s="1">
        <v>27</v>
      </c>
      <c r="I30" s="1">
        <f t="shared" si="2"/>
        <v>19683000</v>
      </c>
      <c r="J30" s="1">
        <f t="shared" si="0"/>
        <v>7574917.3119675862</v>
      </c>
      <c r="K30" s="1">
        <f t="shared" si="1"/>
        <v>7311696.2470729603</v>
      </c>
      <c r="L30" s="1">
        <f>+J30*(1+$B$1)^(H30)</f>
        <v>19683000</v>
      </c>
    </row>
    <row r="31" spans="8:12" x14ac:dyDescent="0.25">
      <c r="H31" s="1">
        <v>28</v>
      </c>
      <c r="I31" s="1">
        <f t="shared" si="2"/>
        <v>19683000</v>
      </c>
      <c r="J31" s="1">
        <f t="shared" si="0"/>
        <v>7311696.2470729603</v>
      </c>
      <c r="K31" s="1">
        <f t="shared" si="1"/>
        <v>7057621.860109034</v>
      </c>
      <c r="L31" s="1">
        <f>+J31*(1+$B$1)^(H31)</f>
        <v>19683000</v>
      </c>
    </row>
    <row r="32" spans="8:12" x14ac:dyDescent="0.25">
      <c r="H32" s="1">
        <v>29</v>
      </c>
      <c r="I32" s="1">
        <f t="shared" si="2"/>
        <v>19683000</v>
      </c>
      <c r="J32" s="1">
        <f t="shared" si="0"/>
        <v>7057621.860109034</v>
      </c>
      <c r="K32" s="1">
        <f t="shared" si="1"/>
        <v>6812376.3128465591</v>
      </c>
      <c r="L32" s="1">
        <f>+J32*(1+$B$1)^(H32)</f>
        <v>19683000</v>
      </c>
    </row>
    <row r="33" spans="4:13" x14ac:dyDescent="0.25">
      <c r="H33" s="1">
        <v>30</v>
      </c>
      <c r="I33" s="1">
        <f t="shared" si="2"/>
        <v>19683000</v>
      </c>
    </row>
    <row r="34" spans="4:13" x14ac:dyDescent="0.25">
      <c r="I34" s="1">
        <f>SUM(I4:I33)</f>
        <v>590490000</v>
      </c>
      <c r="J34" s="1">
        <f>SUM(J3:J32)</f>
        <v>370387948.33030432</v>
      </c>
      <c r="K34" s="1">
        <f>SUM(K3:K32)</f>
        <v>357517324.64315099</v>
      </c>
      <c r="L34" s="1">
        <f>SUM(L3:L33)</f>
        <v>590490000</v>
      </c>
    </row>
    <row r="35" spans="4:13" x14ac:dyDescent="0.25">
      <c r="L35" s="1">
        <f>+J34*((1+B1)^30)</f>
        <v>1070161959.9665217</v>
      </c>
    </row>
    <row r="36" spans="4:13" ht="28.5" customHeight="1" x14ac:dyDescent="0.25">
      <c r="I36" s="5" t="s">
        <v>2</v>
      </c>
      <c r="J36" s="6">
        <f>+I33/J34</f>
        <v>5.3141577874577892E-2</v>
      </c>
      <c r="K36" s="6"/>
    </row>
    <row r="39" spans="4:13" x14ac:dyDescent="0.25">
      <c r="D39" s="7" t="s">
        <v>10</v>
      </c>
      <c r="E39" s="7"/>
      <c r="F39" s="1">
        <v>0.1</v>
      </c>
      <c r="I39" s="1" t="s">
        <v>11</v>
      </c>
      <c r="J39" s="3" t="s">
        <v>12</v>
      </c>
      <c r="K39" s="1" t="s">
        <v>13</v>
      </c>
      <c r="L39" s="1" t="s">
        <v>14</v>
      </c>
      <c r="M39" s="1" t="s">
        <v>15</v>
      </c>
    </row>
    <row r="40" spans="4:13" x14ac:dyDescent="0.25">
      <c r="D40" s="7" t="s">
        <v>9</v>
      </c>
      <c r="E40" s="7"/>
      <c r="F40" s="1">
        <v>1000</v>
      </c>
      <c r="H40" s="1">
        <v>1</v>
      </c>
      <c r="I40" s="1">
        <v>1000</v>
      </c>
      <c r="J40" s="1">
        <f>+I40*0.1</f>
        <v>100</v>
      </c>
      <c r="K40" s="1">
        <f>+$F$42</f>
        <v>315.47080370609763</v>
      </c>
      <c r="L40" s="1">
        <f>+I40+J40-K40</f>
        <v>784.52919629390237</v>
      </c>
      <c r="M40" s="1">
        <f>+I40-L40</f>
        <v>215.47080370609763</v>
      </c>
    </row>
    <row r="41" spans="4:13" x14ac:dyDescent="0.25">
      <c r="D41" s="7" t="s">
        <v>8</v>
      </c>
      <c r="E41" s="7"/>
      <c r="F41" s="1">
        <f>(1/0.1)-(1/(0.1*((1.1)^4)))</f>
        <v>3.169865446349295</v>
      </c>
      <c r="H41" s="1">
        <v>2</v>
      </c>
      <c r="I41" s="1">
        <f>+I40+J40-K40</f>
        <v>784.52919629390237</v>
      </c>
      <c r="J41" s="1">
        <f t="shared" ref="J41:J43" si="3">+I41*0.1</f>
        <v>78.452919629390237</v>
      </c>
      <c r="K41" s="1">
        <f t="shared" ref="K41:K43" si="4">+$F$42</f>
        <v>315.47080370609763</v>
      </c>
      <c r="L41" s="1">
        <f t="shared" ref="L41:L43" si="5">+I41+J41-K41</f>
        <v>547.51131221719504</v>
      </c>
      <c r="M41" s="1">
        <f t="shared" ref="M41:M43" si="6">+I41-L41</f>
        <v>237.01788407670733</v>
      </c>
    </row>
    <row r="42" spans="4:13" x14ac:dyDescent="0.25">
      <c r="F42" s="1">
        <f>+F40/F41</f>
        <v>315.47080370609763</v>
      </c>
      <c r="H42" s="1">
        <v>3</v>
      </c>
      <c r="I42" s="1">
        <f t="shared" ref="I42:I43" si="7">+I41+J41-K41</f>
        <v>547.51131221719504</v>
      </c>
      <c r="J42" s="1">
        <f t="shared" si="3"/>
        <v>54.751131221719504</v>
      </c>
      <c r="K42" s="1">
        <f t="shared" si="4"/>
        <v>315.47080370609763</v>
      </c>
      <c r="L42" s="1">
        <f t="shared" si="5"/>
        <v>286.79163973281686</v>
      </c>
      <c r="M42" s="1">
        <f t="shared" si="6"/>
        <v>260.71967248437818</v>
      </c>
    </row>
    <row r="43" spans="4:13" x14ac:dyDescent="0.25">
      <c r="H43" s="1">
        <v>4</v>
      </c>
      <c r="I43" s="1">
        <f t="shared" si="7"/>
        <v>286.79163973281686</v>
      </c>
      <c r="J43" s="1">
        <f t="shared" si="3"/>
        <v>28.679163973281689</v>
      </c>
      <c r="K43" s="1">
        <f t="shared" si="4"/>
        <v>315.47080370609763</v>
      </c>
      <c r="L43" s="1">
        <f t="shared" si="5"/>
        <v>9.0949470177292824E-13</v>
      </c>
      <c r="M43" s="1">
        <f t="shared" si="6"/>
        <v>286.79163973281595</v>
      </c>
    </row>
    <row r="46" spans="4:13" x14ac:dyDescent="0.25">
      <c r="I46" s="4">
        <f>20000/0.08</f>
        <v>250000</v>
      </c>
    </row>
    <row r="47" spans="4:13" x14ac:dyDescent="0.25">
      <c r="H47" s="1">
        <v>5</v>
      </c>
      <c r="I47" s="4">
        <f>20000/0.08-(20000/(0.08*(1.08)^H47))</f>
        <v>79854.200741561741</v>
      </c>
      <c r="J47" s="1">
        <f>+I47*(1+0.08)^5</f>
        <v>117332.01920000007</v>
      </c>
    </row>
    <row r="48" spans="4:13" x14ac:dyDescent="0.25">
      <c r="H48" s="1">
        <v>6</v>
      </c>
      <c r="I48" s="4">
        <f t="shared" ref="I48:I111" si="8">20000/0.08-(20000/(0.08*(1.08)^H48))</f>
        <v>92457.59327922386</v>
      </c>
    </row>
    <row r="49" spans="8:9" x14ac:dyDescent="0.25">
      <c r="H49" s="1">
        <v>7</v>
      </c>
      <c r="I49" s="4">
        <f t="shared" si="8"/>
        <v>104127.40118446655</v>
      </c>
    </row>
    <row r="50" spans="8:9" x14ac:dyDescent="0.25">
      <c r="H50" s="1">
        <v>8</v>
      </c>
      <c r="I50" s="4">
        <f t="shared" si="8"/>
        <v>114932.77887450607</v>
      </c>
    </row>
    <row r="51" spans="8:9" x14ac:dyDescent="0.25">
      <c r="H51" s="1">
        <v>9</v>
      </c>
      <c r="I51" s="4">
        <f t="shared" si="8"/>
        <v>124937.75821713524</v>
      </c>
    </row>
    <row r="52" spans="8:9" x14ac:dyDescent="0.25">
      <c r="H52" s="1">
        <v>10</v>
      </c>
      <c r="I52" s="4">
        <f t="shared" si="8"/>
        <v>134201.62797882894</v>
      </c>
    </row>
    <row r="53" spans="8:9" x14ac:dyDescent="0.25">
      <c r="H53" s="1">
        <v>11</v>
      </c>
      <c r="I53" s="4">
        <f t="shared" si="8"/>
        <v>142779.28516558235</v>
      </c>
    </row>
    <row r="54" spans="8:9" x14ac:dyDescent="0.25">
      <c r="H54" s="1">
        <v>12</v>
      </c>
      <c r="I54" s="4">
        <f t="shared" si="8"/>
        <v>150721.56033850217</v>
      </c>
    </row>
    <row r="55" spans="8:9" x14ac:dyDescent="0.25">
      <c r="H55" s="1">
        <v>13</v>
      </c>
      <c r="I55" s="4">
        <f t="shared" si="8"/>
        <v>158075.51883194648</v>
      </c>
    </row>
    <row r="56" spans="8:9" x14ac:dyDescent="0.25">
      <c r="H56" s="1">
        <v>14</v>
      </c>
      <c r="I56" s="4">
        <f t="shared" si="8"/>
        <v>164884.73965920971</v>
      </c>
    </row>
    <row r="57" spans="8:9" x14ac:dyDescent="0.25">
      <c r="H57" s="1">
        <v>15</v>
      </c>
      <c r="I57" s="4">
        <f t="shared" si="8"/>
        <v>171189.57375852752</v>
      </c>
    </row>
    <row r="58" spans="8:9" x14ac:dyDescent="0.25">
      <c r="H58" s="1">
        <v>16</v>
      </c>
      <c r="I58" s="4">
        <f t="shared" si="8"/>
        <v>177027.38310974769</v>
      </c>
    </row>
    <row r="59" spans="8:9" x14ac:dyDescent="0.25">
      <c r="H59" s="1">
        <v>17</v>
      </c>
      <c r="I59" s="4">
        <f t="shared" si="8"/>
        <v>182432.76213865529</v>
      </c>
    </row>
    <row r="60" spans="8:9" x14ac:dyDescent="0.25">
      <c r="H60" s="1">
        <v>18</v>
      </c>
      <c r="I60" s="4">
        <f t="shared" si="8"/>
        <v>187437.74272097711</v>
      </c>
    </row>
    <row r="61" spans="8:9" x14ac:dyDescent="0.25">
      <c r="H61" s="1">
        <v>19</v>
      </c>
      <c r="I61" s="4">
        <f t="shared" si="8"/>
        <v>192071.98400090475</v>
      </c>
    </row>
    <row r="62" spans="8:9" x14ac:dyDescent="0.25">
      <c r="H62" s="1">
        <v>20</v>
      </c>
      <c r="I62" s="4">
        <f t="shared" si="8"/>
        <v>196362.94814898586</v>
      </c>
    </row>
    <row r="63" spans="8:9" x14ac:dyDescent="0.25">
      <c r="H63" s="1">
        <v>21</v>
      </c>
      <c r="I63" s="4">
        <f t="shared" si="8"/>
        <v>200336.06310091284</v>
      </c>
    </row>
    <row r="64" spans="8:9" x14ac:dyDescent="0.25">
      <c r="H64" s="1">
        <v>22</v>
      </c>
      <c r="I64" s="4">
        <f t="shared" si="8"/>
        <v>204014.87324158597</v>
      </c>
    </row>
    <row r="65" spans="8:9" x14ac:dyDescent="0.25">
      <c r="H65" s="1">
        <v>23</v>
      </c>
      <c r="I65" s="4">
        <f t="shared" si="8"/>
        <v>207421.17892739442</v>
      </c>
    </row>
    <row r="66" spans="8:9" x14ac:dyDescent="0.25">
      <c r="H66" s="1">
        <v>24</v>
      </c>
      <c r="I66" s="4">
        <f t="shared" si="8"/>
        <v>210575.16567351334</v>
      </c>
    </row>
    <row r="67" spans="8:9" x14ac:dyDescent="0.25">
      <c r="H67" s="1">
        <v>25</v>
      </c>
      <c r="I67" s="4">
        <f t="shared" si="8"/>
        <v>213495.52377177164</v>
      </c>
    </row>
    <row r="68" spans="8:9" x14ac:dyDescent="0.25">
      <c r="H68" s="1">
        <v>26</v>
      </c>
      <c r="I68" s="4">
        <f t="shared" si="8"/>
        <v>216199.55904793669</v>
      </c>
    </row>
    <row r="69" spans="8:9" x14ac:dyDescent="0.25">
      <c r="H69" s="1">
        <v>27</v>
      </c>
      <c r="I69" s="4">
        <f t="shared" si="8"/>
        <v>218703.2954147562</v>
      </c>
    </row>
    <row r="70" spans="8:9" x14ac:dyDescent="0.25">
      <c r="H70" s="1">
        <v>28</v>
      </c>
      <c r="I70" s="4">
        <f t="shared" si="8"/>
        <v>221021.56982847795</v>
      </c>
    </row>
    <row r="71" spans="8:9" x14ac:dyDescent="0.25">
      <c r="H71" s="1">
        <v>29</v>
      </c>
      <c r="I71" s="4">
        <f t="shared" si="8"/>
        <v>223168.12021155367</v>
      </c>
    </row>
    <row r="72" spans="8:9" x14ac:dyDescent="0.25">
      <c r="H72" s="1">
        <v>30</v>
      </c>
      <c r="I72" s="4">
        <f t="shared" si="8"/>
        <v>225155.6668625497</v>
      </c>
    </row>
    <row r="73" spans="8:9" x14ac:dyDescent="0.25">
      <c r="H73" s="1">
        <v>31</v>
      </c>
      <c r="I73" s="4">
        <f t="shared" si="8"/>
        <v>226995.98783569416</v>
      </c>
    </row>
    <row r="74" spans="8:9" x14ac:dyDescent="0.25">
      <c r="H74" s="1">
        <v>32</v>
      </c>
      <c r="I74" s="4">
        <f t="shared" si="8"/>
        <v>228699.98873675385</v>
      </c>
    </row>
    <row r="75" spans="8:9" x14ac:dyDescent="0.25">
      <c r="H75" s="1">
        <v>33</v>
      </c>
      <c r="I75" s="4">
        <f t="shared" si="8"/>
        <v>230277.76734884616</v>
      </c>
    </row>
    <row r="76" spans="8:9" x14ac:dyDescent="0.25">
      <c r="H76" s="1">
        <v>34</v>
      </c>
      <c r="I76" s="4">
        <f t="shared" si="8"/>
        <v>231738.67347115386</v>
      </c>
    </row>
    <row r="77" spans="8:9" x14ac:dyDescent="0.25">
      <c r="H77" s="1">
        <v>35</v>
      </c>
      <c r="I77" s="4">
        <f t="shared" si="8"/>
        <v>233091.36432514247</v>
      </c>
    </row>
    <row r="78" spans="8:9" x14ac:dyDescent="0.25">
      <c r="H78" s="1">
        <v>36</v>
      </c>
      <c r="I78" s="4">
        <f t="shared" si="8"/>
        <v>234343.8558566134</v>
      </c>
    </row>
    <row r="79" spans="8:9" x14ac:dyDescent="0.25">
      <c r="H79" s="1">
        <v>37</v>
      </c>
      <c r="I79" s="4">
        <f t="shared" si="8"/>
        <v>235503.57023760499</v>
      </c>
    </row>
    <row r="80" spans="8:9" x14ac:dyDescent="0.25">
      <c r="H80" s="1">
        <v>38</v>
      </c>
      <c r="I80" s="4">
        <f t="shared" si="8"/>
        <v>236577.37984963425</v>
      </c>
    </row>
    <row r="81" spans="8:9" x14ac:dyDescent="0.25">
      <c r="H81" s="1">
        <v>39</v>
      </c>
      <c r="I81" s="4">
        <f t="shared" si="8"/>
        <v>237571.6480089206</v>
      </c>
    </row>
    <row r="82" spans="8:9" x14ac:dyDescent="0.25">
      <c r="H82" s="1">
        <v>40</v>
      </c>
      <c r="I82" s="4">
        <f t="shared" si="8"/>
        <v>238492.26667492648</v>
      </c>
    </row>
    <row r="83" spans="8:9" x14ac:dyDescent="0.25">
      <c r="H83" s="1">
        <v>41</v>
      </c>
      <c r="I83" s="4">
        <f t="shared" si="8"/>
        <v>239344.69136567268</v>
      </c>
    </row>
    <row r="84" spans="8:9" x14ac:dyDescent="0.25">
      <c r="H84" s="1">
        <v>42</v>
      </c>
      <c r="I84" s="4">
        <f t="shared" si="8"/>
        <v>240133.97348673394</v>
      </c>
    </row>
    <row r="85" spans="8:9" x14ac:dyDescent="0.25">
      <c r="H85" s="1">
        <v>43</v>
      </c>
      <c r="I85" s="4">
        <f t="shared" si="8"/>
        <v>240864.7902654944</v>
      </c>
    </row>
    <row r="86" spans="8:9" x14ac:dyDescent="0.25">
      <c r="H86" s="1">
        <v>44</v>
      </c>
      <c r="I86" s="4">
        <f t="shared" si="8"/>
        <v>241541.47246805037</v>
      </c>
    </row>
    <row r="87" spans="8:9" x14ac:dyDescent="0.25">
      <c r="H87" s="1">
        <v>45</v>
      </c>
      <c r="I87" s="4">
        <f t="shared" si="8"/>
        <v>242168.03006300962</v>
      </c>
    </row>
    <row r="88" spans="8:9" x14ac:dyDescent="0.25">
      <c r="H88" s="1">
        <v>46</v>
      </c>
      <c r="I88" s="4">
        <f t="shared" si="8"/>
        <v>242748.17598426816</v>
      </c>
    </row>
    <row r="89" spans="8:9" x14ac:dyDescent="0.25">
      <c r="H89" s="1">
        <v>47</v>
      </c>
      <c r="I89" s="4">
        <f t="shared" si="8"/>
        <v>243285.34813358163</v>
      </c>
    </row>
    <row r="90" spans="8:9" x14ac:dyDescent="0.25">
      <c r="H90" s="1">
        <v>48</v>
      </c>
      <c r="I90" s="4">
        <f t="shared" si="8"/>
        <v>243782.72975331632</v>
      </c>
    </row>
    <row r="91" spans="8:9" x14ac:dyDescent="0.25">
      <c r="H91" s="1">
        <v>49</v>
      </c>
      <c r="I91" s="4">
        <f t="shared" si="8"/>
        <v>244243.26829010769</v>
      </c>
    </row>
    <row r="92" spans="8:9" x14ac:dyDescent="0.25">
      <c r="H92" s="1">
        <v>50</v>
      </c>
      <c r="I92" s="4">
        <f t="shared" si="8"/>
        <v>244669.69286121085</v>
      </c>
    </row>
    <row r="93" spans="8:9" x14ac:dyDescent="0.25">
      <c r="H93" s="1">
        <v>51</v>
      </c>
      <c r="I93" s="4">
        <f t="shared" si="8"/>
        <v>245064.53042704708</v>
      </c>
    </row>
    <row r="94" spans="8:9" x14ac:dyDescent="0.25">
      <c r="H94" s="1">
        <v>52</v>
      </c>
      <c r="I94" s="4">
        <f t="shared" si="8"/>
        <v>245430.12076578432</v>
      </c>
    </row>
    <row r="95" spans="8:9" x14ac:dyDescent="0.25">
      <c r="H95" s="1">
        <v>53</v>
      </c>
      <c r="I95" s="4">
        <f t="shared" si="8"/>
        <v>245768.6303386892</v>
      </c>
    </row>
    <row r="96" spans="8:9" x14ac:dyDescent="0.25">
      <c r="H96" s="1">
        <v>54</v>
      </c>
      <c r="I96" s="4">
        <f t="shared" si="8"/>
        <v>246082.06512841591</v>
      </c>
    </row>
    <row r="97" spans="8:9" x14ac:dyDescent="0.25">
      <c r="H97" s="1">
        <v>55</v>
      </c>
      <c r="I97" s="4">
        <f t="shared" si="8"/>
        <v>246372.28252631103</v>
      </c>
    </row>
    <row r="98" spans="8:9" x14ac:dyDescent="0.25">
      <c r="H98" s="1">
        <v>56</v>
      </c>
      <c r="I98" s="4">
        <f t="shared" si="8"/>
        <v>246641.00233917689</v>
      </c>
    </row>
    <row r="99" spans="8:9" x14ac:dyDescent="0.25">
      <c r="H99" s="1">
        <v>57</v>
      </c>
      <c r="I99" s="4">
        <f t="shared" si="8"/>
        <v>246889.81698071933</v>
      </c>
    </row>
    <row r="100" spans="8:9" x14ac:dyDescent="0.25">
      <c r="H100" s="1">
        <v>58</v>
      </c>
      <c r="I100" s="4">
        <f t="shared" si="8"/>
        <v>247120.20090807346</v>
      </c>
    </row>
    <row r="101" spans="8:9" x14ac:dyDescent="0.25">
      <c r="H101" s="1">
        <v>59</v>
      </c>
      <c r="I101" s="4">
        <f t="shared" si="8"/>
        <v>247333.51935932727</v>
      </c>
    </row>
    <row r="102" spans="8:9" x14ac:dyDescent="0.25">
      <c r="H102" s="1">
        <v>60</v>
      </c>
      <c r="I102" s="4">
        <f t="shared" si="8"/>
        <v>247531.03644382156</v>
      </c>
    </row>
    <row r="103" spans="8:9" x14ac:dyDescent="0.25">
      <c r="H103" s="1">
        <v>61</v>
      </c>
      <c r="I103" s="4">
        <f t="shared" si="8"/>
        <v>247713.92263316811</v>
      </c>
    </row>
    <row r="104" spans="8:9" x14ac:dyDescent="0.25">
      <c r="H104" s="1">
        <v>62</v>
      </c>
      <c r="I104" s="4">
        <f t="shared" si="8"/>
        <v>247883.26169737786</v>
      </c>
    </row>
    <row r="105" spans="8:9" x14ac:dyDescent="0.25">
      <c r="H105" s="1">
        <v>63</v>
      </c>
      <c r="I105" s="4">
        <f t="shared" si="8"/>
        <v>248040.05712720173</v>
      </c>
    </row>
    <row r="106" spans="8:9" x14ac:dyDescent="0.25">
      <c r="H106" s="1">
        <v>64</v>
      </c>
      <c r="I106" s="4">
        <f t="shared" si="8"/>
        <v>248185.23808074236</v>
      </c>
    </row>
    <row r="107" spans="8:9" x14ac:dyDescent="0.25">
      <c r="H107" s="1">
        <v>65</v>
      </c>
      <c r="I107" s="4">
        <f t="shared" si="8"/>
        <v>248319.66488957626</v>
      </c>
    </row>
    <row r="108" spans="8:9" x14ac:dyDescent="0.25">
      <c r="H108" s="1">
        <v>66</v>
      </c>
      <c r="I108" s="4">
        <f t="shared" si="8"/>
        <v>248444.13415701504</v>
      </c>
    </row>
    <row r="109" spans="8:9" x14ac:dyDescent="0.25">
      <c r="H109" s="1">
        <v>67</v>
      </c>
      <c r="I109" s="4">
        <f t="shared" si="8"/>
        <v>248559.38347871765</v>
      </c>
    </row>
    <row r="110" spans="8:9" x14ac:dyDescent="0.25">
      <c r="H110" s="1">
        <v>68</v>
      </c>
      <c r="I110" s="4">
        <f t="shared" si="8"/>
        <v>248666.09581362744</v>
      </c>
    </row>
    <row r="111" spans="8:9" x14ac:dyDescent="0.25">
      <c r="H111" s="1">
        <v>69</v>
      </c>
      <c r="I111" s="4">
        <f t="shared" si="8"/>
        <v>248764.90353113652</v>
      </c>
    </row>
    <row r="112" spans="8:9" x14ac:dyDescent="0.25">
      <c r="H112" s="1">
        <v>70</v>
      </c>
      <c r="I112" s="4">
        <f t="shared" ref="I112:I175" si="9">20000/0.08-(20000/(0.08*(1.08)^H112))</f>
        <v>248856.39215845973</v>
      </c>
    </row>
    <row r="113" spans="8:9" x14ac:dyDescent="0.25">
      <c r="H113" s="1">
        <v>71</v>
      </c>
      <c r="I113" s="4">
        <f t="shared" si="9"/>
        <v>248941.10385042569</v>
      </c>
    </row>
    <row r="114" spans="8:9" x14ac:dyDescent="0.25">
      <c r="H114" s="1">
        <v>72</v>
      </c>
      <c r="I114" s="4">
        <f t="shared" si="9"/>
        <v>249019.54060224601</v>
      </c>
    </row>
    <row r="115" spans="8:9" x14ac:dyDescent="0.25">
      <c r="H115" s="1">
        <v>73</v>
      </c>
      <c r="I115" s="4">
        <f t="shared" si="9"/>
        <v>249092.16722430187</v>
      </c>
    </row>
    <row r="116" spans="8:9" x14ac:dyDescent="0.25">
      <c r="H116" s="1">
        <v>74</v>
      </c>
      <c r="I116" s="4">
        <f t="shared" si="9"/>
        <v>249159.41409657578</v>
      </c>
    </row>
    <row r="117" spans="8:9" x14ac:dyDescent="0.25">
      <c r="H117" s="1">
        <v>75</v>
      </c>
      <c r="I117" s="4">
        <f t="shared" si="9"/>
        <v>249221.67971905167</v>
      </c>
    </row>
    <row r="118" spans="8:9" x14ac:dyDescent="0.25">
      <c r="H118" s="1">
        <v>76</v>
      </c>
      <c r="I118" s="4">
        <f t="shared" si="9"/>
        <v>249279.33307319597</v>
      </c>
    </row>
    <row r="119" spans="8:9" x14ac:dyDescent="0.25">
      <c r="H119" s="1">
        <v>77</v>
      </c>
      <c r="I119" s="4">
        <f t="shared" si="9"/>
        <v>249332.7158085148</v>
      </c>
    </row>
    <row r="120" spans="8:9" x14ac:dyDescent="0.25">
      <c r="H120" s="1">
        <v>78</v>
      </c>
      <c r="I120" s="4">
        <f t="shared" si="9"/>
        <v>249382.14426714333</v>
      </c>
    </row>
    <row r="121" spans="8:9" x14ac:dyDescent="0.25">
      <c r="H121" s="1">
        <v>79</v>
      </c>
      <c r="I121" s="4">
        <f t="shared" si="9"/>
        <v>249427.91135846605</v>
      </c>
    </row>
    <row r="122" spans="8:9" x14ac:dyDescent="0.25">
      <c r="H122" s="1">
        <v>80</v>
      </c>
      <c r="I122" s="4">
        <f t="shared" si="9"/>
        <v>249470.28829487597</v>
      </c>
    </row>
    <row r="123" spans="8:9" x14ac:dyDescent="0.25">
      <c r="H123" s="1">
        <v>81</v>
      </c>
      <c r="I123" s="4">
        <f t="shared" si="9"/>
        <v>249509.52619895924</v>
      </c>
    </row>
    <row r="124" spans="8:9" x14ac:dyDescent="0.25">
      <c r="H124" s="1">
        <v>82</v>
      </c>
      <c r="I124" s="4">
        <f t="shared" si="9"/>
        <v>249545.85759162891</v>
      </c>
    </row>
    <row r="125" spans="8:9" x14ac:dyDescent="0.25">
      <c r="H125" s="1">
        <v>83</v>
      </c>
      <c r="I125" s="4">
        <f t="shared" si="9"/>
        <v>249579.49777002676</v>
      </c>
    </row>
    <row r="126" spans="8:9" x14ac:dyDescent="0.25">
      <c r="H126" s="1">
        <v>84</v>
      </c>
      <c r="I126" s="4">
        <f t="shared" si="9"/>
        <v>249610.64608335812</v>
      </c>
    </row>
    <row r="127" spans="8:9" x14ac:dyDescent="0.25">
      <c r="H127" s="1">
        <v>85</v>
      </c>
      <c r="I127" s="4">
        <f t="shared" si="9"/>
        <v>249639.48711422048</v>
      </c>
    </row>
    <row r="128" spans="8:9" x14ac:dyDescent="0.25">
      <c r="H128" s="1">
        <v>86</v>
      </c>
      <c r="I128" s="4">
        <f t="shared" si="9"/>
        <v>249666.19177242639</v>
      </c>
    </row>
    <row r="129" spans="8:9" x14ac:dyDescent="0.25">
      <c r="H129" s="1">
        <v>87</v>
      </c>
      <c r="I129" s="4">
        <f t="shared" si="9"/>
        <v>249690.9183078022</v>
      </c>
    </row>
    <row r="130" spans="8:9" x14ac:dyDescent="0.25">
      <c r="H130" s="1">
        <v>88</v>
      </c>
      <c r="I130" s="4">
        <f t="shared" si="9"/>
        <v>249713.81324796501</v>
      </c>
    </row>
    <row r="131" spans="8:9" x14ac:dyDescent="0.25">
      <c r="H131" s="1">
        <v>89</v>
      </c>
      <c r="I131" s="4">
        <f t="shared" si="9"/>
        <v>249735.01226663426</v>
      </c>
    </row>
    <row r="132" spans="8:9" x14ac:dyDescent="0.25">
      <c r="H132" s="1">
        <v>90</v>
      </c>
      <c r="I132" s="4">
        <f t="shared" si="9"/>
        <v>249754.64098762433</v>
      </c>
    </row>
    <row r="133" spans="8:9" x14ac:dyDescent="0.25">
      <c r="H133" s="1">
        <v>91</v>
      </c>
      <c r="I133" s="4">
        <f t="shared" si="9"/>
        <v>249772.81572928178</v>
      </c>
    </row>
    <row r="134" spans="8:9" x14ac:dyDescent="0.25">
      <c r="H134" s="1">
        <v>92</v>
      </c>
      <c r="I134" s="4">
        <f t="shared" si="9"/>
        <v>249789.64419377942</v>
      </c>
    </row>
    <row r="135" spans="8:9" x14ac:dyDescent="0.25">
      <c r="H135" s="1">
        <v>93</v>
      </c>
      <c r="I135" s="4">
        <f t="shared" si="9"/>
        <v>249805.22610535132</v>
      </c>
    </row>
    <row r="136" spans="8:9" x14ac:dyDescent="0.25">
      <c r="H136" s="1">
        <v>94</v>
      </c>
      <c r="I136" s="4">
        <f t="shared" si="9"/>
        <v>249819.6538012512</v>
      </c>
    </row>
    <row r="137" spans="8:9" x14ac:dyDescent="0.25">
      <c r="H137" s="1">
        <v>95</v>
      </c>
      <c r="I137" s="4">
        <f t="shared" si="9"/>
        <v>249833.0127789363</v>
      </c>
    </row>
    <row r="138" spans="8:9" x14ac:dyDescent="0.25">
      <c r="H138" s="1">
        <v>96</v>
      </c>
      <c r="I138" s="4">
        <f t="shared" si="9"/>
        <v>249845.38220271881</v>
      </c>
    </row>
    <row r="139" spans="8:9" x14ac:dyDescent="0.25">
      <c r="H139" s="1">
        <v>97</v>
      </c>
      <c r="I139" s="4">
        <f t="shared" si="9"/>
        <v>249856.83537288778</v>
      </c>
    </row>
    <row r="140" spans="8:9" x14ac:dyDescent="0.25">
      <c r="H140" s="1">
        <v>98</v>
      </c>
      <c r="I140" s="4">
        <f t="shared" si="9"/>
        <v>249867.44016008129</v>
      </c>
    </row>
    <row r="141" spans="8:9" x14ac:dyDescent="0.25">
      <c r="H141" s="1">
        <v>99</v>
      </c>
      <c r="I141" s="4">
        <f t="shared" si="9"/>
        <v>249877.25940748266</v>
      </c>
    </row>
    <row r="142" spans="8:9" x14ac:dyDescent="0.25">
      <c r="H142" s="1">
        <v>100</v>
      </c>
      <c r="I142" s="4">
        <f t="shared" si="9"/>
        <v>249886.35130322468</v>
      </c>
    </row>
    <row r="143" spans="8:9" x14ac:dyDescent="0.25">
      <c r="H143" s="1">
        <v>101</v>
      </c>
      <c r="I143" s="4">
        <f t="shared" si="9"/>
        <v>249894.76972520805</v>
      </c>
    </row>
    <row r="144" spans="8:9" x14ac:dyDescent="0.25">
      <c r="H144" s="1">
        <v>102</v>
      </c>
      <c r="I144" s="4">
        <f t="shared" si="9"/>
        <v>249902.56456037782</v>
      </c>
    </row>
    <row r="145" spans="8:9" x14ac:dyDescent="0.25">
      <c r="H145" s="1">
        <v>103</v>
      </c>
      <c r="I145" s="4">
        <f t="shared" si="9"/>
        <v>249909.78200034983</v>
      </c>
    </row>
    <row r="146" spans="8:9" x14ac:dyDescent="0.25">
      <c r="H146" s="1">
        <v>104</v>
      </c>
      <c r="I146" s="4">
        <f t="shared" si="9"/>
        <v>249916.46481513875</v>
      </c>
    </row>
    <row r="147" spans="8:9" x14ac:dyDescent="0.25">
      <c r="H147" s="1">
        <v>105</v>
      </c>
      <c r="I147" s="4">
        <f t="shared" si="9"/>
        <v>249922.65260660995</v>
      </c>
    </row>
    <row r="148" spans="8:9" x14ac:dyDescent="0.25">
      <c r="H148" s="1">
        <v>106</v>
      </c>
      <c r="I148" s="4">
        <f t="shared" si="9"/>
        <v>249928.38204315735</v>
      </c>
    </row>
    <row r="149" spans="8:9" x14ac:dyDescent="0.25">
      <c r="H149" s="1">
        <v>107</v>
      </c>
      <c r="I149" s="4">
        <f t="shared" si="9"/>
        <v>249933.68707699754</v>
      </c>
    </row>
    <row r="150" spans="8:9" x14ac:dyDescent="0.25">
      <c r="H150" s="1">
        <v>108</v>
      </c>
      <c r="I150" s="4">
        <f t="shared" si="9"/>
        <v>249938.59914536809</v>
      </c>
    </row>
    <row r="151" spans="8:9" x14ac:dyDescent="0.25">
      <c r="H151" s="1">
        <v>109</v>
      </c>
      <c r="I151" s="4">
        <f t="shared" si="9"/>
        <v>249943.14735682233</v>
      </c>
    </row>
    <row r="152" spans="8:9" x14ac:dyDescent="0.25">
      <c r="H152" s="1">
        <v>110</v>
      </c>
      <c r="I152" s="4">
        <f t="shared" si="9"/>
        <v>249947.35866372436</v>
      </c>
    </row>
    <row r="153" spans="8:9" x14ac:dyDescent="0.25">
      <c r="H153" s="1">
        <v>111</v>
      </c>
      <c r="I153" s="4">
        <f t="shared" si="9"/>
        <v>249951.25802196702</v>
      </c>
    </row>
    <row r="154" spans="8:9" x14ac:dyDescent="0.25">
      <c r="H154" s="1">
        <v>112</v>
      </c>
      <c r="I154" s="4">
        <f t="shared" si="9"/>
        <v>249954.86853885834</v>
      </c>
    </row>
    <row r="155" spans="8:9" x14ac:dyDescent="0.25">
      <c r="H155" s="1">
        <v>113</v>
      </c>
      <c r="I155" s="4">
        <f t="shared" si="9"/>
        <v>249958.21161005402</v>
      </c>
    </row>
    <row r="156" spans="8:9" x14ac:dyDescent="0.25">
      <c r="H156" s="1">
        <v>114</v>
      </c>
      <c r="I156" s="4">
        <f t="shared" si="9"/>
        <v>249961.30704634631</v>
      </c>
    </row>
    <row r="157" spans="8:9" x14ac:dyDescent="0.25">
      <c r="H157" s="1">
        <v>115</v>
      </c>
      <c r="I157" s="4">
        <f t="shared" si="9"/>
        <v>249964.17319106139</v>
      </c>
    </row>
    <row r="158" spans="8:9" x14ac:dyDescent="0.25">
      <c r="H158" s="1">
        <v>116</v>
      </c>
      <c r="I158" s="4">
        <f t="shared" si="9"/>
        <v>249966.82702876057</v>
      </c>
    </row>
    <row r="159" spans="8:9" x14ac:dyDescent="0.25">
      <c r="H159" s="1">
        <v>117</v>
      </c>
      <c r="I159" s="4">
        <f t="shared" si="9"/>
        <v>249969.28428588941</v>
      </c>
    </row>
    <row r="160" spans="8:9" x14ac:dyDescent="0.25">
      <c r="H160" s="1">
        <v>118</v>
      </c>
      <c r="I160" s="4">
        <f t="shared" si="9"/>
        <v>249971.55952397166</v>
      </c>
    </row>
    <row r="161" spans="8:9" x14ac:dyDescent="0.25">
      <c r="H161" s="1">
        <v>119</v>
      </c>
      <c r="I161" s="4">
        <f t="shared" si="9"/>
        <v>249973.66622589968</v>
      </c>
    </row>
    <row r="162" spans="8:9" x14ac:dyDescent="0.25">
      <c r="H162" s="1">
        <v>120</v>
      </c>
      <c r="I162" s="4">
        <f t="shared" si="9"/>
        <v>249975.61687583305</v>
      </c>
    </row>
    <row r="163" spans="8:9" x14ac:dyDescent="0.25">
      <c r="H163" s="1">
        <v>121</v>
      </c>
      <c r="I163" s="4">
        <f t="shared" si="9"/>
        <v>249977.42303317875</v>
      </c>
    </row>
    <row r="164" spans="8:9" x14ac:dyDescent="0.25">
      <c r="H164" s="1">
        <v>122</v>
      </c>
      <c r="I164" s="4">
        <f t="shared" si="9"/>
        <v>249979.09540109144</v>
      </c>
    </row>
    <row r="165" spans="8:9" x14ac:dyDescent="0.25">
      <c r="H165" s="1">
        <v>123</v>
      </c>
      <c r="I165" s="4">
        <f t="shared" si="9"/>
        <v>249980.64388989948</v>
      </c>
    </row>
    <row r="166" spans="8:9" x14ac:dyDescent="0.25">
      <c r="H166" s="1">
        <v>124</v>
      </c>
      <c r="I166" s="4">
        <f t="shared" si="9"/>
        <v>249982.07767583284</v>
      </c>
    </row>
    <row r="167" spans="8:9" x14ac:dyDescent="0.25">
      <c r="H167" s="1">
        <v>125</v>
      </c>
      <c r="I167" s="4">
        <f t="shared" si="9"/>
        <v>249983.40525540078</v>
      </c>
    </row>
    <row r="168" spans="8:9" x14ac:dyDescent="0.25">
      <c r="H168" s="1">
        <v>126</v>
      </c>
      <c r="I168" s="4">
        <f t="shared" si="9"/>
        <v>249984.63449574145</v>
      </c>
    </row>
    <row r="169" spans="8:9" x14ac:dyDescent="0.25">
      <c r="H169" s="1">
        <v>127</v>
      </c>
      <c r="I169" s="4">
        <f t="shared" si="9"/>
        <v>249985.77268124209</v>
      </c>
    </row>
    <row r="170" spans="8:9" x14ac:dyDescent="0.25">
      <c r="H170" s="1">
        <v>128</v>
      </c>
      <c r="I170" s="4">
        <f t="shared" si="9"/>
        <v>249986.82655670564</v>
      </c>
    </row>
    <row r="171" spans="8:9" x14ac:dyDescent="0.25">
      <c r="H171" s="1">
        <v>129</v>
      </c>
      <c r="I171" s="4">
        <f t="shared" si="9"/>
        <v>249987.80236732005</v>
      </c>
    </row>
    <row r="172" spans="8:9" x14ac:dyDescent="0.25">
      <c r="H172" s="1">
        <v>130</v>
      </c>
      <c r="I172" s="4">
        <f t="shared" si="9"/>
        <v>249988.7058956667</v>
      </c>
    </row>
    <row r="173" spans="8:9" x14ac:dyDescent="0.25">
      <c r="H173" s="1">
        <v>131</v>
      </c>
      <c r="I173" s="4">
        <f t="shared" si="9"/>
        <v>249989.5424959877</v>
      </c>
    </row>
    <row r="174" spans="8:9" x14ac:dyDescent="0.25">
      <c r="H174" s="1">
        <v>132</v>
      </c>
      <c r="I174" s="4">
        <f t="shared" si="9"/>
        <v>249990.31712591453</v>
      </c>
    </row>
    <row r="175" spans="8:9" x14ac:dyDescent="0.25">
      <c r="H175" s="1">
        <v>133</v>
      </c>
      <c r="I175" s="4">
        <f t="shared" si="9"/>
        <v>249991.03437584679</v>
      </c>
    </row>
    <row r="176" spans="8:9" x14ac:dyDescent="0.25">
      <c r="H176" s="1">
        <v>134</v>
      </c>
      <c r="I176" s="4">
        <f t="shared" ref="I176:I239" si="10">20000/0.08-(20000/(0.08*(1.08)^H176))</f>
        <v>249991.69849615442</v>
      </c>
    </row>
    <row r="177" spans="8:9" x14ac:dyDescent="0.25">
      <c r="H177" s="1">
        <v>135</v>
      </c>
      <c r="I177" s="4">
        <f t="shared" si="10"/>
        <v>249992.3134223652</v>
      </c>
    </row>
    <row r="178" spans="8:9" x14ac:dyDescent="0.25">
      <c r="H178" s="1">
        <v>136</v>
      </c>
      <c r="I178" s="4">
        <f t="shared" si="10"/>
        <v>249992.8827984863</v>
      </c>
    </row>
    <row r="179" spans="8:9" x14ac:dyDescent="0.25">
      <c r="H179" s="1">
        <v>137</v>
      </c>
      <c r="I179" s="4">
        <f t="shared" si="10"/>
        <v>249993.40999859845</v>
      </c>
    </row>
    <row r="180" spans="8:9" x14ac:dyDescent="0.25">
      <c r="H180" s="1">
        <v>138</v>
      </c>
      <c r="I180" s="4">
        <f t="shared" si="10"/>
        <v>249993.89814685041</v>
      </c>
    </row>
    <row r="181" spans="8:9" x14ac:dyDescent="0.25">
      <c r="H181" s="1">
        <v>139</v>
      </c>
      <c r="I181" s="4">
        <f t="shared" si="10"/>
        <v>249994.35013597261</v>
      </c>
    </row>
    <row r="182" spans="8:9" x14ac:dyDescent="0.25">
      <c r="H182" s="1">
        <v>140</v>
      </c>
      <c r="I182" s="4">
        <f t="shared" si="10"/>
        <v>249994.76864441906</v>
      </c>
    </row>
    <row r="183" spans="8:9" x14ac:dyDescent="0.25">
      <c r="H183" s="1">
        <v>141</v>
      </c>
      <c r="I183" s="4">
        <f t="shared" si="10"/>
        <v>249995.15615223988</v>
      </c>
    </row>
    <row r="184" spans="8:9" x14ac:dyDescent="0.25">
      <c r="H184" s="1">
        <v>142</v>
      </c>
      <c r="I184" s="4">
        <f t="shared" si="10"/>
        <v>249995.51495577767</v>
      </c>
    </row>
    <row r="185" spans="8:9" x14ac:dyDescent="0.25">
      <c r="H185" s="1">
        <v>143</v>
      </c>
      <c r="I185" s="4">
        <f t="shared" si="10"/>
        <v>249995.8471812756</v>
      </c>
    </row>
    <row r="186" spans="8:9" x14ac:dyDescent="0.25">
      <c r="H186" s="1">
        <v>144</v>
      </c>
      <c r="I186" s="4">
        <f t="shared" si="10"/>
        <v>249996.15479747741</v>
      </c>
    </row>
    <row r="187" spans="8:9" x14ac:dyDescent="0.25">
      <c r="H187" s="1">
        <v>145</v>
      </c>
      <c r="I187" s="4">
        <f t="shared" si="10"/>
        <v>249996.4396272939</v>
      </c>
    </row>
    <row r="188" spans="8:9" x14ac:dyDescent="0.25">
      <c r="H188" s="1">
        <v>146</v>
      </c>
      <c r="I188" s="4">
        <f t="shared" si="10"/>
        <v>249996.70335860547</v>
      </c>
    </row>
    <row r="189" spans="8:9" x14ac:dyDescent="0.25">
      <c r="H189" s="1">
        <v>147</v>
      </c>
      <c r="I189" s="4">
        <f t="shared" si="10"/>
        <v>249996.94755426433</v>
      </c>
    </row>
    <row r="190" spans="8:9" x14ac:dyDescent="0.25">
      <c r="H190" s="1">
        <v>148</v>
      </c>
      <c r="I190" s="4">
        <f t="shared" si="10"/>
        <v>249997.17366135586</v>
      </c>
    </row>
    <row r="191" spans="8:9" x14ac:dyDescent="0.25">
      <c r="H191" s="1">
        <v>149</v>
      </c>
      <c r="I191" s="4">
        <f t="shared" si="10"/>
        <v>249997.38301977393</v>
      </c>
    </row>
    <row r="192" spans="8:9" x14ac:dyDescent="0.25">
      <c r="H192" s="1">
        <v>150</v>
      </c>
      <c r="I192" s="4">
        <f t="shared" si="10"/>
        <v>249997.57687016105</v>
      </c>
    </row>
    <row r="193" spans="8:9" x14ac:dyDescent="0.25">
      <c r="H193" s="1">
        <v>151</v>
      </c>
      <c r="I193" s="4">
        <f t="shared" si="10"/>
        <v>249997.75636126022</v>
      </c>
    </row>
    <row r="194" spans="8:9" x14ac:dyDescent="0.25">
      <c r="H194" s="1">
        <v>152</v>
      </c>
      <c r="I194" s="4">
        <f t="shared" si="10"/>
        <v>249997.92255672245</v>
      </c>
    </row>
    <row r="195" spans="8:9" x14ac:dyDescent="0.25">
      <c r="H195" s="1">
        <v>153</v>
      </c>
      <c r="I195" s="4">
        <f t="shared" si="10"/>
        <v>249998.07644140968</v>
      </c>
    </row>
    <row r="196" spans="8:9" x14ac:dyDescent="0.25">
      <c r="H196" s="1">
        <v>154</v>
      </c>
      <c r="I196" s="4">
        <f t="shared" si="10"/>
        <v>249998.21892723118</v>
      </c>
    </row>
    <row r="197" spans="8:9" x14ac:dyDescent="0.25">
      <c r="H197" s="1">
        <v>155</v>
      </c>
      <c r="I197" s="4">
        <f t="shared" si="10"/>
        <v>249998.35085854738</v>
      </c>
    </row>
    <row r="198" spans="8:9" x14ac:dyDescent="0.25">
      <c r="H198" s="1">
        <v>156</v>
      </c>
      <c r="I198" s="4">
        <f t="shared" si="10"/>
        <v>249998.4730171735</v>
      </c>
    </row>
    <row r="199" spans="8:9" x14ac:dyDescent="0.25">
      <c r="H199" s="1">
        <v>157</v>
      </c>
      <c r="I199" s="4">
        <f t="shared" si="10"/>
        <v>249998.5861270125</v>
      </c>
    </row>
    <row r="200" spans="8:9" x14ac:dyDescent="0.25">
      <c r="H200" s="1">
        <v>158</v>
      </c>
      <c r="I200" s="4">
        <f t="shared" si="10"/>
        <v>249998.69085834493</v>
      </c>
    </row>
    <row r="201" spans="8:9" x14ac:dyDescent="0.25">
      <c r="H201" s="1">
        <v>159</v>
      </c>
      <c r="I201" s="4">
        <f t="shared" si="10"/>
        <v>249998.78783180084</v>
      </c>
    </row>
    <row r="202" spans="8:9" x14ac:dyDescent="0.25">
      <c r="H202" s="1">
        <v>160</v>
      </c>
      <c r="I202" s="4">
        <f t="shared" si="10"/>
        <v>249998.87762203781</v>
      </c>
    </row>
    <row r="203" spans="8:9" x14ac:dyDescent="0.25">
      <c r="H203" s="1">
        <v>161</v>
      </c>
      <c r="I203" s="4">
        <f t="shared" si="10"/>
        <v>249998.96076114613</v>
      </c>
    </row>
    <row r="204" spans="8:9" x14ac:dyDescent="0.25">
      <c r="H204" s="1">
        <v>162</v>
      </c>
      <c r="I204" s="4">
        <f t="shared" si="10"/>
        <v>249999.03774180196</v>
      </c>
    </row>
    <row r="205" spans="8:9" x14ac:dyDescent="0.25">
      <c r="H205" s="1">
        <v>163</v>
      </c>
      <c r="I205" s="4">
        <f t="shared" si="10"/>
        <v>249999.109020187</v>
      </c>
    </row>
    <row r="206" spans="8:9" x14ac:dyDescent="0.25">
      <c r="H206" s="1">
        <v>164</v>
      </c>
      <c r="I206" s="4">
        <f t="shared" si="10"/>
        <v>249999.17501869166</v>
      </c>
    </row>
    <row r="207" spans="8:9" x14ac:dyDescent="0.25">
      <c r="H207" s="1">
        <v>165</v>
      </c>
      <c r="I207" s="4">
        <f t="shared" si="10"/>
        <v>249999.23612841821</v>
      </c>
    </row>
    <row r="208" spans="8:9" x14ac:dyDescent="0.25">
      <c r="H208" s="1">
        <v>166</v>
      </c>
      <c r="I208" s="4">
        <f t="shared" si="10"/>
        <v>249999.29271149836</v>
      </c>
    </row>
    <row r="209" spans="8:9" x14ac:dyDescent="0.25">
      <c r="H209" s="1">
        <v>167</v>
      </c>
      <c r="I209" s="4">
        <f t="shared" si="10"/>
        <v>249999.3451032392</v>
      </c>
    </row>
    <row r="210" spans="8:9" x14ac:dyDescent="0.25">
      <c r="H210" s="1">
        <v>168</v>
      </c>
      <c r="I210" s="4">
        <f t="shared" si="10"/>
        <v>249999.39361411039</v>
      </c>
    </row>
    <row r="211" spans="8:9" x14ac:dyDescent="0.25">
      <c r="H211" s="1">
        <v>169</v>
      </c>
      <c r="I211" s="4">
        <f t="shared" si="10"/>
        <v>249999.4385315837</v>
      </c>
    </row>
    <row r="212" spans="8:9" x14ac:dyDescent="0.25">
      <c r="H212" s="1">
        <v>170</v>
      </c>
      <c r="I212" s="4">
        <f t="shared" si="10"/>
        <v>249999.48012183674</v>
      </c>
    </row>
    <row r="213" spans="8:9" x14ac:dyDescent="0.25">
      <c r="H213" s="1">
        <v>171</v>
      </c>
      <c r="I213" s="4">
        <f t="shared" si="10"/>
        <v>249999.51863133031</v>
      </c>
    </row>
    <row r="214" spans="8:9" x14ac:dyDescent="0.25">
      <c r="H214" s="1">
        <v>172</v>
      </c>
      <c r="I214" s="4">
        <f t="shared" si="10"/>
        <v>249999.55428826882</v>
      </c>
    </row>
    <row r="215" spans="8:9" x14ac:dyDescent="0.25">
      <c r="H215" s="1">
        <v>173</v>
      </c>
      <c r="I215" s="4">
        <f t="shared" si="10"/>
        <v>249999.5873039526</v>
      </c>
    </row>
    <row r="216" spans="8:9" x14ac:dyDescent="0.25">
      <c r="H216" s="1">
        <v>174</v>
      </c>
      <c r="I216" s="4">
        <f t="shared" si="10"/>
        <v>249999.6178740302</v>
      </c>
    </row>
    <row r="217" spans="8:9" x14ac:dyDescent="0.25">
      <c r="H217" s="1">
        <v>175</v>
      </c>
      <c r="I217" s="4">
        <f t="shared" si="10"/>
        <v>249999.64617965757</v>
      </c>
    </row>
    <row r="218" spans="8:9" x14ac:dyDescent="0.25">
      <c r="H218" s="1">
        <v>176</v>
      </c>
      <c r="I218" s="4">
        <f t="shared" si="10"/>
        <v>249999.67238857184</v>
      </c>
    </row>
    <row r="219" spans="8:9" x14ac:dyDescent="0.25">
      <c r="H219" s="1">
        <v>177</v>
      </c>
      <c r="I219" s="4">
        <f t="shared" si="10"/>
        <v>249999.69665608503</v>
      </c>
    </row>
    <row r="220" spans="8:9" x14ac:dyDescent="0.25">
      <c r="H220" s="1">
        <v>178</v>
      </c>
      <c r="I220" s="4">
        <f t="shared" si="10"/>
        <v>249999.71912600467</v>
      </c>
    </row>
    <row r="221" spans="8:9" x14ac:dyDescent="0.25">
      <c r="H221" s="1">
        <v>179</v>
      </c>
      <c r="I221" s="4">
        <f t="shared" si="10"/>
        <v>249999.73993148579</v>
      </c>
    </row>
    <row r="222" spans="8:9" x14ac:dyDescent="0.25">
      <c r="H222" s="1">
        <v>180</v>
      </c>
      <c r="I222" s="4">
        <f t="shared" si="10"/>
        <v>249999.7591958202</v>
      </c>
    </row>
    <row r="223" spans="8:9" x14ac:dyDescent="0.25">
      <c r="H223" s="1">
        <v>181</v>
      </c>
      <c r="I223" s="4">
        <f t="shared" si="10"/>
        <v>249999.77703316684</v>
      </c>
    </row>
    <row r="224" spans="8:9" x14ac:dyDescent="0.25">
      <c r="H224" s="1">
        <v>182</v>
      </c>
      <c r="I224" s="4">
        <f t="shared" si="10"/>
        <v>249999.79354922855</v>
      </c>
    </row>
    <row r="225" spans="8:9" x14ac:dyDescent="0.25">
      <c r="H225" s="1">
        <v>183</v>
      </c>
      <c r="I225" s="4">
        <f t="shared" si="10"/>
        <v>249999.80884187829</v>
      </c>
    </row>
    <row r="226" spans="8:9" x14ac:dyDescent="0.25">
      <c r="H226" s="1">
        <v>184</v>
      </c>
      <c r="I226" s="4">
        <f t="shared" si="10"/>
        <v>249999.82300173916</v>
      </c>
    </row>
    <row r="227" spans="8:9" x14ac:dyDescent="0.25">
      <c r="H227" s="1">
        <v>185</v>
      </c>
      <c r="I227" s="4">
        <f t="shared" si="10"/>
        <v>249999.83611272144</v>
      </c>
    </row>
    <row r="228" spans="8:9" x14ac:dyDescent="0.25">
      <c r="H228" s="1">
        <v>186</v>
      </c>
      <c r="I228" s="4">
        <f t="shared" si="10"/>
        <v>249999.84825251985</v>
      </c>
    </row>
    <row r="229" spans="8:9" x14ac:dyDescent="0.25">
      <c r="H229" s="1">
        <v>187</v>
      </c>
      <c r="I229" s="4">
        <f t="shared" si="10"/>
        <v>249999.85949307395</v>
      </c>
    </row>
    <row r="230" spans="8:9" x14ac:dyDescent="0.25">
      <c r="H230" s="1">
        <v>188</v>
      </c>
      <c r="I230" s="4">
        <f t="shared" si="10"/>
        <v>249999.86990099438</v>
      </c>
    </row>
    <row r="231" spans="8:9" x14ac:dyDescent="0.25">
      <c r="H231" s="1">
        <v>189</v>
      </c>
      <c r="I231" s="4">
        <f t="shared" si="10"/>
        <v>249999.87953795778</v>
      </c>
    </row>
    <row r="232" spans="8:9" x14ac:dyDescent="0.25">
      <c r="H232" s="1">
        <v>190</v>
      </c>
      <c r="I232" s="4">
        <f t="shared" si="10"/>
        <v>249999.888461072</v>
      </c>
    </row>
    <row r="233" spans="8:9" x14ac:dyDescent="0.25">
      <c r="H233" s="1">
        <v>191</v>
      </c>
      <c r="I233" s="4">
        <f t="shared" si="10"/>
        <v>249999.89672321483</v>
      </c>
    </row>
    <row r="234" spans="8:9" x14ac:dyDescent="0.25">
      <c r="H234" s="1">
        <v>192</v>
      </c>
      <c r="I234" s="4">
        <f t="shared" si="10"/>
        <v>249999.90437334706</v>
      </c>
    </row>
    <row r="235" spans="8:9" x14ac:dyDescent="0.25">
      <c r="H235" s="1">
        <v>193</v>
      </c>
      <c r="I235" s="4">
        <f t="shared" si="10"/>
        <v>249999.91145680283</v>
      </c>
    </row>
    <row r="236" spans="8:9" x14ac:dyDescent="0.25">
      <c r="H236" s="1">
        <v>194</v>
      </c>
      <c r="I236" s="4">
        <f t="shared" si="10"/>
        <v>249999.91801555819</v>
      </c>
    </row>
    <row r="237" spans="8:9" x14ac:dyDescent="0.25">
      <c r="H237" s="1">
        <v>195</v>
      </c>
      <c r="I237" s="4">
        <f t="shared" si="10"/>
        <v>249999.92408847981</v>
      </c>
    </row>
    <row r="238" spans="8:9" x14ac:dyDescent="0.25">
      <c r="H238" s="1">
        <v>196</v>
      </c>
      <c r="I238" s="4">
        <f t="shared" si="10"/>
        <v>249999.92971155536</v>
      </c>
    </row>
    <row r="239" spans="8:9" x14ac:dyDescent="0.25">
      <c r="H239" s="1">
        <v>197</v>
      </c>
      <c r="I239" s="4">
        <f t="shared" si="10"/>
        <v>249999.93491810682</v>
      </c>
    </row>
    <row r="240" spans="8:9" x14ac:dyDescent="0.25">
      <c r="H240" s="1">
        <v>198</v>
      </c>
      <c r="I240" s="4">
        <f t="shared" ref="I240:I297" si="11">20000/0.08-(20000/(0.08*(1.08)^H240))</f>
        <v>249999.9397389878</v>
      </c>
    </row>
    <row r="241" spans="8:9" x14ac:dyDescent="0.25">
      <c r="H241" s="1">
        <v>199</v>
      </c>
      <c r="I241" s="4">
        <f t="shared" si="11"/>
        <v>249999.94420276646</v>
      </c>
    </row>
    <row r="242" spans="8:9" x14ac:dyDescent="0.25">
      <c r="H242" s="1">
        <v>200</v>
      </c>
      <c r="I242" s="4">
        <f t="shared" si="11"/>
        <v>249999.94833589488</v>
      </c>
    </row>
    <row r="243" spans="8:9" x14ac:dyDescent="0.25">
      <c r="H243" s="1">
        <v>201</v>
      </c>
      <c r="I243" s="4">
        <f t="shared" si="11"/>
        <v>249999.95216286564</v>
      </c>
    </row>
    <row r="244" spans="8:9" x14ac:dyDescent="0.25">
      <c r="H244" s="1">
        <v>202</v>
      </c>
      <c r="I244" s="4">
        <f t="shared" si="11"/>
        <v>249999.95570635708</v>
      </c>
    </row>
    <row r="245" spans="8:9" x14ac:dyDescent="0.25">
      <c r="H245" s="1">
        <v>203</v>
      </c>
      <c r="I245" s="4">
        <f t="shared" si="11"/>
        <v>249999.95898736766</v>
      </c>
    </row>
    <row r="246" spans="8:9" x14ac:dyDescent="0.25">
      <c r="H246" s="1">
        <v>204</v>
      </c>
      <c r="I246" s="4">
        <f t="shared" si="11"/>
        <v>249999.96202534041</v>
      </c>
    </row>
    <row r="247" spans="8:9" x14ac:dyDescent="0.25">
      <c r="H247" s="1">
        <v>205</v>
      </c>
      <c r="I247" s="4">
        <f t="shared" si="11"/>
        <v>249999.96483827816</v>
      </c>
    </row>
    <row r="248" spans="8:9" x14ac:dyDescent="0.25">
      <c r="H248" s="1">
        <v>206</v>
      </c>
      <c r="I248" s="4">
        <f t="shared" si="11"/>
        <v>249999.96744285015</v>
      </c>
    </row>
    <row r="249" spans="8:9" x14ac:dyDescent="0.25">
      <c r="H249" s="1">
        <v>207</v>
      </c>
      <c r="I249" s="4">
        <f t="shared" si="11"/>
        <v>249999.96985449089</v>
      </c>
    </row>
    <row r="250" spans="8:9" x14ac:dyDescent="0.25">
      <c r="H250" s="1">
        <v>208</v>
      </c>
      <c r="I250" s="4">
        <f t="shared" si="11"/>
        <v>249999.97208749157</v>
      </c>
    </row>
    <row r="251" spans="8:9" x14ac:dyDescent="0.25">
      <c r="H251" s="1">
        <v>209</v>
      </c>
      <c r="I251" s="4">
        <f t="shared" si="11"/>
        <v>249999.97415508478</v>
      </c>
    </row>
    <row r="252" spans="8:9" x14ac:dyDescent="0.25">
      <c r="H252" s="1">
        <v>210</v>
      </c>
      <c r="I252" s="4">
        <f t="shared" si="11"/>
        <v>249999.97606952293</v>
      </c>
    </row>
    <row r="253" spans="8:9" x14ac:dyDescent="0.25">
      <c r="H253" s="1">
        <v>211</v>
      </c>
      <c r="I253" s="4">
        <f t="shared" si="11"/>
        <v>249999.97784215087</v>
      </c>
    </row>
    <row r="254" spans="8:9" x14ac:dyDescent="0.25">
      <c r="H254" s="1">
        <v>212</v>
      </c>
      <c r="I254" s="4">
        <f t="shared" si="11"/>
        <v>249999.97948347303</v>
      </c>
    </row>
    <row r="255" spans="8:9" x14ac:dyDescent="0.25">
      <c r="H255" s="1">
        <v>213</v>
      </c>
      <c r="I255" s="4">
        <f t="shared" si="11"/>
        <v>249999.98100321577</v>
      </c>
    </row>
    <row r="256" spans="8:9" x14ac:dyDescent="0.25">
      <c r="H256" s="1">
        <v>214</v>
      </c>
      <c r="I256" s="4">
        <f t="shared" si="11"/>
        <v>249999.98241038498</v>
      </c>
    </row>
    <row r="257" spans="8:9" x14ac:dyDescent="0.25">
      <c r="H257" s="1">
        <v>215</v>
      </c>
      <c r="I257" s="4">
        <f t="shared" si="11"/>
        <v>249999.98371331941</v>
      </c>
    </row>
    <row r="258" spans="8:9" x14ac:dyDescent="0.25">
      <c r="H258" s="1">
        <v>216</v>
      </c>
      <c r="I258" s="4">
        <f t="shared" si="11"/>
        <v>249999.98491974021</v>
      </c>
    </row>
    <row r="259" spans="8:9" x14ac:dyDescent="0.25">
      <c r="H259" s="1">
        <v>217</v>
      </c>
      <c r="I259" s="4">
        <f t="shared" si="11"/>
        <v>249999.98603679647</v>
      </c>
    </row>
    <row r="260" spans="8:9" x14ac:dyDescent="0.25">
      <c r="H260" s="1">
        <v>218</v>
      </c>
      <c r="I260" s="4">
        <f t="shared" si="11"/>
        <v>249999.98707110787</v>
      </c>
    </row>
    <row r="261" spans="8:9" x14ac:dyDescent="0.25">
      <c r="H261" s="1">
        <v>219</v>
      </c>
      <c r="I261" s="4">
        <f t="shared" si="11"/>
        <v>249999.98802880358</v>
      </c>
    </row>
    <row r="262" spans="8:9" x14ac:dyDescent="0.25">
      <c r="H262" s="1">
        <v>220</v>
      </c>
      <c r="I262" s="4">
        <f t="shared" si="11"/>
        <v>249999.98891555885</v>
      </c>
    </row>
    <row r="263" spans="8:9" x14ac:dyDescent="0.25">
      <c r="H263" s="1">
        <v>221</v>
      </c>
      <c r="I263" s="4">
        <f t="shared" si="11"/>
        <v>249999.98973662857</v>
      </c>
    </row>
    <row r="264" spans="8:9" x14ac:dyDescent="0.25">
      <c r="H264" s="1">
        <v>222</v>
      </c>
      <c r="I264" s="4">
        <f t="shared" si="11"/>
        <v>249999.99049687831</v>
      </c>
    </row>
    <row r="265" spans="8:9" x14ac:dyDescent="0.25">
      <c r="H265" s="1">
        <v>223</v>
      </c>
      <c r="I265" s="4">
        <f t="shared" si="11"/>
        <v>249999.99120081324</v>
      </c>
    </row>
    <row r="266" spans="8:9" x14ac:dyDescent="0.25">
      <c r="H266" s="1">
        <v>224</v>
      </c>
      <c r="I266" s="4">
        <f t="shared" si="11"/>
        <v>249999.99185260487</v>
      </c>
    </row>
    <row r="267" spans="8:9" x14ac:dyDescent="0.25">
      <c r="H267" s="1">
        <v>225</v>
      </c>
      <c r="I267" s="4">
        <f t="shared" si="11"/>
        <v>249999.99245611561</v>
      </c>
    </row>
    <row r="268" spans="8:9" x14ac:dyDescent="0.25">
      <c r="H268" s="1">
        <v>226</v>
      </c>
      <c r="I268" s="4">
        <f t="shared" si="11"/>
        <v>249999.99301492187</v>
      </c>
    </row>
    <row r="269" spans="8:9" x14ac:dyDescent="0.25">
      <c r="H269" s="1">
        <v>227</v>
      </c>
      <c r="I269" s="4">
        <f t="shared" si="11"/>
        <v>249999.99353233507</v>
      </c>
    </row>
    <row r="270" spans="8:9" x14ac:dyDescent="0.25">
      <c r="H270" s="1">
        <v>228</v>
      </c>
      <c r="I270" s="4">
        <f t="shared" si="11"/>
        <v>249999.99401142134</v>
      </c>
    </row>
    <row r="271" spans="8:9" x14ac:dyDescent="0.25">
      <c r="H271" s="1">
        <v>229</v>
      </c>
      <c r="I271" s="4">
        <f t="shared" si="11"/>
        <v>249999.99445501977</v>
      </c>
    </row>
    <row r="272" spans="8:9" x14ac:dyDescent="0.25">
      <c r="H272" s="1">
        <v>230</v>
      </c>
      <c r="I272" s="4">
        <f t="shared" si="11"/>
        <v>249999.99486575904</v>
      </c>
    </row>
    <row r="273" spans="8:9" x14ac:dyDescent="0.25">
      <c r="H273" s="1">
        <v>231</v>
      </c>
      <c r="I273" s="4">
        <f t="shared" si="11"/>
        <v>249999.9952460732</v>
      </c>
    </row>
    <row r="274" spans="8:9" x14ac:dyDescent="0.25">
      <c r="H274" s="1">
        <v>232</v>
      </c>
      <c r="I274" s="4">
        <f t="shared" si="11"/>
        <v>249999.99559821593</v>
      </c>
    </row>
    <row r="275" spans="8:9" x14ac:dyDescent="0.25">
      <c r="H275" s="1">
        <v>233</v>
      </c>
      <c r="I275" s="4">
        <f t="shared" si="11"/>
        <v>249999.995924274</v>
      </c>
    </row>
    <row r="276" spans="8:9" x14ac:dyDescent="0.25">
      <c r="H276" s="1">
        <v>234</v>
      </c>
      <c r="I276" s="4">
        <f t="shared" si="11"/>
        <v>249999.99622617962</v>
      </c>
    </row>
    <row r="277" spans="8:9" x14ac:dyDescent="0.25">
      <c r="H277" s="1">
        <v>235</v>
      </c>
      <c r="I277" s="4">
        <f t="shared" si="11"/>
        <v>249999.99650572188</v>
      </c>
    </row>
    <row r="278" spans="8:9" x14ac:dyDescent="0.25">
      <c r="H278" s="1">
        <v>236</v>
      </c>
      <c r="I278" s="4">
        <f t="shared" si="11"/>
        <v>249999.99676455729</v>
      </c>
    </row>
    <row r="279" spans="8:9" x14ac:dyDescent="0.25">
      <c r="H279" s="1">
        <v>237</v>
      </c>
      <c r="I279" s="4">
        <f t="shared" si="11"/>
        <v>249999.99700421971</v>
      </c>
    </row>
    <row r="280" spans="8:9" x14ac:dyDescent="0.25">
      <c r="H280" s="1">
        <v>238</v>
      </c>
      <c r="I280" s="4">
        <f t="shared" si="11"/>
        <v>249999.99722612937</v>
      </c>
    </row>
    <row r="281" spans="8:9" x14ac:dyDescent="0.25">
      <c r="H281" s="1">
        <v>239</v>
      </c>
      <c r="I281" s="4">
        <f t="shared" si="11"/>
        <v>249999.99743160125</v>
      </c>
    </row>
    <row r="282" spans="8:9" x14ac:dyDescent="0.25">
      <c r="H282" s="1">
        <v>240</v>
      </c>
      <c r="I282" s="4">
        <f t="shared" si="11"/>
        <v>249999.99762185302</v>
      </c>
    </row>
    <row r="283" spans="8:9" x14ac:dyDescent="0.25">
      <c r="H283" s="1">
        <v>241</v>
      </c>
      <c r="I283" s="4">
        <f t="shared" si="11"/>
        <v>249999.99779801205</v>
      </c>
    </row>
    <row r="284" spans="8:9" x14ac:dyDescent="0.25">
      <c r="H284" s="1">
        <v>242</v>
      </c>
      <c r="I284" s="4">
        <f t="shared" si="11"/>
        <v>249999.99796112228</v>
      </c>
    </row>
    <row r="285" spans="8:9" x14ac:dyDescent="0.25">
      <c r="H285" s="1">
        <v>243</v>
      </c>
      <c r="I285" s="4">
        <f t="shared" si="11"/>
        <v>249999.99811215026</v>
      </c>
    </row>
    <row r="286" spans="8:9" x14ac:dyDescent="0.25">
      <c r="H286" s="1">
        <v>244</v>
      </c>
      <c r="I286" s="4">
        <f t="shared" si="11"/>
        <v>249999.99825199097</v>
      </c>
    </row>
    <row r="287" spans="8:9" x14ac:dyDescent="0.25">
      <c r="H287" s="1">
        <v>245</v>
      </c>
      <c r="I287" s="4">
        <f t="shared" si="11"/>
        <v>249999.99838147312</v>
      </c>
    </row>
    <row r="288" spans="8:9" x14ac:dyDescent="0.25">
      <c r="H288" s="1">
        <v>246</v>
      </c>
      <c r="I288" s="4">
        <f t="shared" si="11"/>
        <v>249999.998501364</v>
      </c>
    </row>
    <row r="289" spans="8:9" x14ac:dyDescent="0.25">
      <c r="H289" s="1">
        <v>247</v>
      </c>
      <c r="I289" s="4">
        <f t="shared" si="11"/>
        <v>249999.99861237407</v>
      </c>
    </row>
    <row r="290" spans="8:9" x14ac:dyDescent="0.25">
      <c r="H290" s="1">
        <v>248</v>
      </c>
      <c r="I290" s="4">
        <f t="shared" si="11"/>
        <v>249999.99871516117</v>
      </c>
    </row>
    <row r="291" spans="8:9" x14ac:dyDescent="0.25">
      <c r="H291" s="1">
        <v>249</v>
      </c>
      <c r="I291" s="4">
        <f t="shared" si="11"/>
        <v>249999.99881033442</v>
      </c>
    </row>
    <row r="292" spans="8:9" x14ac:dyDescent="0.25">
      <c r="H292" s="1">
        <v>250</v>
      </c>
      <c r="I292" s="4">
        <f t="shared" si="11"/>
        <v>249999.99889845779</v>
      </c>
    </row>
    <row r="293" spans="8:9" x14ac:dyDescent="0.25">
      <c r="H293" s="1">
        <v>251</v>
      </c>
      <c r="I293" s="4">
        <f t="shared" si="11"/>
        <v>249999.99898005353</v>
      </c>
    </row>
    <row r="294" spans="8:9" x14ac:dyDescent="0.25">
      <c r="H294" s="1">
        <v>252</v>
      </c>
      <c r="I294" s="4">
        <f t="shared" si="11"/>
        <v>249999.99905560512</v>
      </c>
    </row>
    <row r="295" spans="8:9" x14ac:dyDescent="0.25">
      <c r="H295" s="1">
        <v>253</v>
      </c>
      <c r="I295" s="4">
        <f t="shared" si="11"/>
        <v>249999.99912556028</v>
      </c>
    </row>
    <row r="296" spans="8:9" x14ac:dyDescent="0.25">
      <c r="H296" s="1">
        <v>254</v>
      </c>
      <c r="I296" s="4">
        <f t="shared" si="11"/>
        <v>249999.99919033359</v>
      </c>
    </row>
    <row r="297" spans="8:9" x14ac:dyDescent="0.25">
      <c r="H297" s="1">
        <v>255</v>
      </c>
      <c r="I297" s="4">
        <f t="shared" si="11"/>
        <v>249999.9992503089</v>
      </c>
    </row>
  </sheetData>
  <mergeCells count="3">
    <mergeCell ref="D39:E39"/>
    <mergeCell ref="D41:E41"/>
    <mergeCell ref="D40:E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EEC53-D4DE-40A9-8B87-88D82F829988}">
  <dimension ref="A1:C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16</v>
      </c>
      <c r="C1" t="s">
        <v>17</v>
      </c>
    </row>
    <row r="2" spans="1:3" x14ac:dyDescent="0.25">
      <c r="A2">
        <f>0.35*100000</f>
        <v>35000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PERPETUIDAD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</dc:creator>
  <cp:lastModifiedBy>Federico Lopez</cp:lastModifiedBy>
  <dcterms:created xsi:type="dcterms:W3CDTF">2022-10-13T01:50:54Z</dcterms:created>
  <dcterms:modified xsi:type="dcterms:W3CDTF">2022-10-14T14:00:23Z</dcterms:modified>
</cp:coreProperties>
</file>