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4 Cuatrimestre/Finanzas 1/02 parcialito/"/>
    </mc:Choice>
  </mc:AlternateContent>
  <xr:revisionPtr revIDLastSave="155" documentId="8_{230293FE-38D8-4AC8-9B38-978CD000B98D}" xr6:coauthVersionLast="47" xr6:coauthVersionMax="47" xr10:uidLastSave="{C8F1B9E4-5047-4106-B6D7-F16F30F6FCCF}"/>
  <bookViews>
    <workbookView xWindow="1152" yWindow="1152" windowWidth="20040" windowHeight="10812" xr2:uid="{5F51F537-28B9-4AFE-9BE2-52637D366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B41" i="1"/>
  <c r="B42" i="1" s="1"/>
  <c r="B35" i="1"/>
  <c r="B34" i="1"/>
  <c r="A26" i="1"/>
  <c r="C28" i="1"/>
  <c r="C24" i="1"/>
  <c r="C25" i="1"/>
  <c r="B36" i="1" s="1"/>
  <c r="C27" i="1"/>
  <c r="C23" i="1"/>
  <c r="C11" i="1"/>
  <c r="C12" i="1" s="1"/>
  <c r="C10" i="1"/>
  <c r="C9" i="1"/>
  <c r="C5" i="1"/>
  <c r="C6" i="1"/>
  <c r="C7" i="1"/>
  <c r="C8" i="1"/>
  <c r="C4" i="1"/>
  <c r="B37" i="1" l="1"/>
  <c r="B38" i="1" s="1"/>
  <c r="B46" i="1" s="1"/>
  <c r="B49" i="1" s="1"/>
  <c r="C13" i="1"/>
</calcChain>
</file>

<file path=xl/sharedStrings.xml><?xml version="1.0" encoding="utf-8"?>
<sst xmlns="http://schemas.openxmlformats.org/spreadsheetml/2006/main" count="32" uniqueCount="29">
  <si>
    <t>BONO 1</t>
  </si>
  <si>
    <t>RC</t>
  </si>
  <si>
    <t>TIR TES</t>
  </si>
  <si>
    <t>TIR TEA</t>
  </si>
  <si>
    <t>TIR TNA</t>
  </si>
  <si>
    <t>2)</t>
  </si>
  <si>
    <t>A)</t>
  </si>
  <si>
    <t>La medida de retorno corriente relaciona los intereses con el precio</t>
  </si>
  <si>
    <t>por lo que no toma en cuenta el valor tiempo de que los pagos se hagan en el futuro</t>
  </si>
  <si>
    <t>B)</t>
  </si>
  <si>
    <t>El RC está cerca de la TEA porque mide los intereses anuales no semestrales en concepto del precio</t>
  </si>
  <si>
    <t>3)</t>
  </si>
  <si>
    <t>BONO 2</t>
  </si>
  <si>
    <t>valores negativos</t>
  </si>
  <si>
    <t>valores positivos</t>
  </si>
  <si>
    <t>venta</t>
  </si>
  <si>
    <t>reinversion de los cupones + venta del bono</t>
  </si>
  <si>
    <t>reinversion del los cupones = valor futuro de cada cupon</t>
  </si>
  <si>
    <t>C3</t>
  </si>
  <si>
    <t>C2</t>
  </si>
  <si>
    <t>C1</t>
  </si>
  <si>
    <t>VF 30/10</t>
  </si>
  <si>
    <t>VENTA DEL BONO</t>
  </si>
  <si>
    <t>valor el 30/10</t>
  </si>
  <si>
    <t>valor el 30/05</t>
  </si>
  <si>
    <t>VF 30/05</t>
  </si>
  <si>
    <t>H</t>
  </si>
  <si>
    <t>TIR M TEA</t>
  </si>
  <si>
    <t>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</si>
</sst>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0" fontId="2" fillId="2" borderId="0" xfId="0" applyFont="1" applyFill="1"/>
    <xf numFmtId="165" fontId="2" fillId="2" borderId="0" xfId="0" applyNumberFormat="1" applyFont="1" applyFill="1"/>
    <xf numFmtId="0" fontId="0" fillId="3" borderId="0" xfId="0" applyFill="1" applyAlignment="1">
      <alignment horizontal="center"/>
    </xf>
    <xf numFmtId="165" fontId="2" fillId="2" borderId="0" xfId="1" applyNumberFormat="1" applyFont="1" applyFill="1"/>
    <xf numFmtId="0" fontId="3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F06F-6965-42C8-90F5-C8577E2E3A65}">
  <dimension ref="A1:D49"/>
  <sheetViews>
    <sheetView tabSelected="1" topLeftCell="A43" workbookViewId="0">
      <selection activeCell="E7" sqref="E7"/>
    </sheetView>
  </sheetViews>
  <sheetFormatPr defaultRowHeight="14.4" x14ac:dyDescent="0.3"/>
  <cols>
    <col min="1" max="1" width="16" customWidth="1"/>
    <col min="2" max="2" width="14.33203125" customWidth="1"/>
    <col min="4" max="4" width="13" customWidth="1"/>
  </cols>
  <sheetData>
    <row r="1" spans="1:3" x14ac:dyDescent="0.3">
      <c r="A1" s="7" t="s">
        <v>28</v>
      </c>
    </row>
    <row r="2" spans="1:3" x14ac:dyDescent="0.3">
      <c r="A2" s="1" t="s">
        <v>0</v>
      </c>
      <c r="B2" s="1"/>
      <c r="C2" s="1"/>
    </row>
    <row r="3" spans="1:3" x14ac:dyDescent="0.3">
      <c r="A3">
        <v>0</v>
      </c>
      <c r="B3" s="2">
        <v>44864</v>
      </c>
      <c r="C3">
        <v>-101</v>
      </c>
    </row>
    <row r="4" spans="1:3" x14ac:dyDescent="0.3">
      <c r="A4">
        <v>1</v>
      </c>
      <c r="B4" s="2">
        <v>45046</v>
      </c>
      <c r="C4">
        <f>100*0.05/2</f>
        <v>2.5</v>
      </c>
    </row>
    <row r="5" spans="1:3" x14ac:dyDescent="0.3">
      <c r="A5">
        <v>2</v>
      </c>
      <c r="B5" s="2">
        <v>45229</v>
      </c>
      <c r="C5">
        <f t="shared" ref="C5:C8" si="0">100*0.05/2</f>
        <v>2.5</v>
      </c>
    </row>
    <row r="6" spans="1:3" x14ac:dyDescent="0.3">
      <c r="A6">
        <v>3</v>
      </c>
      <c r="B6" s="2">
        <v>45412</v>
      </c>
      <c r="C6">
        <f t="shared" si="0"/>
        <v>2.5</v>
      </c>
    </row>
    <row r="7" spans="1:3" x14ac:dyDescent="0.3">
      <c r="A7">
        <v>4</v>
      </c>
      <c r="B7" s="2">
        <v>45595</v>
      </c>
      <c r="C7">
        <f t="shared" si="0"/>
        <v>2.5</v>
      </c>
    </row>
    <row r="8" spans="1:3" x14ac:dyDescent="0.3">
      <c r="A8">
        <v>5</v>
      </c>
      <c r="B8" s="2">
        <v>45777</v>
      </c>
      <c r="C8">
        <f t="shared" si="0"/>
        <v>2.5</v>
      </c>
    </row>
    <row r="9" spans="1:3" x14ac:dyDescent="0.3">
      <c r="A9">
        <v>6</v>
      </c>
      <c r="B9" s="2">
        <v>45960</v>
      </c>
      <c r="C9">
        <f>100*0.05/2+100</f>
        <v>102.5</v>
      </c>
    </row>
    <row r="10" spans="1:3" x14ac:dyDescent="0.3">
      <c r="B10" s="3" t="s">
        <v>1</v>
      </c>
      <c r="C10" s="4">
        <f>0.05*100/101</f>
        <v>4.9504950495049507E-2</v>
      </c>
    </row>
    <row r="11" spans="1:3" x14ac:dyDescent="0.3">
      <c r="B11" s="3" t="s">
        <v>2</v>
      </c>
      <c r="C11" s="4">
        <f>+IRR(C3:C9)</f>
        <v>2.3195441882389423E-2</v>
      </c>
    </row>
    <row r="12" spans="1:3" x14ac:dyDescent="0.3">
      <c r="B12" s="3" t="s">
        <v>3</v>
      </c>
      <c r="C12" s="4">
        <f>+(1+C11)^2-1</f>
        <v>4.6928912288898061E-2</v>
      </c>
    </row>
    <row r="13" spans="1:3" x14ac:dyDescent="0.3">
      <c r="B13" s="3" t="s">
        <v>4</v>
      </c>
      <c r="C13" s="4">
        <f>+C11*2</f>
        <v>4.6390883764778845E-2</v>
      </c>
    </row>
    <row r="15" spans="1:3" x14ac:dyDescent="0.3">
      <c r="A15" s="7" t="s">
        <v>5</v>
      </c>
    </row>
    <row r="16" spans="1:3" x14ac:dyDescent="0.3">
      <c r="A16" t="s">
        <v>6</v>
      </c>
      <c r="B16" t="s">
        <v>7</v>
      </c>
    </row>
    <row r="17" spans="1:3" x14ac:dyDescent="0.3">
      <c r="B17" t="s">
        <v>8</v>
      </c>
    </row>
    <row r="18" spans="1:3" x14ac:dyDescent="0.3">
      <c r="A18" t="s">
        <v>9</v>
      </c>
      <c r="B18" t="s">
        <v>10</v>
      </c>
    </row>
    <row r="20" spans="1:3" x14ac:dyDescent="0.3">
      <c r="A20" s="7" t="s">
        <v>11</v>
      </c>
    </row>
    <row r="21" spans="1:3" x14ac:dyDescent="0.3">
      <c r="A21" s="1" t="s">
        <v>12</v>
      </c>
      <c r="B21" s="1"/>
      <c r="C21" s="1"/>
    </row>
    <row r="22" spans="1:3" x14ac:dyDescent="0.3">
      <c r="A22">
        <v>0</v>
      </c>
      <c r="B22" s="2">
        <v>44895</v>
      </c>
      <c r="C22">
        <v>-100</v>
      </c>
    </row>
    <row r="23" spans="1:3" x14ac:dyDescent="0.3">
      <c r="A23">
        <v>1</v>
      </c>
      <c r="B23" s="2">
        <v>45076</v>
      </c>
      <c r="C23">
        <f>100*0.04/2</f>
        <v>2</v>
      </c>
    </row>
    <row r="24" spans="1:3" x14ac:dyDescent="0.3">
      <c r="A24">
        <v>2</v>
      </c>
      <c r="B24" s="2">
        <v>45260</v>
      </c>
      <c r="C24">
        <f t="shared" ref="C24:C27" si="1">100*0.04/2</f>
        <v>2</v>
      </c>
    </row>
    <row r="25" spans="1:3" x14ac:dyDescent="0.3">
      <c r="A25">
        <v>3</v>
      </c>
      <c r="B25" s="2">
        <v>45442</v>
      </c>
      <c r="C25">
        <f t="shared" si="1"/>
        <v>2</v>
      </c>
    </row>
    <row r="26" spans="1:3" x14ac:dyDescent="0.3">
      <c r="A26">
        <f>3+5/6</f>
        <v>3.8333333333333335</v>
      </c>
      <c r="B26" s="2">
        <v>45595</v>
      </c>
      <c r="C26" t="s">
        <v>15</v>
      </c>
    </row>
    <row r="27" spans="1:3" x14ac:dyDescent="0.3">
      <c r="A27">
        <v>4</v>
      </c>
      <c r="B27" s="2">
        <v>45626</v>
      </c>
      <c r="C27">
        <f t="shared" si="1"/>
        <v>2</v>
      </c>
    </row>
    <row r="28" spans="1:3" x14ac:dyDescent="0.3">
      <c r="A28">
        <v>5</v>
      </c>
      <c r="B28" s="2">
        <v>45807</v>
      </c>
      <c r="C28">
        <f>100*0.04/2+100</f>
        <v>102</v>
      </c>
    </row>
    <row r="30" spans="1:3" x14ac:dyDescent="0.3">
      <c r="A30" t="s">
        <v>13</v>
      </c>
      <c r="B30">
        <v>100</v>
      </c>
    </row>
    <row r="31" spans="1:3" x14ac:dyDescent="0.3">
      <c r="A31" t="s">
        <v>14</v>
      </c>
      <c r="B31" t="s">
        <v>16</v>
      </c>
    </row>
    <row r="33" spans="1:4" x14ac:dyDescent="0.3">
      <c r="A33" s="5" t="s">
        <v>17</v>
      </c>
      <c r="B33" s="5"/>
      <c r="C33" s="5"/>
      <c r="D33" s="5"/>
    </row>
    <row r="34" spans="1:4" x14ac:dyDescent="0.3">
      <c r="A34" t="s">
        <v>18</v>
      </c>
      <c r="B34">
        <f>+C23*(1+0.15)^A23</f>
        <v>2.2999999999999998</v>
      </c>
    </row>
    <row r="35" spans="1:4" x14ac:dyDescent="0.3">
      <c r="A35" t="s">
        <v>19</v>
      </c>
      <c r="B35">
        <f>+C24*(1+0.15)^A24</f>
        <v>2.6449999999999996</v>
      </c>
    </row>
    <row r="36" spans="1:4" x14ac:dyDescent="0.3">
      <c r="A36" t="s">
        <v>20</v>
      </c>
      <c r="B36">
        <f>+C25*(1+0.15)^A25</f>
        <v>3.0417499999999991</v>
      </c>
    </row>
    <row r="37" spans="1:4" x14ac:dyDescent="0.3">
      <c r="A37" t="s">
        <v>25</v>
      </c>
      <c r="B37">
        <f>+SUM(B34:B36)</f>
        <v>7.9867499999999989</v>
      </c>
    </row>
    <row r="38" spans="1:4" x14ac:dyDescent="0.3">
      <c r="A38" s="3" t="s">
        <v>21</v>
      </c>
      <c r="B38" s="3">
        <f>+B37*(1+0.015)^(A26-3)</f>
        <v>8.086460304131176</v>
      </c>
    </row>
    <row r="40" spans="1:4" x14ac:dyDescent="0.3">
      <c r="A40" s="5" t="s">
        <v>22</v>
      </c>
      <c r="B40" s="5"/>
      <c r="C40" s="5"/>
      <c r="D40" s="5"/>
    </row>
    <row r="41" spans="1:4" x14ac:dyDescent="0.3">
      <c r="A41" t="s">
        <v>24</v>
      </c>
      <c r="B41">
        <f>+NPV(0.06/2, C27:C28)</f>
        <v>98.086530304458478</v>
      </c>
    </row>
    <row r="42" spans="1:4" x14ac:dyDescent="0.3">
      <c r="A42" s="3" t="s">
        <v>23</v>
      </c>
      <c r="B42" s="3">
        <f>+B41*(1+0.06)^(A26-3)</f>
        <v>102.96688944139576</v>
      </c>
    </row>
    <row r="44" spans="1:4" x14ac:dyDescent="0.3">
      <c r="A44" s="5" t="s">
        <v>22</v>
      </c>
      <c r="B44" s="5"/>
      <c r="C44" s="5"/>
      <c r="D44" s="5"/>
    </row>
    <row r="45" spans="1:4" x14ac:dyDescent="0.3">
      <c r="A45" t="s">
        <v>13</v>
      </c>
      <c r="B45">
        <v>100</v>
      </c>
    </row>
    <row r="46" spans="1:4" x14ac:dyDescent="0.3">
      <c r="A46" t="s">
        <v>14</v>
      </c>
      <c r="B46">
        <f>+B42+B38</f>
        <v>111.05334974552694</v>
      </c>
    </row>
    <row r="47" spans="1:4" x14ac:dyDescent="0.3">
      <c r="A47" t="s">
        <v>26</v>
      </c>
      <c r="B47">
        <f>+A26/2</f>
        <v>1.9166666666666667</v>
      </c>
    </row>
    <row r="49" spans="1:2" x14ac:dyDescent="0.3">
      <c r="A49" s="3" t="s">
        <v>27</v>
      </c>
      <c r="B49" s="6">
        <f>+(B46/B45)^(1/B47)-1</f>
        <v>5.6223072650975814E-2</v>
      </c>
    </row>
  </sheetData>
  <mergeCells count="5">
    <mergeCell ref="A2:C2"/>
    <mergeCell ref="A21:C21"/>
    <mergeCell ref="A40:D40"/>
    <mergeCell ref="A44:D44"/>
    <mergeCell ref="A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2022-11-01T16:23:41Z</dcterms:created>
  <dcterms:modified xsi:type="dcterms:W3CDTF">2022-11-01T16:44:13Z</dcterms:modified>
</cp:coreProperties>
</file>