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d.docs.live.net/d55e916249d8decc/Documents/Udesa/04 Cuatrimestre/Finanzas 1/Guias/01/"/>
    </mc:Choice>
  </mc:AlternateContent>
  <xr:revisionPtr revIDLastSave="21" documentId="11_AFE2F846926C653C6452A6E83082D87B30CDF959" xr6:coauthVersionLast="47" xr6:coauthVersionMax="47" xr10:uidLastSave="{392D6F6E-CDD7-42D9-9C80-7BA863059ED7}"/>
  <bookViews>
    <workbookView xWindow="1536" yWindow="1536" windowWidth="13080" windowHeight="8880" activeTab="6" xr2:uid="{00000000-000D-0000-FFFF-FFFF00000000}"/>
  </bookViews>
  <sheets>
    <sheet name="1" sheetId="8" r:id="rId1"/>
    <sheet name="2" sheetId="1" r:id="rId2"/>
    <sheet name="3" sheetId="3" r:id="rId3"/>
    <sheet name="4" sheetId="4" r:id="rId4"/>
    <sheet name="5" sheetId="5" r:id="rId5"/>
    <sheet name="6" sheetId="6" r:id="rId6"/>
    <sheet name="Sheet1"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 i="9" l="1"/>
  <c r="D11" i="9"/>
  <c r="D15" i="6"/>
  <c r="G16" i="6" s="1"/>
  <c r="F17" i="6" s="1"/>
  <c r="H15" i="5"/>
  <c r="G16" i="5" s="1"/>
  <c r="F15" i="5"/>
  <c r="D15" i="5"/>
  <c r="F7" i="4" l="1"/>
  <c r="H7" i="4" s="1"/>
  <c r="D18" i="6" l="1"/>
  <c r="H13" i="6"/>
  <c r="I9" i="6"/>
  <c r="H7" i="6"/>
  <c r="G9" i="6" s="1"/>
  <c r="D13" i="5"/>
  <c r="D11" i="5"/>
  <c r="H7" i="5"/>
  <c r="D8" i="4" l="1"/>
  <c r="D7" i="4"/>
  <c r="C10" i="3"/>
  <c r="C7" i="3"/>
  <c r="C5" i="3"/>
  <c r="C3" i="3"/>
  <c r="C12" i="3" s="1"/>
  <c r="G17" i="1"/>
  <c r="E17" i="1"/>
  <c r="D13" i="1"/>
  <c r="F13" i="1" s="1"/>
  <c r="D11" i="1"/>
  <c r="F11" i="1" s="1"/>
</calcChain>
</file>

<file path=xl/sharedStrings.xml><?xml version="1.0" encoding="utf-8"?>
<sst xmlns="http://schemas.openxmlformats.org/spreadsheetml/2006/main" count="90" uniqueCount="77">
  <si>
    <t>Total nacional</t>
  </si>
  <si>
    <t>Nivel general</t>
  </si>
  <si>
    <t>a)</t>
  </si>
  <si>
    <t>Tasa de Inflación del año 2018 =</t>
  </si>
  <si>
    <t>Tasa de Inflación del año 2019 =</t>
  </si>
  <si>
    <t>b)</t>
  </si>
  <si>
    <t>=</t>
  </si>
  <si>
    <t>Tasa de Inflación del  bienio 2018, 2019 =</t>
  </si>
  <si>
    <t>c)</t>
  </si>
  <si>
    <t>i =</t>
  </si>
  <si>
    <t>π =</t>
  </si>
  <si>
    <t>ρ =</t>
  </si>
  <si>
    <t>Mes</t>
  </si>
  <si>
    <t>IPC</t>
  </si>
  <si>
    <t>Precio del rublo en pesos argentinos =</t>
  </si>
  <si>
    <t>Precio del dólar en rublos =</t>
  </si>
  <si>
    <t>Precio del dólar en pesos argentinos =</t>
  </si>
  <si>
    <t>HOY</t>
  </si>
  <si>
    <t>Dentro de un semestre</t>
  </si>
  <si>
    <t>Precio máximo que está dispuesto a paga por el activo =</t>
  </si>
  <si>
    <t>Precio de mercado del activo =</t>
  </si>
  <si>
    <t>Precio  de venta esperado del activo  =</t>
  </si>
  <si>
    <t>Precio del dólar americano =</t>
  </si>
  <si>
    <t>Tasa de interés semestral en pesos que el inversor exige =</t>
  </si>
  <si>
    <t>Tasa de interés semestral en pesos que obtendría el inversor =</t>
  </si>
  <si>
    <t>Tasa de interés semestral en dólares que obtendría el inversor =</t>
  </si>
  <si>
    <t>Tasa de interés semestral en pesos, invirtiendo en pesos =</t>
  </si>
  <si>
    <t>Tasa de interés semestral en pesos, invirtiendo en dólares =</t>
  </si>
  <si>
    <t>Tasa de interés semestral en dólares, invirtiendo en dólares =</t>
  </si>
  <si>
    <t>Precio del dólar al inicio del semestre =</t>
  </si>
  <si>
    <t>Precio del dólar al final del semestre =</t>
  </si>
  <si>
    <t xml:space="preserve">Hubiera convenido invertir en dólares, dado que </t>
  </si>
  <si>
    <t>es mayor que</t>
  </si>
  <si>
    <t>Supongamos un Capital en pesos de 100</t>
  </si>
  <si>
    <t xml:space="preserve">Invirtiendo en pesos, al cabo del semestre se tendría un Monto de </t>
  </si>
  <si>
    <t xml:space="preserve">Si se decidiera comprar dólares al comienzo del semestre, se podrían </t>
  </si>
  <si>
    <t>comprar</t>
  </si>
  <si>
    <t>dólares.</t>
  </si>
  <si>
    <t xml:space="preserve">Invirtiendo esos dólares, se tendría un Monto de </t>
  </si>
  <si>
    <t>dólares al final del semestre.</t>
  </si>
  <si>
    <t>Vendiendo esos dólares, se recibirían</t>
  </si>
  <si>
    <t>Es decir, se obtendría una tasa en pesos, al invertir en dólares,</t>
  </si>
  <si>
    <t xml:space="preserve">del </t>
  </si>
  <si>
    <t>d)</t>
  </si>
  <si>
    <t>e)</t>
  </si>
  <si>
    <t>f)</t>
  </si>
  <si>
    <t>g)</t>
  </si>
  <si>
    <t xml:space="preserve">real </t>
  </si>
  <si>
    <t>executive airplanes</t>
  </si>
  <si>
    <t>brand names</t>
  </si>
  <si>
    <t>financial</t>
  </si>
  <si>
    <t>bonds</t>
  </si>
  <si>
    <t>investment or capital budgeting</t>
  </si>
  <si>
    <t>capital budgeting or investment</t>
  </si>
  <si>
    <t>financing</t>
  </si>
  <si>
    <t>h)</t>
  </si>
  <si>
    <t>Ejercicio 1</t>
  </si>
  <si>
    <t>Ejercicio 3</t>
  </si>
  <si>
    <t>a) Reales son aquellos activos que tienen la capacidad de generar flujos de fondos</t>
  </si>
  <si>
    <t>al ser operados en actividades de producción de bienes y/o servicios. Estos activos pueden ser tangibles (como una maquinaria industrial)</t>
  </si>
  <si>
    <t>o intangibles (como una marca comercial o el talento del personal que trabaja en la firma).</t>
  </si>
  <si>
    <t>Activos financieros son contratos que establecen a favor de sus titulares el derecho a percibir flujos de fondos generados por activos reales (Bonos y Acciones son ejemplos típicos)</t>
  </si>
  <si>
    <t>b) Capital budgeting es invertir en activos reales.</t>
  </si>
  <si>
    <t>Financing es es recaudar los fondos para las inversiones antes mencionadas.</t>
  </si>
  <si>
    <t xml:space="preserve">c) Las acciones de "public corporations" son comercializadas en la Bolsa de Comercio y pueden ser adquiridas por una amplia </t>
  </si>
  <si>
    <t>variedad de inversores.</t>
  </si>
  <si>
    <t>Las acciones de "closely held corporations" no son comercializadas de manera pública y están en manos de un pequeño grupo de inversores.</t>
  </si>
  <si>
    <t xml:space="preserve">d) Responsabilidad ilimitada quiere decir que los dueños de la empresa deben responder por la deuda de la misma, aunque dicha deuda </t>
  </si>
  <si>
    <t>supere el capital aportado por los dueños.</t>
  </si>
  <si>
    <t>Responsabilidad limitada quiere decir que los dueños pueden perder, como máximo, el capital aportado, aunque éste sea menor que la deuda de la corporación.</t>
  </si>
  <si>
    <t>La tasa de inflación bianual no es la suma de las tasas de inflación anuales. La suma de las tasas anuales no arroja el resultado correcto, porque una (la tasa de inflación de 2018)</t>
  </si>
  <si>
    <t xml:space="preserve">es un porcenaje del IPC al 31 de diciembre de 2017 y la otra (la tasa de inflación de 2019) es un porcentaje del IPC al 31 de diciembre de 2018. </t>
  </si>
  <si>
    <t>-</t>
  </si>
  <si>
    <t xml:space="preserve">C1 </t>
  </si>
  <si>
    <t>C0</t>
  </si>
  <si>
    <t>T</t>
  </si>
  <si>
    <t>30 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</si>
</sst>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quot;$&quot;\ * #,##0.00_-;\-&quot;$&quot;\ * #,##0.00_-;_-&quot;$&quot;\ * &quot;-&quot;??_-;_-@_-"/>
    <numFmt numFmtId="165" formatCode="0.0"/>
    <numFmt numFmtId="166" formatCode="0.0000"/>
    <numFmt numFmtId="167" formatCode="_-* #,##0.00\ [$₽-419]_-;\-* #,##0.00\ [$₽-419]_-;_-* &quot;-&quot;??\ [$₽-419]_-;_-@_-"/>
    <numFmt numFmtId="168" formatCode="0.0000%"/>
  </numFmts>
  <fonts count="8" x14ac:knownFonts="1">
    <font>
      <sz val="11"/>
      <color theme="1"/>
      <name val="Calibri"/>
      <family val="2"/>
      <scheme val="minor"/>
    </font>
    <font>
      <sz val="11"/>
      <color theme="1"/>
      <name val="Calibri"/>
      <family val="2"/>
      <scheme val="minor"/>
    </font>
    <font>
      <sz val="9"/>
      <color theme="1"/>
      <name val="Arial"/>
      <family val="2"/>
    </font>
    <font>
      <sz val="8"/>
      <color theme="1"/>
      <name val="Arial"/>
      <family val="2"/>
    </font>
    <font>
      <b/>
      <sz val="8"/>
      <color theme="1"/>
      <name val="Arial"/>
      <family val="2"/>
    </font>
    <font>
      <sz val="11"/>
      <color theme="1"/>
      <name val="Calibri"/>
      <family val="2"/>
    </font>
    <font>
      <u val="singleAccounting"/>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1">
    <border>
      <left/>
      <right/>
      <top/>
      <bottom/>
      <diagonal/>
    </border>
    <border>
      <left/>
      <right/>
      <top style="thin">
        <color indexed="64"/>
      </top>
      <bottom style="thin">
        <color indexed="64"/>
      </bottom>
      <diagonal/>
    </border>
    <border>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43">
    <xf numFmtId="0" fontId="0" fillId="0" borderId="0" xfId="0"/>
    <xf numFmtId="0" fontId="2" fillId="0" borderId="0" xfId="0" applyFont="1" applyFill="1"/>
    <xf numFmtId="0" fontId="2" fillId="0" borderId="0" xfId="0" applyFont="1"/>
    <xf numFmtId="0" fontId="3" fillId="0" borderId="1" xfId="0" applyFont="1" applyFill="1" applyBorder="1" applyAlignment="1">
      <alignment horizontal="center" vertical="center" wrapText="1"/>
    </xf>
    <xf numFmtId="17" fontId="3" fillId="0" borderId="1" xfId="0" applyNumberFormat="1" applyFont="1" applyBorder="1" applyAlignment="1">
      <alignment horizontal="center" vertical="center" wrapText="1"/>
    </xf>
    <xf numFmtId="0" fontId="3" fillId="0" borderId="0" xfId="0" applyFont="1"/>
    <xf numFmtId="0" fontId="4" fillId="0" borderId="2" xfId="0" applyFont="1" applyFill="1" applyBorder="1"/>
    <xf numFmtId="17" fontId="3" fillId="0" borderId="0" xfId="0" applyNumberFormat="1" applyFont="1" applyBorder="1"/>
    <xf numFmtId="0" fontId="4" fillId="0" borderId="0" xfId="0" applyFont="1" applyFill="1" applyBorder="1"/>
    <xf numFmtId="165" fontId="3" fillId="0" borderId="0" xfId="0" applyNumberFormat="1" applyFont="1"/>
    <xf numFmtId="165" fontId="4" fillId="0" borderId="0" xfId="0" applyNumberFormat="1" applyFont="1" applyBorder="1"/>
    <xf numFmtId="166" fontId="0" fillId="0" borderId="0" xfId="0" applyNumberFormat="1"/>
    <xf numFmtId="0" fontId="0" fillId="0" borderId="0" xfId="0" applyAlignment="1">
      <alignment horizontal="center"/>
    </xf>
    <xf numFmtId="10" fontId="0" fillId="0" borderId="0" xfId="2" applyNumberFormat="1" applyFont="1" applyAlignment="1">
      <alignment horizontal="center"/>
    </xf>
    <xf numFmtId="10" fontId="0" fillId="0" borderId="0" xfId="2" applyNumberFormat="1" applyFont="1"/>
    <xf numFmtId="0" fontId="5" fillId="0" borderId="0" xfId="0" applyFont="1"/>
    <xf numFmtId="0" fontId="3" fillId="0" borderId="3" xfId="0" applyFont="1" applyBorder="1"/>
    <xf numFmtId="0" fontId="3" fillId="0" borderId="0" xfId="0" applyFont="1" applyBorder="1"/>
    <xf numFmtId="0" fontId="3" fillId="0" borderId="4" xfId="0" applyFont="1" applyBorder="1"/>
    <xf numFmtId="165" fontId="3" fillId="0" borderId="3" xfId="0" applyNumberFormat="1" applyFont="1" applyBorder="1"/>
    <xf numFmtId="165" fontId="3" fillId="0" borderId="0" xfId="0" applyNumberFormat="1" applyFont="1" applyBorder="1"/>
    <xf numFmtId="165" fontId="3" fillId="0" borderId="4" xfId="0" applyNumberFormat="1" applyFont="1" applyBorder="1"/>
    <xf numFmtId="0" fontId="0" fillId="0" borderId="5" xfId="0" applyBorder="1"/>
    <xf numFmtId="165" fontId="4" fillId="0" borderId="5" xfId="0" applyNumberFormat="1" applyFont="1" applyBorder="1"/>
    <xf numFmtId="165" fontId="4" fillId="0" borderId="6" xfId="0" applyNumberFormat="1" applyFont="1" applyBorder="1"/>
    <xf numFmtId="165" fontId="4" fillId="0" borderId="7" xfId="0" applyNumberFormat="1" applyFont="1" applyBorder="1"/>
    <xf numFmtId="17" fontId="3" fillId="0" borderId="5" xfId="0" applyNumberFormat="1" applyFont="1" applyBorder="1" applyAlignment="1">
      <alignment horizontal="center" vertical="center" wrapText="1"/>
    </xf>
    <xf numFmtId="17" fontId="3" fillId="0" borderId="6" xfId="0" applyNumberFormat="1" applyFont="1" applyBorder="1" applyAlignment="1">
      <alignment horizontal="center" vertical="center" wrapText="1"/>
    </xf>
    <xf numFmtId="17" fontId="3" fillId="0" borderId="7" xfId="0" applyNumberFormat="1" applyFont="1" applyBorder="1" applyAlignment="1">
      <alignment horizontal="center" vertical="center" wrapText="1"/>
    </xf>
    <xf numFmtId="167" fontId="0" fillId="0" borderId="0" xfId="0" applyNumberFormat="1"/>
    <xf numFmtId="164" fontId="0" fillId="0" borderId="0" xfId="1" applyFont="1"/>
    <xf numFmtId="164" fontId="0" fillId="0" borderId="0" xfId="0" applyNumberFormat="1"/>
    <xf numFmtId="164" fontId="6" fillId="0" borderId="0" xfId="0" applyNumberFormat="1" applyFont="1"/>
    <xf numFmtId="164" fontId="6" fillId="0" borderId="0" xfId="1" applyFont="1"/>
    <xf numFmtId="0" fontId="0" fillId="0" borderId="8" xfId="0" applyBorder="1"/>
    <xf numFmtId="168" fontId="0" fillId="0" borderId="0" xfId="2" applyNumberFormat="1" applyFont="1"/>
    <xf numFmtId="10" fontId="0" fillId="0" borderId="0" xfId="0" applyNumberFormat="1"/>
    <xf numFmtId="0" fontId="7" fillId="0" borderId="0" xfId="0" applyFont="1"/>
    <xf numFmtId="43" fontId="0" fillId="0" borderId="0" xfId="3" applyFont="1"/>
    <xf numFmtId="43" fontId="0" fillId="0" borderId="9" xfId="3" applyFont="1" applyBorder="1"/>
    <xf numFmtId="0" fontId="0" fillId="0" borderId="9" xfId="0" applyBorder="1" applyAlignment="1">
      <alignment horizontal="center"/>
    </xf>
    <xf numFmtId="0" fontId="0" fillId="2" borderId="0" xfId="0" applyFill="1"/>
    <xf numFmtId="0" fontId="0" fillId="0" borderId="10" xfId="0" applyBorder="1"/>
  </cellXfs>
  <cellStyles count="4">
    <cellStyle name="Comma" xfId="3" builtinId="3"/>
    <cellStyle name="Currency" xfId="1" builtinId="4"/>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29"/>
  <sheetViews>
    <sheetView workbookViewId="0">
      <selection activeCell="B30" sqref="B30"/>
    </sheetView>
  </sheetViews>
  <sheetFormatPr defaultColWidth="11.5546875" defaultRowHeight="14.4" x14ac:dyDescent="0.3"/>
  <sheetData>
    <row r="1" spans="2:3" x14ac:dyDescent="0.3">
      <c r="B1" s="37" t="s">
        <v>56</v>
      </c>
    </row>
    <row r="2" spans="2:3" x14ac:dyDescent="0.3">
      <c r="B2" t="s">
        <v>2</v>
      </c>
      <c r="C2" t="s">
        <v>47</v>
      </c>
    </row>
    <row r="3" spans="2:3" x14ac:dyDescent="0.3">
      <c r="B3" t="s">
        <v>5</v>
      </c>
      <c r="C3" t="s">
        <v>48</v>
      </c>
    </row>
    <row r="4" spans="2:3" x14ac:dyDescent="0.3">
      <c r="B4" t="s">
        <v>8</v>
      </c>
      <c r="C4" t="s">
        <v>49</v>
      </c>
    </row>
    <row r="5" spans="2:3" x14ac:dyDescent="0.3">
      <c r="B5" t="s">
        <v>43</v>
      </c>
      <c r="C5" t="s">
        <v>50</v>
      </c>
    </row>
    <row r="6" spans="2:3" x14ac:dyDescent="0.3">
      <c r="B6" t="s">
        <v>44</v>
      </c>
      <c r="C6" t="s">
        <v>51</v>
      </c>
    </row>
    <row r="7" spans="2:3" x14ac:dyDescent="0.3">
      <c r="B7" t="s">
        <v>45</v>
      </c>
      <c r="C7" t="s">
        <v>52</v>
      </c>
    </row>
    <row r="8" spans="2:3" x14ac:dyDescent="0.3">
      <c r="B8" t="s">
        <v>46</v>
      </c>
      <c r="C8" t="s">
        <v>53</v>
      </c>
    </row>
    <row r="9" spans="2:3" x14ac:dyDescent="0.3">
      <c r="B9" t="s">
        <v>55</v>
      </c>
      <c r="C9" t="s">
        <v>54</v>
      </c>
    </row>
    <row r="13" spans="2:3" x14ac:dyDescent="0.3">
      <c r="B13" s="37" t="s">
        <v>57</v>
      </c>
    </row>
    <row r="14" spans="2:3" x14ac:dyDescent="0.3">
      <c r="B14" t="s">
        <v>58</v>
      </c>
    </row>
    <row r="15" spans="2:3" x14ac:dyDescent="0.3">
      <c r="B15" t="s">
        <v>59</v>
      </c>
    </row>
    <row r="16" spans="2:3" x14ac:dyDescent="0.3">
      <c r="B16" t="s">
        <v>60</v>
      </c>
    </row>
    <row r="17" spans="2:2" x14ac:dyDescent="0.3">
      <c r="B17" t="s">
        <v>61</v>
      </c>
    </row>
    <row r="20" spans="2:2" x14ac:dyDescent="0.3">
      <c r="B20" t="s">
        <v>62</v>
      </c>
    </row>
    <row r="21" spans="2:2" x14ac:dyDescent="0.3">
      <c r="B21" t="s">
        <v>63</v>
      </c>
    </row>
    <row r="23" spans="2:2" x14ac:dyDescent="0.3">
      <c r="B23" t="s">
        <v>64</v>
      </c>
    </row>
    <row r="24" spans="2:2" x14ac:dyDescent="0.3">
      <c r="B24" t="s">
        <v>65</v>
      </c>
    </row>
    <row r="25" spans="2:2" x14ac:dyDescent="0.3">
      <c r="B25" t="s">
        <v>66</v>
      </c>
    </row>
    <row r="27" spans="2:2" x14ac:dyDescent="0.3">
      <c r="B27" t="s">
        <v>67</v>
      </c>
    </row>
    <row r="28" spans="2:2" x14ac:dyDescent="0.3">
      <c r="B28" t="s">
        <v>68</v>
      </c>
    </row>
    <row r="29" spans="2:2" x14ac:dyDescent="0.3">
      <c r="B29"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O23"/>
  <sheetViews>
    <sheetView topLeftCell="A16" zoomScale="130" zoomScaleNormal="130" workbookViewId="0">
      <selection activeCell="A23" sqref="A23"/>
    </sheetView>
  </sheetViews>
  <sheetFormatPr defaultColWidth="11.5546875" defaultRowHeight="14.4" x14ac:dyDescent="0.3"/>
  <sheetData>
    <row r="2" spans="1:41" x14ac:dyDescent="0.3">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spans="1:41" x14ac:dyDescent="0.3">
      <c r="A3" s="3" t="s">
        <v>0</v>
      </c>
      <c r="B3" s="4">
        <v>42705</v>
      </c>
      <c r="C3" s="4">
        <v>42736</v>
      </c>
      <c r="D3" s="4">
        <v>42767</v>
      </c>
      <c r="E3" s="4">
        <v>42795</v>
      </c>
      <c r="F3" s="4">
        <v>42826</v>
      </c>
      <c r="G3" s="4">
        <v>42856</v>
      </c>
      <c r="H3" s="4">
        <v>42887</v>
      </c>
      <c r="I3" s="4">
        <v>42917</v>
      </c>
      <c r="J3" s="4">
        <v>42948</v>
      </c>
      <c r="K3" s="4">
        <v>42979</v>
      </c>
      <c r="L3" s="4">
        <v>43009</v>
      </c>
      <c r="M3" s="4">
        <v>43040</v>
      </c>
      <c r="N3" s="4">
        <v>43070</v>
      </c>
      <c r="O3" s="4">
        <v>43101</v>
      </c>
      <c r="P3" s="4">
        <v>43132</v>
      </c>
      <c r="Q3" s="4">
        <v>43160</v>
      </c>
      <c r="R3" s="4">
        <v>43191</v>
      </c>
      <c r="S3" s="4">
        <v>43221</v>
      </c>
      <c r="T3" s="4">
        <v>43252</v>
      </c>
      <c r="U3" s="4">
        <v>43282</v>
      </c>
      <c r="V3" s="4">
        <v>43313</v>
      </c>
      <c r="W3" s="4">
        <v>43344</v>
      </c>
      <c r="X3" s="4">
        <v>43374</v>
      </c>
      <c r="Y3" s="4">
        <v>43405</v>
      </c>
      <c r="Z3" s="4">
        <v>43435</v>
      </c>
      <c r="AA3" s="4">
        <v>43466</v>
      </c>
      <c r="AB3" s="4">
        <v>43497</v>
      </c>
      <c r="AC3" s="4">
        <v>43525</v>
      </c>
      <c r="AD3" s="4">
        <v>43556</v>
      </c>
      <c r="AE3" s="4">
        <v>43586</v>
      </c>
      <c r="AF3" s="4">
        <v>43617</v>
      </c>
      <c r="AG3" s="4">
        <v>43647</v>
      </c>
      <c r="AH3" s="4">
        <v>43678</v>
      </c>
      <c r="AI3" s="4">
        <v>43709</v>
      </c>
      <c r="AJ3" s="4">
        <v>43739</v>
      </c>
      <c r="AK3" s="4">
        <v>43770</v>
      </c>
      <c r="AL3" s="4">
        <v>43800</v>
      </c>
      <c r="AM3" s="4">
        <v>43831</v>
      </c>
      <c r="AN3" s="5"/>
      <c r="AO3" s="5"/>
    </row>
    <row r="4" spans="1:41" x14ac:dyDescent="0.3">
      <c r="A4" s="6"/>
      <c r="B4" s="7"/>
      <c r="C4" s="7"/>
      <c r="D4" s="7"/>
      <c r="E4" s="7"/>
      <c r="F4" s="7"/>
      <c r="G4" s="7"/>
      <c r="H4" s="7"/>
      <c r="I4" s="7"/>
      <c r="J4" s="7"/>
      <c r="K4" s="7"/>
      <c r="L4" s="7"/>
      <c r="M4" s="7"/>
      <c r="N4" s="7"/>
      <c r="O4" s="7"/>
      <c r="P4" s="7"/>
      <c r="Q4" s="7"/>
      <c r="R4" s="7"/>
      <c r="S4" s="5"/>
      <c r="T4" s="5"/>
      <c r="U4" s="5"/>
      <c r="V4" s="5"/>
      <c r="W4" s="5"/>
      <c r="X4" s="5"/>
      <c r="Y4" s="5"/>
      <c r="Z4" s="5"/>
      <c r="AA4" s="5"/>
      <c r="AB4" s="5"/>
      <c r="AC4" s="5"/>
      <c r="AD4" s="5"/>
      <c r="AE4" s="5"/>
      <c r="AF4" s="5"/>
      <c r="AG4" s="5"/>
      <c r="AH4" s="5"/>
      <c r="AI4" s="5"/>
      <c r="AJ4" s="5"/>
      <c r="AK4" s="5"/>
      <c r="AL4" s="5"/>
      <c r="AM4" s="5"/>
      <c r="AN4" s="5"/>
      <c r="AO4" s="5"/>
    </row>
    <row r="5" spans="1:41" x14ac:dyDescent="0.3">
      <c r="A5" s="8"/>
      <c r="B5" s="7"/>
      <c r="C5" s="7"/>
      <c r="D5" s="7"/>
      <c r="E5" s="7"/>
      <c r="F5" s="7"/>
      <c r="G5" s="7"/>
      <c r="H5" s="7"/>
      <c r="I5" s="7"/>
      <c r="J5" s="7"/>
      <c r="K5" s="7"/>
      <c r="L5" s="7"/>
      <c r="M5" s="7"/>
      <c r="N5" s="7"/>
      <c r="O5" s="7"/>
      <c r="P5" s="7"/>
      <c r="Q5" s="7"/>
      <c r="R5" s="7"/>
      <c r="S5" s="5"/>
      <c r="T5" s="5"/>
      <c r="U5" s="5"/>
      <c r="V5" s="5"/>
      <c r="W5" s="5"/>
      <c r="X5" s="5"/>
      <c r="Y5" s="5"/>
      <c r="Z5" s="5"/>
      <c r="AA5" s="5"/>
      <c r="AB5" s="5"/>
      <c r="AC5" s="5"/>
      <c r="AD5" s="5"/>
      <c r="AE5" s="5"/>
      <c r="AF5" s="5"/>
      <c r="AG5" s="5"/>
      <c r="AH5" s="5"/>
      <c r="AI5" s="5"/>
      <c r="AJ5" s="5"/>
      <c r="AK5" s="5"/>
      <c r="AL5" s="5"/>
      <c r="AM5" s="5"/>
      <c r="AN5" s="5"/>
      <c r="AO5" s="5"/>
    </row>
    <row r="6" spans="1:41" x14ac:dyDescent="0.3">
      <c r="A6" s="8"/>
      <c r="B6" s="7"/>
      <c r="C6" s="7"/>
      <c r="D6" s="7"/>
      <c r="E6" s="7"/>
      <c r="F6" s="7"/>
      <c r="G6" s="7"/>
      <c r="H6" s="7"/>
      <c r="I6" s="7"/>
      <c r="J6" s="7"/>
      <c r="K6" s="7"/>
      <c r="L6" s="7"/>
      <c r="M6" s="7"/>
      <c r="N6" s="7"/>
      <c r="O6" s="7"/>
      <c r="P6" s="7"/>
      <c r="Q6" s="7"/>
      <c r="R6" s="7"/>
      <c r="S6" s="5"/>
      <c r="T6" s="5"/>
      <c r="U6" s="5"/>
      <c r="V6" s="5"/>
      <c r="W6" s="5"/>
      <c r="X6" s="9"/>
      <c r="Y6" s="9"/>
      <c r="Z6" s="9"/>
      <c r="AA6" s="9"/>
      <c r="AB6" s="9"/>
      <c r="AC6" s="9"/>
      <c r="AD6" s="9"/>
      <c r="AE6" s="9"/>
      <c r="AF6" s="9"/>
      <c r="AG6" s="9"/>
      <c r="AH6" s="9"/>
      <c r="AI6" s="9"/>
      <c r="AJ6" s="9"/>
      <c r="AK6" s="9"/>
      <c r="AL6" s="9"/>
      <c r="AM6" s="9"/>
      <c r="AN6" s="5"/>
      <c r="AO6" s="5"/>
    </row>
    <row r="7" spans="1:41" x14ac:dyDescent="0.3">
      <c r="A7" s="8" t="s">
        <v>1</v>
      </c>
      <c r="B7" s="10">
        <v>100</v>
      </c>
      <c r="C7" s="10">
        <v>101.5859</v>
      </c>
      <c r="D7" s="10">
        <v>103.6859</v>
      </c>
      <c r="E7" s="10">
        <v>106.1476</v>
      </c>
      <c r="F7" s="10">
        <v>108.9667</v>
      </c>
      <c r="G7" s="10">
        <v>110.5301</v>
      </c>
      <c r="H7" s="10">
        <v>111.8477</v>
      </c>
      <c r="I7" s="10">
        <v>113.7852</v>
      </c>
      <c r="J7" s="10">
        <v>115.3819</v>
      </c>
      <c r="K7" s="10">
        <v>117.5719</v>
      </c>
      <c r="L7" s="10">
        <v>119.3528</v>
      </c>
      <c r="M7" s="10">
        <v>120.994</v>
      </c>
      <c r="N7" s="10">
        <v>124.79559999999999</v>
      </c>
      <c r="O7" s="10">
        <v>126.98869999999999</v>
      </c>
      <c r="P7" s="10">
        <v>130.06059999999999</v>
      </c>
      <c r="Q7" s="10">
        <v>133.1054</v>
      </c>
      <c r="R7" s="10">
        <v>136.75120000000001</v>
      </c>
      <c r="S7" s="10">
        <v>139.58930000000001</v>
      </c>
      <c r="T7" s="10">
        <v>144.80529999999999</v>
      </c>
      <c r="U7" s="10">
        <v>149.29660000000001</v>
      </c>
      <c r="V7" s="10">
        <v>155.10339999999999</v>
      </c>
      <c r="W7" s="10">
        <v>165.23830000000001</v>
      </c>
      <c r="X7" s="10">
        <v>174.1473</v>
      </c>
      <c r="Y7" s="10">
        <v>179.6388</v>
      </c>
      <c r="Z7" s="10">
        <v>184.2552</v>
      </c>
      <c r="AA7" s="10">
        <v>189.61009999999999</v>
      </c>
      <c r="AB7" s="10">
        <v>196.7501</v>
      </c>
      <c r="AC7" s="10">
        <v>205.9571</v>
      </c>
      <c r="AD7" s="10">
        <v>213.05170000000001</v>
      </c>
      <c r="AE7" s="10">
        <v>219.56909999999999</v>
      </c>
      <c r="AF7" s="10">
        <v>225.53700000000001</v>
      </c>
      <c r="AG7" s="10">
        <v>230.494</v>
      </c>
      <c r="AH7" s="10">
        <v>239.60769999999999</v>
      </c>
      <c r="AI7" s="10">
        <v>253.71019999999999</v>
      </c>
      <c r="AJ7" s="10">
        <v>262.06610000000001</v>
      </c>
      <c r="AK7" s="10">
        <v>273.2158</v>
      </c>
      <c r="AL7" s="10">
        <v>283.44420000000002</v>
      </c>
      <c r="AM7" s="10">
        <v>289.82990000000001</v>
      </c>
      <c r="AN7" s="5"/>
      <c r="AO7" s="5"/>
    </row>
    <row r="10" spans="1:41" x14ac:dyDescent="0.3">
      <c r="A10" t="s">
        <v>2</v>
      </c>
    </row>
    <row r="11" spans="1:41" x14ac:dyDescent="0.3">
      <c r="A11" t="s">
        <v>3</v>
      </c>
      <c r="D11" s="11">
        <f>+(Z7-N7)/N7</f>
        <v>0.47645590068880644</v>
      </c>
      <c r="E11" s="12" t="s">
        <v>6</v>
      </c>
      <c r="F11" s="13">
        <f>+D11</f>
        <v>0.47645590068880644</v>
      </c>
    </row>
    <row r="12" spans="1:41" x14ac:dyDescent="0.3">
      <c r="D12" s="11"/>
      <c r="E12" s="12"/>
      <c r="F12" s="12"/>
    </row>
    <row r="13" spans="1:41" x14ac:dyDescent="0.3">
      <c r="A13" t="s">
        <v>4</v>
      </c>
      <c r="D13" s="11">
        <f>+(AL7-Z7)/Z7</f>
        <v>0.5383240201633388</v>
      </c>
      <c r="E13" s="12" t="s">
        <v>6</v>
      </c>
      <c r="F13" s="13">
        <f>+D13</f>
        <v>0.5383240201633388</v>
      </c>
    </row>
    <row r="14" spans="1:41" x14ac:dyDescent="0.3">
      <c r="E14" s="12"/>
      <c r="F14" s="12"/>
    </row>
    <row r="15" spans="1:41" x14ac:dyDescent="0.3">
      <c r="E15" s="12"/>
      <c r="F15" s="12"/>
    </row>
    <row r="16" spans="1:41" x14ac:dyDescent="0.3">
      <c r="A16" t="s">
        <v>5</v>
      </c>
      <c r="E16" s="12"/>
      <c r="F16" s="12"/>
    </row>
    <row r="17" spans="1:7" x14ac:dyDescent="0.3">
      <c r="A17" t="s">
        <v>7</v>
      </c>
      <c r="E17" s="12">
        <f>+(AL7-N7)/N7</f>
        <v>1.271267576741488</v>
      </c>
      <c r="F17" s="12" t="s">
        <v>6</v>
      </c>
      <c r="G17" s="14">
        <f>+E17</f>
        <v>1.271267576741488</v>
      </c>
    </row>
    <row r="20" spans="1:7" x14ac:dyDescent="0.3">
      <c r="A20" t="s">
        <v>8</v>
      </c>
    </row>
    <row r="21" spans="1:7" x14ac:dyDescent="0.3">
      <c r="A21" t="s">
        <v>70</v>
      </c>
      <c r="E21" s="12"/>
      <c r="F21" s="13"/>
    </row>
    <row r="22" spans="1:7" x14ac:dyDescent="0.3">
      <c r="A22" t="s">
        <v>71</v>
      </c>
      <c r="E22" s="12"/>
      <c r="F22" s="12"/>
    </row>
    <row r="23" spans="1:7" x14ac:dyDescent="0.3">
      <c r="E23" s="12"/>
      <c r="F2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workbookViewId="0">
      <selection activeCell="J7" sqref="J7"/>
    </sheetView>
  </sheetViews>
  <sheetFormatPr defaultColWidth="11.5546875" defaultRowHeight="14.4" x14ac:dyDescent="0.3"/>
  <sheetData>
    <row r="1" spans="1:9" ht="15" thickBot="1" x14ac:dyDescent="0.35"/>
    <row r="2" spans="1:9" ht="15" thickBot="1" x14ac:dyDescent="0.35">
      <c r="F2" s="22" t="s">
        <v>12</v>
      </c>
      <c r="G2" s="26">
        <v>43739</v>
      </c>
      <c r="H2" s="27">
        <v>43770</v>
      </c>
      <c r="I2" s="28">
        <v>43800</v>
      </c>
    </row>
    <row r="3" spans="1:9" x14ac:dyDescent="0.3">
      <c r="B3" t="s">
        <v>9</v>
      </c>
      <c r="C3">
        <f>+(206300-200000)/200000</f>
        <v>3.15E-2</v>
      </c>
      <c r="G3" s="16"/>
      <c r="H3" s="17"/>
      <c r="I3" s="18"/>
    </row>
    <row r="4" spans="1:9" x14ac:dyDescent="0.3">
      <c r="G4" s="16"/>
      <c r="H4" s="17"/>
      <c r="I4" s="18"/>
    </row>
    <row r="5" spans="1:9" ht="15" thickBot="1" x14ac:dyDescent="0.35">
      <c r="A5" t="s">
        <v>2</v>
      </c>
      <c r="B5" s="15" t="s">
        <v>10</v>
      </c>
      <c r="C5" s="11">
        <f>+(H6-G6)/G6</f>
        <v>4.2545373094803163E-2</v>
      </c>
      <c r="D5" s="11"/>
      <c r="G5" s="19"/>
      <c r="H5" s="20"/>
      <c r="I5" s="21"/>
    </row>
    <row r="6" spans="1:9" ht="15" thickBot="1" x14ac:dyDescent="0.35">
      <c r="C6" s="11"/>
      <c r="D6" s="11"/>
      <c r="F6" s="22" t="s">
        <v>13</v>
      </c>
      <c r="G6" s="23">
        <v>262.06610000000001</v>
      </c>
      <c r="H6" s="24">
        <v>273.2158</v>
      </c>
      <c r="I6" s="25">
        <v>283.44420000000002</v>
      </c>
    </row>
    <row r="7" spans="1:9" x14ac:dyDescent="0.3">
      <c r="B7" s="15" t="s">
        <v>11</v>
      </c>
      <c r="C7" s="11">
        <f>+((1+C3)/(1+C5))-1</f>
        <v>-1.0594620991904447E-2</v>
      </c>
      <c r="D7" s="11"/>
    </row>
    <row r="8" spans="1:9" x14ac:dyDescent="0.3">
      <c r="C8" s="11"/>
      <c r="D8" s="11"/>
    </row>
    <row r="9" spans="1:9" x14ac:dyDescent="0.3">
      <c r="C9" s="11"/>
      <c r="D9" s="11"/>
    </row>
    <row r="10" spans="1:9" x14ac:dyDescent="0.3">
      <c r="A10" t="s">
        <v>5</v>
      </c>
      <c r="B10" s="15" t="s">
        <v>10</v>
      </c>
      <c r="C10" s="11">
        <f>+(I6-H6)/H6</f>
        <v>3.7437073551383274E-2</v>
      </c>
      <c r="D10" s="11"/>
    </row>
    <row r="11" spans="1:9" x14ac:dyDescent="0.3">
      <c r="C11" s="11"/>
      <c r="D11" s="11"/>
    </row>
    <row r="12" spans="1:9" x14ac:dyDescent="0.3">
      <c r="B12" s="15" t="s">
        <v>11</v>
      </c>
      <c r="C12" s="11">
        <f>+((1+C3)/(1+C10))-1</f>
        <v>-5.7228276323877392E-3</v>
      </c>
      <c r="D12"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H8"/>
  <sheetViews>
    <sheetView workbookViewId="0">
      <selection activeCell="F8" sqref="F8"/>
    </sheetView>
  </sheetViews>
  <sheetFormatPr defaultColWidth="11.5546875" defaultRowHeight="14.4" x14ac:dyDescent="0.3"/>
  <cols>
    <col min="3" max="3" width="39" customWidth="1"/>
  </cols>
  <sheetData>
    <row r="3" spans="3:8" x14ac:dyDescent="0.3">
      <c r="C3" s="15" t="s">
        <v>15</v>
      </c>
      <c r="D3" s="29">
        <v>65</v>
      </c>
    </row>
    <row r="5" spans="3:8" x14ac:dyDescent="0.3">
      <c r="C5" t="s">
        <v>16</v>
      </c>
      <c r="D5" s="30">
        <v>290</v>
      </c>
    </row>
    <row r="7" spans="3:8" ht="16.2" x14ac:dyDescent="0.45">
      <c r="C7" t="s">
        <v>14</v>
      </c>
      <c r="D7" s="32">
        <f>+D5</f>
        <v>290</v>
      </c>
      <c r="E7" t="s">
        <v>6</v>
      </c>
      <c r="F7" s="33">
        <f>+D5/D3</f>
        <v>4.4615384615384617</v>
      </c>
      <c r="G7" t="s">
        <v>6</v>
      </c>
      <c r="H7" s="30">
        <f>+F7</f>
        <v>4.4615384615384617</v>
      </c>
    </row>
    <row r="8" spans="3:8" x14ac:dyDescent="0.3">
      <c r="D8" s="29">
        <f>+D3</f>
        <v>65</v>
      </c>
      <c r="F8" s="29">
        <v>1</v>
      </c>
      <c r="H8"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6"/>
  <sheetViews>
    <sheetView workbookViewId="0">
      <selection activeCell="G19" sqref="G19"/>
    </sheetView>
  </sheetViews>
  <sheetFormatPr defaultColWidth="11.5546875" defaultRowHeight="14.4" x14ac:dyDescent="0.3"/>
  <cols>
    <col min="3" max="3" width="50.44140625" customWidth="1"/>
    <col min="4" max="4" width="13" bestFit="1" customWidth="1"/>
    <col min="10" max="10" width="12.33203125" customWidth="1"/>
    <col min="11" max="11" width="13" bestFit="1" customWidth="1"/>
  </cols>
  <sheetData>
    <row r="2" spans="2:11" ht="15" thickBot="1" x14ac:dyDescent="0.35">
      <c r="B2" s="34" t="s">
        <v>17</v>
      </c>
      <c r="C2" s="34"/>
      <c r="D2" s="34"/>
      <c r="H2" s="34" t="s">
        <v>18</v>
      </c>
      <c r="I2" s="34"/>
      <c r="J2" s="34"/>
      <c r="K2" s="34"/>
    </row>
    <row r="3" spans="2:11" ht="15" thickTop="1" x14ac:dyDescent="0.3">
      <c r="B3" t="s">
        <v>19</v>
      </c>
      <c r="D3" s="30">
        <v>166666.67000000001</v>
      </c>
      <c r="H3" t="s">
        <v>21</v>
      </c>
      <c r="K3" s="30">
        <v>200000</v>
      </c>
    </row>
    <row r="5" spans="2:11" x14ac:dyDescent="0.3">
      <c r="B5" t="s">
        <v>20</v>
      </c>
      <c r="D5" s="30">
        <v>160000</v>
      </c>
    </row>
    <row r="7" spans="2:11" x14ac:dyDescent="0.3">
      <c r="B7" t="s">
        <v>22</v>
      </c>
      <c r="D7" s="30">
        <v>290</v>
      </c>
      <c r="H7" t="str">
        <f>+B7</f>
        <v>Precio del dólar americano =</v>
      </c>
      <c r="K7" s="30">
        <v>350</v>
      </c>
    </row>
    <row r="11" spans="2:11" x14ac:dyDescent="0.3">
      <c r="B11" t="s">
        <v>23</v>
      </c>
      <c r="D11" s="14">
        <f>+(K3-D3)/D3</f>
        <v>0.19999997600000038</v>
      </c>
    </row>
    <row r="13" spans="2:11" x14ac:dyDescent="0.3">
      <c r="B13" t="s">
        <v>24</v>
      </c>
      <c r="D13" s="14">
        <f>+(K3-D5)/D5</f>
        <v>0.25</v>
      </c>
    </row>
    <row r="15" spans="2:11" x14ac:dyDescent="0.3">
      <c r="B15" t="s">
        <v>25</v>
      </c>
      <c r="D15" s="35">
        <f>+((K3/K7)-(D5/D7))/(D5/D7)</f>
        <v>3.571428571428565E-2</v>
      </c>
      <c r="E15" t="s">
        <v>6</v>
      </c>
      <c r="F15" s="39">
        <f>+K3/K7</f>
        <v>571.42857142857144</v>
      </c>
      <c r="G15" s="40" t="s">
        <v>72</v>
      </c>
      <c r="H15" s="39">
        <f>+D5/D7</f>
        <v>551.72413793103453</v>
      </c>
    </row>
    <row r="16" spans="2:11" x14ac:dyDescent="0.3">
      <c r="G16" s="38">
        <f>+H15</f>
        <v>551.72413793103453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N18"/>
  <sheetViews>
    <sheetView workbookViewId="0">
      <selection activeCell="D19" sqref="D19"/>
    </sheetView>
  </sheetViews>
  <sheetFormatPr defaultColWidth="11.5546875" defaultRowHeight="14.4" x14ac:dyDescent="0.3"/>
  <cols>
    <col min="7" max="7" width="14.88671875" customWidth="1"/>
    <col min="8" max="8" width="15.5546875" customWidth="1"/>
    <col min="13" max="13" width="13.88671875" customWidth="1"/>
  </cols>
  <sheetData>
    <row r="3" spans="3:14" x14ac:dyDescent="0.3">
      <c r="C3" t="s">
        <v>26</v>
      </c>
      <c r="H3" s="14">
        <v>0.28000000000000003</v>
      </c>
      <c r="K3" t="s">
        <v>29</v>
      </c>
      <c r="N3" s="30">
        <v>160</v>
      </c>
    </row>
    <row r="4" spans="3:14" x14ac:dyDescent="0.3">
      <c r="H4" s="14"/>
      <c r="K4" t="s">
        <v>30</v>
      </c>
      <c r="N4" s="30">
        <v>290</v>
      </c>
    </row>
    <row r="5" spans="3:14" x14ac:dyDescent="0.3">
      <c r="C5" t="s">
        <v>28</v>
      </c>
      <c r="H5" s="14">
        <v>0.03</v>
      </c>
    </row>
    <row r="7" spans="3:14" x14ac:dyDescent="0.3">
      <c r="C7" t="s">
        <v>27</v>
      </c>
      <c r="H7" s="14">
        <f>+(1+H5)*(N4/N3)-1</f>
        <v>0.86687500000000006</v>
      </c>
      <c r="I7" s="12" t="s">
        <v>6</v>
      </c>
    </row>
    <row r="9" spans="3:14" x14ac:dyDescent="0.3">
      <c r="C9" t="s">
        <v>31</v>
      </c>
      <c r="G9" s="36">
        <f>+H7</f>
        <v>0.86687500000000006</v>
      </c>
      <c r="H9" s="12" t="s">
        <v>32</v>
      </c>
      <c r="I9" s="36">
        <f>+H3</f>
        <v>0.28000000000000003</v>
      </c>
    </row>
    <row r="12" spans="3:14" x14ac:dyDescent="0.3">
      <c r="C12" t="s">
        <v>33</v>
      </c>
    </row>
    <row r="13" spans="3:14" x14ac:dyDescent="0.3">
      <c r="C13" t="s">
        <v>34</v>
      </c>
      <c r="H13" s="30">
        <f>100*(1+H3)</f>
        <v>128</v>
      </c>
    </row>
    <row r="14" spans="3:14" x14ac:dyDescent="0.3">
      <c r="C14" t="s">
        <v>35</v>
      </c>
      <c r="H14" s="30"/>
    </row>
    <row r="15" spans="3:14" x14ac:dyDescent="0.3">
      <c r="C15" t="s">
        <v>36</v>
      </c>
      <c r="D15" s="31">
        <f>100/N3</f>
        <v>0.625</v>
      </c>
      <c r="E15" t="s">
        <v>37</v>
      </c>
    </row>
    <row r="16" spans="3:14" x14ac:dyDescent="0.3">
      <c r="C16" t="s">
        <v>38</v>
      </c>
      <c r="G16">
        <f>+D15*(1+0.03)</f>
        <v>0.64375000000000004</v>
      </c>
      <c r="H16" t="s">
        <v>39</v>
      </c>
    </row>
    <row r="17" spans="3:7" x14ac:dyDescent="0.3">
      <c r="C17" t="s">
        <v>40</v>
      </c>
      <c r="F17" s="31">
        <f>+G16*N4</f>
        <v>186.6875</v>
      </c>
      <c r="G17" t="s">
        <v>41</v>
      </c>
    </row>
    <row r="18" spans="3:7" x14ac:dyDescent="0.3">
      <c r="C18" t="s">
        <v>42</v>
      </c>
      <c r="D18" s="14">
        <f>+(F17-100)/100</f>
        <v>0.86687499999999995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2774B-B0A6-4632-A1FC-D4C4F78B7F2C}">
  <dimension ref="A1:D13"/>
  <sheetViews>
    <sheetView tabSelected="1" topLeftCell="A4" workbookViewId="0">
      <selection activeCell="D13" sqref="D13"/>
    </sheetView>
  </sheetViews>
  <sheetFormatPr defaultRowHeight="14.4" x14ac:dyDescent="0.3"/>
  <cols>
    <col min="1" max="1" width="13.33203125" customWidth="1"/>
  </cols>
  <sheetData>
    <row r="1" spans="1:4" s="41" customFormat="1" x14ac:dyDescent="0.3">
      <c r="A1" s="42">
        <v>1</v>
      </c>
    </row>
    <row r="5" spans="1:4" s="41" customFormat="1" x14ac:dyDescent="0.3">
      <c r="A5" s="42">
        <v>2</v>
      </c>
    </row>
    <row r="9" spans="1:4" s="41" customFormat="1" x14ac:dyDescent="0.3">
      <c r="A9" s="42">
        <v>3</v>
      </c>
    </row>
    <row r="11" spans="1:4" x14ac:dyDescent="0.3">
      <c r="A11" t="s">
        <v>74</v>
      </c>
      <c r="B11">
        <v>200000</v>
      </c>
      <c r="D11">
        <f>+(B12-B11)/B11</f>
        <v>3.15E-2</v>
      </c>
    </row>
    <row r="12" spans="1:4" x14ac:dyDescent="0.3">
      <c r="A12" t="s">
        <v>73</v>
      </c>
      <c r="B12">
        <v>206300</v>
      </c>
      <c r="D12">
        <f>+(B12-B11)/B12</f>
        <v>3.0538051381483276E-2</v>
      </c>
    </row>
    <row r="13" spans="1:4" x14ac:dyDescent="0.3">
      <c r="A13" t="s">
        <v>75</v>
      </c>
      <c r="B13"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vt:lpstr>
      <vt:lpstr>2</vt:lpstr>
      <vt:lpstr>3</vt:lpstr>
      <vt:lpstr>4</vt:lpstr>
      <vt:lpstr>5</vt:lpstr>
      <vt:lpstr>6</vt:lpstr>
      <vt:lpstr>Sheet1</vt:lpstr>
    </vt:vector>
  </TitlesOfParts>
  <Company>Univ.de San Andrés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Univ.de San Andrés</dc:creator>
  <cp:lastModifiedBy>Federico Lopez</cp:lastModifiedBy>
  <dcterms:created xsi:type="dcterms:W3CDTF">2021-02-22T18:36:27Z</dcterms:created>
  <dcterms:modified xsi:type="dcterms:W3CDTF">2022-08-30T03:02:01Z</dcterms:modified>
</cp:coreProperties>
</file>