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7/PRONOSTICOS/GUIAS-EXAMENES/PARCIAL2023/Solución del Examen Parcial-20240426/"/>
    </mc:Choice>
  </mc:AlternateContent>
  <xr:revisionPtr revIDLastSave="38" documentId="13_ncr:1_{41667A13-3F35-4CC2-A1C1-0EB94B36AA9B}" xr6:coauthVersionLast="47" xr6:coauthVersionMax="47" xr10:uidLastSave="{9BD52CDF-0829-A441-9534-1ADD57B69A6C}"/>
  <bookViews>
    <workbookView xWindow="10900" yWindow="760" windowWidth="15980" windowHeight="18880" activeTab="2" xr2:uid="{F2318701-33BE-40CC-B859-30836D5940FA}"/>
  </bookViews>
  <sheets>
    <sheet name="Ejer_1" sheetId="1" r:id="rId1"/>
    <sheet name="Ejer_2" sheetId="2" r:id="rId2"/>
    <sheet name="Ejer_2_d_e" sheetId="5" r:id="rId3"/>
    <sheet name="Ejer_2f" sheetId="3" r:id="rId4"/>
  </sheets>
  <definedNames>
    <definedName name="ret">Ejer_2f!$D$3:$D$100</definedName>
    <definedName name="retornos">Ejer_2!$D$3:$D$73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B2" i="1"/>
  <c r="E2" i="1" l="1"/>
  <c r="D2" i="1"/>
  <c r="P21" i="1"/>
  <c r="D73" i="3" l="1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3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E3" i="3" l="1" a="1"/>
  <c r="H3" i="3"/>
  <c r="E3" i="3" l="1"/>
  <c r="F8" i="3"/>
  <c r="F16" i="3"/>
  <c r="F24" i="3"/>
  <c r="F32" i="3"/>
  <c r="F40" i="3"/>
  <c r="F48" i="3"/>
  <c r="F56" i="3"/>
  <c r="F64" i="3"/>
  <c r="F72" i="3"/>
  <c r="F47" i="3"/>
  <c r="F9" i="3"/>
  <c r="F17" i="3"/>
  <c r="F25" i="3"/>
  <c r="F33" i="3"/>
  <c r="F41" i="3"/>
  <c r="F49" i="3"/>
  <c r="F57" i="3"/>
  <c r="F65" i="3"/>
  <c r="F73" i="3"/>
  <c r="F19" i="3"/>
  <c r="F43" i="3"/>
  <c r="F59" i="3"/>
  <c r="F67" i="3"/>
  <c r="F5" i="3"/>
  <c r="F13" i="3"/>
  <c r="F21" i="3"/>
  <c r="F37" i="3"/>
  <c r="F61" i="3"/>
  <c r="F6" i="3"/>
  <c r="F22" i="3"/>
  <c r="F38" i="3"/>
  <c r="F46" i="3"/>
  <c r="F62" i="3"/>
  <c r="F70" i="3"/>
  <c r="F7" i="3"/>
  <c r="F23" i="3"/>
  <c r="F39" i="3"/>
  <c r="F71" i="3"/>
  <c r="F10" i="3"/>
  <c r="F18" i="3"/>
  <c r="F26" i="3"/>
  <c r="F34" i="3"/>
  <c r="F42" i="3"/>
  <c r="F50" i="3"/>
  <c r="F58" i="3"/>
  <c r="F66" i="3"/>
  <c r="F11" i="3"/>
  <c r="F27" i="3"/>
  <c r="F35" i="3"/>
  <c r="F51" i="3"/>
  <c r="F53" i="3"/>
  <c r="F14" i="3"/>
  <c r="F30" i="3"/>
  <c r="F54" i="3"/>
  <c r="F15" i="3"/>
  <c r="F31" i="3"/>
  <c r="F55" i="3"/>
  <c r="F63" i="3"/>
  <c r="F4" i="3"/>
  <c r="F12" i="3"/>
  <c r="F20" i="3"/>
  <c r="F28" i="3"/>
  <c r="F36" i="3"/>
  <c r="F44" i="3"/>
  <c r="F52" i="3"/>
  <c r="F60" i="3"/>
  <c r="F68" i="3"/>
  <c r="F29" i="3"/>
  <c r="F45" i="3"/>
  <c r="F69" i="3"/>
  <c r="G3" i="3"/>
  <c r="H4" i="3"/>
  <c r="H5" i="3" l="1"/>
  <c r="G4" i="3"/>
  <c r="F3" i="3"/>
  <c r="H6" i="3" l="1"/>
  <c r="G5" i="3"/>
  <c r="H7" i="3" l="1"/>
  <c r="G6" i="3"/>
  <c r="H8" i="3" l="1"/>
  <c r="G7" i="3"/>
  <c r="H9" i="3" l="1"/>
  <c r="G8" i="3"/>
  <c r="H10" i="3" l="1"/>
  <c r="G9" i="3"/>
  <c r="H11" i="3" l="1"/>
  <c r="G10" i="3"/>
  <c r="H12" i="3" l="1"/>
  <c r="G11" i="3"/>
  <c r="H13" i="3" l="1"/>
  <c r="G12" i="3"/>
  <c r="H14" i="3" l="1"/>
  <c r="G13" i="3"/>
  <c r="H15" i="3" l="1"/>
  <c r="G14" i="3"/>
  <c r="H16" i="3" l="1"/>
  <c r="G15" i="3"/>
  <c r="H17" i="3" l="1"/>
  <c r="G16" i="3"/>
  <c r="H18" i="3" l="1"/>
  <c r="G17" i="3"/>
  <c r="H19" i="3" l="1"/>
  <c r="G18" i="3"/>
  <c r="H20" i="3" l="1"/>
  <c r="G19" i="3"/>
  <c r="H21" i="3" l="1"/>
  <c r="G20" i="3"/>
  <c r="H22" i="3" l="1"/>
  <c r="G21" i="3"/>
  <c r="H23" i="3" l="1"/>
  <c r="G22" i="3"/>
  <c r="H24" i="3" l="1"/>
  <c r="G23" i="3"/>
  <c r="H25" i="3" l="1"/>
  <c r="G24" i="3"/>
  <c r="H26" i="3" l="1"/>
  <c r="G25" i="3"/>
  <c r="H27" i="3" l="1"/>
  <c r="G26" i="3"/>
  <c r="H28" i="3" l="1"/>
  <c r="G27" i="3"/>
  <c r="H29" i="3" l="1"/>
  <c r="G28" i="3"/>
  <c r="H30" i="3" l="1"/>
  <c r="G29" i="3"/>
  <c r="H31" i="3" l="1"/>
  <c r="G30" i="3"/>
  <c r="H32" i="3" l="1"/>
  <c r="G31" i="3"/>
  <c r="H33" i="3" l="1"/>
  <c r="G32" i="3"/>
  <c r="H34" i="3" l="1"/>
  <c r="G33" i="3"/>
  <c r="H35" i="3" l="1"/>
  <c r="G34" i="3"/>
  <c r="H36" i="3" l="1"/>
  <c r="G35" i="3"/>
  <c r="H37" i="3" l="1"/>
  <c r="G36" i="3"/>
  <c r="H38" i="3" l="1"/>
  <c r="G37" i="3"/>
  <c r="H39" i="3" l="1"/>
  <c r="G38" i="3"/>
  <c r="H40" i="3" l="1"/>
  <c r="G39" i="3"/>
  <c r="H41" i="3" l="1"/>
  <c r="G40" i="3"/>
  <c r="H42" i="3" l="1"/>
  <c r="G41" i="3"/>
  <c r="H43" i="3" l="1"/>
  <c r="G42" i="3"/>
  <c r="H44" i="3" l="1"/>
  <c r="G43" i="3"/>
  <c r="H45" i="3" l="1"/>
  <c r="G44" i="3"/>
  <c r="H46" i="3" l="1"/>
  <c r="G45" i="3"/>
  <c r="H47" i="3" l="1"/>
  <c r="G46" i="3"/>
  <c r="H48" i="3" l="1"/>
  <c r="G47" i="3"/>
  <c r="H49" i="3" l="1"/>
  <c r="G48" i="3"/>
  <c r="H50" i="3" l="1"/>
  <c r="G49" i="3"/>
  <c r="H51" i="3" l="1"/>
  <c r="G50" i="3"/>
  <c r="H52" i="3" l="1"/>
  <c r="G51" i="3"/>
  <c r="H53" i="3" l="1"/>
  <c r="G52" i="3"/>
  <c r="H54" i="3" l="1"/>
  <c r="G53" i="3"/>
  <c r="H55" i="3" l="1"/>
  <c r="G54" i="3"/>
  <c r="H56" i="3" l="1"/>
  <c r="G55" i="3"/>
  <c r="H57" i="3" l="1"/>
  <c r="G56" i="3"/>
  <c r="H58" i="3" l="1"/>
  <c r="G57" i="3"/>
  <c r="H59" i="3" l="1"/>
  <c r="G58" i="3"/>
  <c r="H60" i="3" l="1"/>
  <c r="G59" i="3"/>
  <c r="H61" i="3" l="1"/>
  <c r="G60" i="3"/>
  <c r="H62" i="3" l="1"/>
  <c r="G61" i="3"/>
  <c r="H63" i="3" l="1"/>
  <c r="G62" i="3"/>
  <c r="H64" i="3" l="1"/>
  <c r="G63" i="3"/>
  <c r="H65" i="3" l="1"/>
  <c r="G64" i="3"/>
  <c r="H66" i="3" l="1"/>
  <c r="G65" i="3"/>
  <c r="H67" i="3" l="1"/>
  <c r="G66" i="3"/>
  <c r="H68" i="3" l="1"/>
  <c r="G67" i="3"/>
  <c r="H69" i="3" l="1"/>
  <c r="G68" i="3"/>
  <c r="H70" i="3" l="1"/>
  <c r="G69" i="3"/>
  <c r="H71" i="3" l="1"/>
  <c r="G70" i="3"/>
  <c r="H72" i="3" l="1"/>
  <c r="G71" i="3"/>
  <c r="H73" i="3" l="1"/>
  <c r="G73" i="3" s="1"/>
  <c r="G7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<sst xmlns="http://schemas.openxmlformats.org/spreadsheetml/2006/main" count="201" uniqueCount="125">
  <si>
    <t>Mixture</t>
  </si>
  <si>
    <t>N(-1,9)</t>
  </si>
  <si>
    <t>N(-1,4)</t>
  </si>
  <si>
    <t>N(-1,5.25)</t>
  </si>
  <si>
    <t>year</t>
  </si>
  <si>
    <t>ym</t>
  </si>
  <si>
    <t>price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</si>
  <si>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</si>
  <si>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</si>
  <si>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</si>
  <si>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</si>
  <si>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</si>
  <si>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</si>
  <si>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</si>
  <si>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</si>
  <si>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</si>
  <si>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</si>
  <si>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</si>
  <si>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</si>
  <si>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</si>
  <si>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</si>
  <si>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</si>
  <si>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</si>
  <si>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</si>
  <si>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</si>
  <si>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</si>
  <si>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</si>
  <si>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</si>
  <si>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</si>
  <si>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</si>
  <si>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</si>
  <si>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</si>
  <si>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</si>
  <si>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</si>
  <si>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</si>
  <si>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</si>
  <si>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</si>
  <si>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</si>
  <si>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</si>
  <si>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</si>
  <si>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</si>
  <si>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</si>
  <si>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</si>
  <si>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</si>
  <si>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</si>
  <si>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</si>
  <si>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</si>
  <si>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</si>
  <si>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</si>
  <si>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</si>
  <si>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</si>
  <si>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</si>
  <si>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</si>
  <si>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</si>
  <si>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</si>
  <si>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</si>
  <si>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</si>
  <si>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</si>
  <si>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</si>
  <si>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</si>
  <si>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</si>
  <si>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</si>
  <si>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</si>
  <si>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</si>
  <si>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</si>
  <si>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</si>
  <si>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</si>
  <si>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</si>
  <si>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</si>
  <si>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</si>
  <si>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</si>
  <si>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</si>
  <si>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</si>
  <si>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</si>
  <si>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</si>
  <si>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</si>
  <si>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</si>
  <si>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</si>
  <si>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</si>
  <si>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ret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</si>
  <si>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</si>
  <si>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</si>
  <si>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</si>
  <si>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</si>
  <si>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</si>
  <si>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</si>
  <si>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</si>
  <si>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</si>
  <si>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</si>
  <si>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</si>
  <si>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</si>
  <si>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</si>
  <si>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</si>
  <si>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</si>
  <si>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JB=</t>
  </si>
  <si>
    <t xml:space="preserve">b) Es claramente Simétrica, ya que estamos mezclando </t>
  </si>
  <si>
    <t>dos normales con la misma media (=  - 1)</t>
  </si>
  <si>
    <t>La simetria podemos verificarla con la columna D: por</t>
  </si>
  <si>
    <t xml:space="preserve">ejemplo, sea "a" un número cualquiera, la pdf de la </t>
  </si>
  <si>
    <t>mixtura va a tomar el mismo valor en (-1 + a ) que en (-1 - a)</t>
  </si>
  <si>
    <t>O sea, me muevo en "a" a la derecha y a la izquierda de la media</t>
  </si>
  <si>
    <t>Ver celda D92</t>
  </si>
  <si>
    <t>c) La media es -1</t>
  </si>
  <si>
    <t>https://www.wolframalpha.com/input?i2d=true&amp;i=0.25Integrate%5BxPower%5B%5C%2840%29Divide%5B1%2C18%CF%80%5D%5C%2841%29%2C0.5%5DPower%5Be%2C-Divide%5BPower%5B%5C%2840%29x%2B1%5C%2841%29%2C2%5D%2C18%5D%5D%2C%7Bx%2C-%E2%88%9E%2C%E2%88%9E%7D%5D%2B0.75Integrate%5BxPower%5B%5C%2840%29Divide%5B1%2C8%CF%80%5D%5C%2841%29%2C0.5%5DPower%5Be%2C-Divide%5BPower%5B%5C%2840%29x%2B1%5C%2841%29%2C2%5D%2C8%5D%5D%2C%7Bx%2C-%E2%88%9E%2C%E2%88%9E%7D%5D&amp;lang=es</t>
  </si>
  <si>
    <t>La varianza es 5.25</t>
  </si>
  <si>
    <t>https://www.wolframalpha.com/input?i2d=true&amp;i=0.25Integrate%5BPower%5Bx%2B1%2C2%5DPower%5B%5C%2840%29Divide%5B1%2C18%CF%80%5D%5C%2841%29%2C0.5%5DPower%5Be%2C-Divide%5BPower%5B%5C%2840%29x%2B1%5C%2841%29%2C2%5D%2C18%5D%5D%2C%7Bx%2C-%E2%88%9E%2C%E2%88%9E%7D%5D%2B0.75Integrate%5BPower%5Bx%2B1%2C2%5DPower%5B%5C%2840%29Divide%5B1%2C8%CF%80%5D%5C%2841%29%2C0.5%5DPower%5Be%2C-Divide%5BPower%5B%5C%2840%29x%2B1%5C%2841%29%2C2%5D%2C8%5D%5D%2C%7Bx%2C-%E2%88%9E%2C%E2%88%9E%7D%5D&amp;lang=es</t>
  </si>
  <si>
    <t>Tercer momento Centrado es 0</t>
  </si>
  <si>
    <t>https://www.wolframalpha.com/input?i2d=true&amp;i=0.25Integrate%5BPower%5Bx%2B1%2C3%5DPower%5B%5C%2840%29Divide%5B1%2C18%CF%80%5D%5C%2841%29%2C0.5%5DPower%5Be%2C-Divide%5BPower%5B%5C%2840%29x%2B1%5C%2841%29%2C2%5D%2C18%5D%5D%2C%7Bx%2C-%E2%88%9E%2C%E2%88%9E%7D%5D%2B0.75Integrate%5BPower%5Bx%2B1%2C3%5DPower%5B%5C%2840%29Divide%5B1%2C8%CF%80%5D%5C%2841%29%2C0.5%5DPower%5Be%2C-Divide%5BPower%5B%5C%2840%29x%2B1%5C%2841%29%2C2%5D%2C8%5D%5D%2C%7Bx%2C-%E2%88%9E%2C%E2%88%9E%7D%5D&amp;lang=es</t>
  </si>
  <si>
    <t>Cuarto Momento Centrado es 96.75</t>
  </si>
  <si>
    <t>El coeficiente de asimetria es 0</t>
  </si>
  <si>
    <t>La curtosis es 3.51 (=96.75/5.25^2)</t>
  </si>
  <si>
    <t>La mixtura es leptocúrtica, ya que la curtosis es mayor a 3.</t>
  </si>
  <si>
    <t>d) Ambas pdf integran a 1. Cuesta verlo en el gráfico,</t>
  </si>
  <si>
    <t>pero en las colas, la mixtura está por arriba de la normal.</t>
  </si>
  <si>
    <t>Esto puede verificarse en las columnas D y E en la parte amarilla (las colas).</t>
  </si>
  <si>
    <t>Esta mixtura tiene colas más pesadas que la normal.</t>
  </si>
  <si>
    <t xml:space="preserve">En general, si mezclamos normales con la misma media, </t>
  </si>
  <si>
    <t xml:space="preserve">la mixtura resultante será simétrica y leptocúrtica (siempre). </t>
  </si>
  <si>
    <t>A este caso particular se lo llama "normal variance mixture".</t>
  </si>
  <si>
    <t>ret ord</t>
  </si>
  <si>
    <t>ret ord stand</t>
  </si>
  <si>
    <t>inv nor col H</t>
  </si>
  <si>
    <t>(teorica)</t>
  </si>
  <si>
    <t>(empirica)</t>
  </si>
  <si>
    <t>Frec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</si>
</sst>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14" fontId="0" fillId="0" borderId="0" xfId="0" applyNumberFormat="1"/>
    <xf numFmtId="0" fontId="0" fillId="0" borderId="2" xfId="0" applyBorder="1"/>
    <xf numFmtId="0" fontId="1" fillId="0" borderId="3" xfId="0" applyFont="1" applyBorder="1" applyAlignment="1">
      <alignment horizontal="centerContinuous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 de normales y Mixture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Ejer_1!$B$1</c:f>
              <c:strCache>
                <c:ptCount val="1"/>
                <c:pt idx="0">
                  <c:v>N(-1,9)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Ejer_1!$A$2:$A$202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Ejer_1!$B$2:$B$202</c:f>
              <c:numCache>
                <c:formatCode>General</c:formatCode>
                <c:ptCount val="201"/>
                <c:pt idx="0">
                  <c:v>1.4772828039793359E-3</c:v>
                </c:pt>
                <c:pt idx="1">
                  <c:v>1.6317432168629776E-3</c:v>
                </c:pt>
                <c:pt idx="2">
                  <c:v>1.8003520603981236E-3</c:v>
                </c:pt>
                <c:pt idx="3">
                  <c:v>1.98417747325862E-3</c:v>
                </c:pt>
                <c:pt idx="4">
                  <c:v>2.1843440296711765E-3</c:v>
                </c:pt>
                <c:pt idx="5">
                  <c:v>2.4020332548697412E-3</c:v>
                </c:pt>
                <c:pt idx="6">
                  <c:v>2.6384838609933214E-3</c:v>
                </c:pt>
                <c:pt idx="7">
                  <c:v>2.8949916735929648E-3</c:v>
                </c:pt>
                <c:pt idx="8">
                  <c:v>3.1729092184457314E-3</c:v>
                </c:pt>
                <c:pt idx="9">
                  <c:v>3.473644938140865E-3</c:v>
                </c:pt>
                <c:pt idx="10">
                  <c:v>3.798662007932481E-3</c:v>
                </c:pt>
                <c:pt idx="11">
                  <c:v>4.1494767206680669E-3</c:v>
                </c:pt>
                <c:pt idx="12">
                  <c:v>4.5276564112285362E-3</c:v>
                </c:pt>
                <c:pt idx="13">
                  <c:v>4.9348168918754336E-3</c:v>
                </c:pt>
                <c:pt idx="14">
                  <c:v>5.3726193712163306E-3</c:v>
                </c:pt>
                <c:pt idx="15">
                  <c:v>5.8427668311894611E-3</c:v>
                </c:pt>
                <c:pt idx="16">
                  <c:v>6.34699983855004E-3</c:v>
                </c:pt>
                <c:pt idx="17">
                  <c:v>6.887091769826016E-3</c:v>
                </c:pt>
                <c:pt idx="18">
                  <c:v>7.4648434316142414E-3</c:v>
                </c:pt>
                <c:pt idx="19">
                  <c:v>8.0820770614090567E-3</c:v>
                </c:pt>
                <c:pt idx="20">
                  <c:v>8.7406296979030944E-3</c:v>
                </c:pt>
                <c:pt idx="21">
                  <c:v>9.4423459138669834E-3</c:v>
                </c:pt>
                <c:pt idx="22">
                  <c:v>1.0189069909295086E-2</c:v>
                </c:pt>
                <c:pt idx="23">
                  <c:v>1.0982636967484681E-2</c:v>
                </c:pt>
                <c:pt idx="24">
                  <c:v>1.1824864282077057E-2</c:v>
                </c:pt>
                <c:pt idx="25">
                  <c:v>1.2717541168805899E-2</c:v>
                </c:pt>
                <c:pt idx="26">
                  <c:v>1.3662418681740635E-2</c:v>
                </c:pt>
                <c:pt idx="27">
                  <c:v>1.46611986601423E-2</c:v>
                </c:pt>
                <c:pt idx="28">
                  <c:v>1.5715522238623755E-2</c:v>
                </c:pt>
                <c:pt idx="29">
                  <c:v>1.6826957860075781E-2</c:v>
                </c:pt>
                <c:pt idx="30">
                  <c:v>1.7996988837729239E-2</c:v>
                </c:pt>
                <c:pt idx="31">
                  <c:v>1.9227000519710814E-2</c:v>
                </c:pt>
                <c:pt idx="32">
                  <c:v>2.0518267116448961E-2</c:v>
                </c:pt>
                <c:pt idx="33">
                  <c:v>2.1871938258225393E-2</c:v>
                </c:pt>
                <c:pt idx="34">
                  <c:v>2.3289025356971575E-2</c:v>
                </c:pt>
                <c:pt idx="35">
                  <c:v>2.4770387852997549E-2</c:v>
                </c:pt>
                <c:pt idx="36">
                  <c:v>2.6316719433631227E-2</c:v>
                </c:pt>
                <c:pt idx="37">
                  <c:v>2.7928534316654756E-2</c:v>
                </c:pt>
                <c:pt idx="38">
                  <c:v>2.9606153696863792E-2</c:v>
                </c:pt>
                <c:pt idx="39">
                  <c:v>3.1349692458962131E-2</c:v>
                </c:pt>
                <c:pt idx="40">
                  <c:v>3.3159046264249384E-2</c:v>
                </c:pt>
                <c:pt idx="41">
                  <c:v>3.5033879122083202E-2</c:v>
                </c:pt>
                <c:pt idx="42">
                  <c:v>3.6973611559818334E-2</c:v>
                </c:pt>
                <c:pt idx="43">
                  <c:v>3.8977409506766439E-2</c:v>
                </c:pt>
                <c:pt idx="44">
                  <c:v>4.1044174008616097E-2</c:v>
                </c:pt>
                <c:pt idx="45">
                  <c:v>4.3172531888630142E-2</c:v>
                </c:pt>
                <c:pt idx="46">
                  <c:v>4.5360827470758924E-2</c:v>
                </c:pt>
                <c:pt idx="47">
                  <c:v>4.760711547750298E-2</c:v>
                </c:pt>
                <c:pt idx="48">
                  <c:v>4.9909155211914503E-2</c:v>
                </c:pt>
                <c:pt idx="49">
                  <c:v>5.2264406128502382E-2</c:v>
                </c:pt>
                <c:pt idx="50">
                  <c:v>5.467002489199739E-2</c:v>
                </c:pt>
                <c:pt idx="51">
                  <c:v>5.7122864015935297E-2</c:v>
                </c:pt>
                <c:pt idx="52">
                  <c:v>5.9619472164846338E-2</c:v>
                </c:pt>
                <c:pt idx="53">
                  <c:v>6.2156096194521421E-2</c:v>
                </c:pt>
                <c:pt idx="54">
                  <c:v>6.4728684994403804E-2</c:v>
                </c:pt>
                <c:pt idx="55">
                  <c:v>6.733289518468577E-2</c:v>
                </c:pt>
                <c:pt idx="56">
                  <c:v>6.9964098708240885E-2</c:v>
                </c:pt>
                <c:pt idx="57">
                  <c:v>7.261739234418299E-2</c:v>
                </c:pt>
                <c:pt idx="58">
                  <c:v>7.5287609155707633E-2</c:v>
                </c:pt>
                <c:pt idx="59">
                  <c:v>7.796933187005381E-2</c:v>
                </c:pt>
                <c:pt idx="60">
                  <c:v>8.0656908173047243E-2</c:v>
                </c:pt>
                <c:pt idx="61">
                  <c:v>8.3344467884885629E-2</c:v>
                </c:pt>
                <c:pt idx="62">
                  <c:v>8.6025941967745365E-2</c:v>
                </c:pt>
                <c:pt idx="63">
                  <c:v>8.8695083299584421E-2</c:v>
                </c:pt>
                <c:pt idx="64">
                  <c:v>9.1345489132342292E-2</c:v>
                </c:pt>
                <c:pt idx="65">
                  <c:v>9.3970625136767003E-2</c:v>
                </c:pt>
                <c:pt idx="66">
                  <c:v>9.6563850920493743E-2</c:v>
                </c:pt>
                <c:pt idx="67">
                  <c:v>9.9118446890933687E-2</c:v>
                </c:pt>
                <c:pt idx="68">
                  <c:v>0.10162764232017189</c:v>
                </c:pt>
                <c:pt idx="69">
                  <c:v>0.10408464445558661</c:v>
                </c:pt>
                <c:pt idx="70">
                  <c:v>0.10648266850745028</c:v>
                </c:pt>
                <c:pt idx="71">
                  <c:v>0.10881496833350797</c:v>
                </c:pt>
                <c:pt idx="72">
                  <c:v>0.11107486763059922</c:v>
                </c:pt>
                <c:pt idx="73">
                  <c:v>0.11325579143491872</c:v>
                </c:pt>
                <c:pt idx="74">
                  <c:v>0.11535129772564037</c:v>
                </c:pt>
                <c:pt idx="75">
                  <c:v>0.1173551089214326</c:v>
                </c:pt>
                <c:pt idx="76">
                  <c:v>0.1192611430559891</c:v>
                </c:pt>
                <c:pt idx="77">
                  <c:v>0.12106354441713882</c:v>
                </c:pt>
                <c:pt idx="78">
                  <c:v>0.12275671343444063</c:v>
                </c:pt>
                <c:pt idx="79">
                  <c:v>0.12433533560244241</c:v>
                </c:pt>
                <c:pt idx="80">
                  <c:v>0.12579440923099733</c:v>
                </c:pt>
                <c:pt idx="81">
                  <c:v>0.12712927182017433</c:v>
                </c:pt>
                <c:pt idx="82">
                  <c:v>0.12833562486533764</c:v>
                </c:pt>
                <c:pt idx="83">
                  <c:v>0.12940955690784867</c:v>
                </c:pt>
                <c:pt idx="84">
                  <c:v>0.13034756465848504</c:v>
                </c:pt>
                <c:pt idx="85">
                  <c:v>0.13114657203397975</c:v>
                </c:pt>
                <c:pt idx="86">
                  <c:v>0.13180394696193906</c:v>
                </c:pt>
                <c:pt idx="87">
                  <c:v>0.13231751582567047</c:v>
                </c:pt>
                <c:pt idx="88">
                  <c:v>0.13268557543798398</c:v>
                </c:pt>
                <c:pt idx="89">
                  <c:v>0.13290690245165898</c:v>
                </c:pt>
                <c:pt idx="90">
                  <c:v>0.13298076013381091</c:v>
                </c:pt>
                <c:pt idx="91">
                  <c:v>0.13290690245165906</c:v>
                </c:pt>
                <c:pt idx="92">
                  <c:v>0.13268557543798418</c:v>
                </c:pt>
                <c:pt idx="93">
                  <c:v>0.13231751582567075</c:v>
                </c:pt>
                <c:pt idx="94">
                  <c:v>0.13180394696193942</c:v>
                </c:pt>
                <c:pt idx="95">
                  <c:v>0.1311465720339802</c:v>
                </c:pt>
                <c:pt idx="96">
                  <c:v>0.13034756465848557</c:v>
                </c:pt>
                <c:pt idx="97">
                  <c:v>0.12940955690784925</c:v>
                </c:pt>
                <c:pt idx="98">
                  <c:v>0.12833562486533831</c:v>
                </c:pt>
                <c:pt idx="99">
                  <c:v>0.12712927182017525</c:v>
                </c:pt>
                <c:pt idx="100">
                  <c:v>0.1257944092309983</c:v>
                </c:pt>
                <c:pt idx="101">
                  <c:v>0.12433533560244286</c:v>
                </c:pt>
                <c:pt idx="102">
                  <c:v>0.12275671343444113</c:v>
                </c:pt>
                <c:pt idx="103">
                  <c:v>0.12106354441713933</c:v>
                </c:pt>
                <c:pt idx="104">
                  <c:v>0.11926114305598967</c:v>
                </c:pt>
                <c:pt idx="105">
                  <c:v>0.11735510892143318</c:v>
                </c:pt>
                <c:pt idx="106">
                  <c:v>0.11535129772564098</c:v>
                </c:pt>
                <c:pt idx="107">
                  <c:v>0.11325579143491939</c:v>
                </c:pt>
                <c:pt idx="108">
                  <c:v>0.11107486763059986</c:v>
                </c:pt>
                <c:pt idx="109">
                  <c:v>0.10881496833350866</c:v>
                </c:pt>
                <c:pt idx="110">
                  <c:v>0.10648266850745075</c:v>
                </c:pt>
                <c:pt idx="111">
                  <c:v>0.1040846444555871</c:v>
                </c:pt>
                <c:pt idx="112">
                  <c:v>0.10162764232017239</c:v>
                </c:pt>
                <c:pt idx="113">
                  <c:v>9.91184468909342E-2</c:v>
                </c:pt>
                <c:pt idx="114">
                  <c:v>9.6563850920494257E-2</c:v>
                </c:pt>
                <c:pt idx="115">
                  <c:v>9.397062513676753E-2</c:v>
                </c:pt>
                <c:pt idx="116">
                  <c:v>9.1345489132342819E-2</c:v>
                </c:pt>
                <c:pt idx="117">
                  <c:v>8.8695083299584948E-2</c:v>
                </c:pt>
                <c:pt idx="118">
                  <c:v>8.6025941967745906E-2</c:v>
                </c:pt>
                <c:pt idx="119">
                  <c:v>8.3344467884886156E-2</c:v>
                </c:pt>
                <c:pt idx="120">
                  <c:v>8.0656908173047798E-2</c:v>
                </c:pt>
                <c:pt idx="121">
                  <c:v>7.7969331870054323E-2</c:v>
                </c:pt>
                <c:pt idx="122">
                  <c:v>7.5287609155708146E-2</c:v>
                </c:pt>
                <c:pt idx="123">
                  <c:v>7.2617392344183518E-2</c:v>
                </c:pt>
                <c:pt idx="124">
                  <c:v>6.9964098708241426E-2</c:v>
                </c:pt>
                <c:pt idx="125">
                  <c:v>6.7332895184686298E-2</c:v>
                </c:pt>
                <c:pt idx="126">
                  <c:v>6.4728684994404317E-2</c:v>
                </c:pt>
                <c:pt idx="127">
                  <c:v>6.2156096194521913E-2</c:v>
                </c:pt>
                <c:pt idx="128">
                  <c:v>5.9619472164846851E-2</c:v>
                </c:pt>
                <c:pt idx="129">
                  <c:v>5.712286401593579E-2</c:v>
                </c:pt>
                <c:pt idx="130">
                  <c:v>5.4670024891997883E-2</c:v>
                </c:pt>
                <c:pt idx="131">
                  <c:v>5.2264406128502867E-2</c:v>
                </c:pt>
                <c:pt idx="132">
                  <c:v>4.9909155211914961E-2</c:v>
                </c:pt>
                <c:pt idx="133">
                  <c:v>4.7607115477503445E-2</c:v>
                </c:pt>
                <c:pt idx="134">
                  <c:v>4.5360827470759348E-2</c:v>
                </c:pt>
                <c:pt idx="135">
                  <c:v>4.3172531888630586E-2</c:v>
                </c:pt>
                <c:pt idx="136">
                  <c:v>4.1044174008616527E-2</c:v>
                </c:pt>
                <c:pt idx="137">
                  <c:v>3.8977409506766827E-2</c:v>
                </c:pt>
                <c:pt idx="138">
                  <c:v>3.6973611559818528E-2</c:v>
                </c:pt>
                <c:pt idx="139">
                  <c:v>3.5033879122083382E-2</c:v>
                </c:pt>
                <c:pt idx="140">
                  <c:v>3.3159046264249571E-2</c:v>
                </c:pt>
                <c:pt idx="141">
                  <c:v>3.1349692458964087E-2</c:v>
                </c:pt>
                <c:pt idx="142">
                  <c:v>2.9606153696865669E-2</c:v>
                </c:pt>
                <c:pt idx="143">
                  <c:v>2.7928534316656553E-2</c:v>
                </c:pt>
                <c:pt idx="144">
                  <c:v>2.6316719433632969E-2</c:v>
                </c:pt>
                <c:pt idx="145">
                  <c:v>2.4770387852999221E-2</c:v>
                </c:pt>
                <c:pt idx="146">
                  <c:v>2.3289025356973178E-2</c:v>
                </c:pt>
                <c:pt idx="147">
                  <c:v>2.187193825822692E-2</c:v>
                </c:pt>
                <c:pt idx="148">
                  <c:v>2.0518267116450408E-2</c:v>
                </c:pt>
                <c:pt idx="149">
                  <c:v>1.9227000519712194E-2</c:v>
                </c:pt>
                <c:pt idx="150">
                  <c:v>1.799698883773056E-2</c:v>
                </c:pt>
                <c:pt idx="151">
                  <c:v>1.6826957860077037E-2</c:v>
                </c:pt>
                <c:pt idx="152">
                  <c:v>1.5715522238624952E-2</c:v>
                </c:pt>
                <c:pt idx="153">
                  <c:v>1.4661198660143421E-2</c:v>
                </c:pt>
                <c:pt idx="154">
                  <c:v>1.3662418681741702E-2</c:v>
                </c:pt>
                <c:pt idx="155">
                  <c:v>1.2717541168806915E-2</c:v>
                </c:pt>
                <c:pt idx="156">
                  <c:v>1.1824864282078013E-2</c:v>
                </c:pt>
                <c:pt idx="157">
                  <c:v>1.0982636967485583E-2</c:v>
                </c:pt>
                <c:pt idx="158">
                  <c:v>1.0189069909295927E-2</c:v>
                </c:pt>
                <c:pt idx="159">
                  <c:v>9.4423459138677848E-3</c:v>
                </c:pt>
                <c:pt idx="160">
                  <c:v>8.7406296979038473E-3</c:v>
                </c:pt>
                <c:pt idx="161">
                  <c:v>8.0820770614097558E-3</c:v>
                </c:pt>
                <c:pt idx="162">
                  <c:v>7.4648434316149015E-3</c:v>
                </c:pt>
                <c:pt idx="163">
                  <c:v>6.8870917698266275E-3</c:v>
                </c:pt>
                <c:pt idx="164">
                  <c:v>6.3469998385506125E-3</c:v>
                </c:pt>
                <c:pt idx="165">
                  <c:v>5.8427668311900006E-3</c:v>
                </c:pt>
                <c:pt idx="166">
                  <c:v>5.3726193712167816E-3</c:v>
                </c:pt>
                <c:pt idx="167">
                  <c:v>4.9348168918758543E-3</c:v>
                </c:pt>
                <c:pt idx="168">
                  <c:v>4.5276564112289299E-3</c:v>
                </c:pt>
                <c:pt idx="169">
                  <c:v>4.1494767206684321E-3</c:v>
                </c:pt>
                <c:pt idx="170">
                  <c:v>3.7986620079328189E-3</c:v>
                </c:pt>
                <c:pt idx="171">
                  <c:v>3.4736449381411786E-3</c:v>
                </c:pt>
                <c:pt idx="172">
                  <c:v>3.1729092184460189E-3</c:v>
                </c:pt>
                <c:pt idx="173">
                  <c:v>2.8949916735932306E-3</c:v>
                </c:pt>
                <c:pt idx="174">
                  <c:v>2.638483860993569E-3</c:v>
                </c:pt>
                <c:pt idx="175">
                  <c:v>2.4020332548699672E-3</c:v>
                </c:pt>
                <c:pt idx="176">
                  <c:v>2.1843440296713816E-3</c:v>
                </c:pt>
                <c:pt idx="177">
                  <c:v>1.9841774732588116E-3</c:v>
                </c:pt>
                <c:pt idx="178">
                  <c:v>1.8003520603982997E-3</c:v>
                </c:pt>
                <c:pt idx="179">
                  <c:v>1.6317432168631413E-3</c:v>
                </c:pt>
                <c:pt idx="180">
                  <c:v>1.4772828039794827E-3</c:v>
                </c:pt>
                <c:pt idx="181">
                  <c:v>1.3359583527722493E-3</c:v>
                </c:pt>
                <c:pt idx="182">
                  <c:v>1.2068120760065535E-3</c:v>
                </c:pt>
                <c:pt idx="183">
                  <c:v>1.0889396854000862E-3</c:v>
                </c:pt>
                <c:pt idx="184">
                  <c:v>9.8148904012788744E-4</c:v>
                </c:pt>
                <c:pt idx="185">
                  <c:v>8.8365865147679444E-4</c:v>
                </c:pt>
                <c:pt idx="186">
                  <c:v>7.946960671550322E-4</c:v>
                </c:pt>
                <c:pt idx="187">
                  <c:v>7.1389615734433331E-4</c:v>
                </c:pt>
                <c:pt idx="188">
                  <c:v>6.4059932311740636E-4</c:v>
                </c:pt>
                <c:pt idx="189">
                  <c:v>5.7418964635128935E-4</c:v>
                </c:pt>
                <c:pt idx="190">
                  <c:v>5.1409299876375883E-4</c:v>
                </c:pt>
                <c:pt idx="191">
                  <c:v>4.5977512620105307E-4</c:v>
                </c:pt>
                <c:pt idx="192">
                  <c:v>4.1073972282438631E-4</c:v>
                </c:pt>
                <c:pt idx="193">
                  <c:v>3.6652650839216815E-4</c:v>
                </c:pt>
                <c:pt idx="194">
                  <c:v>3.2670932042516172E-4</c:v>
                </c:pt>
                <c:pt idx="195">
                  <c:v>2.9089423168195393E-4</c:v>
                </c:pt>
                <c:pt idx="196">
                  <c:v>2.5871770206966667E-4</c:v>
                </c:pt>
                <c:pt idx="197">
                  <c:v>2.2984477287597285E-4</c:v>
                </c:pt>
                <c:pt idx="198">
                  <c:v>2.0396731003794865E-4</c:v>
                </c:pt>
                <c:pt idx="199">
                  <c:v>1.8080230206475443E-4</c:v>
                </c:pt>
                <c:pt idx="200">
                  <c:v>1.6009021720695958E-4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8D-4CA6-8FD5-4D9AAD558B52}"/>
            </c:ext>
          </c:extLst>
        </c:ser>
        <c:ser>
          <c:idx val="1"/>
          <c:order val="1"/>
          <c:tx>
            <c:strRef>
              <c:f>Ejer_1!$C$1</c:f>
              <c:strCache>
                <c:ptCount val="1"/>
                <c:pt idx="0">
                  <c:v>N(-1,4)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Ejer_1!$A$2:$A$202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Ejer_1!$C$2:$C$202</c:f>
              <c:numCache>
                <c:formatCode>General</c:formatCode>
                <c:ptCount val="201"/>
                <c:pt idx="0">
                  <c:v>7.9918705534527373E-6</c:v>
                </c:pt>
                <c:pt idx="1">
                  <c:v>9.9958983534613955E-6</c:v>
                </c:pt>
                <c:pt idx="2">
                  <c:v>1.2471235645026768E-5</c:v>
                </c:pt>
                <c:pt idx="3">
                  <c:v>1.5520703528925133E-5</c:v>
                </c:pt>
                <c:pt idx="4">
                  <c:v>1.9267598371043565E-5</c:v>
                </c:pt>
                <c:pt idx="5">
                  <c:v>2.3859318270602476E-5</c:v>
                </c:pt>
                <c:pt idx="6">
                  <c:v>2.9471533878269927E-5</c:v>
                </c:pt>
                <c:pt idx="7">
                  <c:v>3.6312965151126162E-5</c:v>
                </c:pt>
                <c:pt idx="8">
                  <c:v>4.4630828588566464E-5</c:v>
                </c:pt>
                <c:pt idx="9">
                  <c:v>5.4717021719900277E-5</c:v>
                </c:pt>
                <c:pt idx="10">
                  <c:v>6.6915112882442684E-5</c:v>
                </c:pt>
                <c:pt idx="11">
                  <c:v>8.1628204383120994E-5</c:v>
                </c:pt>
                <c:pt idx="12">
                  <c:v>9.9327735696386183E-5</c:v>
                </c:pt>
                <c:pt idx="13">
                  <c:v>1.2056329011299684E-4</c:v>
                </c:pt>
                <c:pt idx="14">
                  <c:v>1.4597346289573014E-4</c:v>
                </c:pt>
                <c:pt idx="15">
                  <c:v>1.7629784118371926E-4</c:v>
                </c:pt>
                <c:pt idx="16">
                  <c:v>2.1239013527537214E-4</c:v>
                </c:pt>
                <c:pt idx="17">
                  <c:v>2.5523248717208825E-4</c:v>
                </c:pt>
                <c:pt idx="18">
                  <c:v>3.0595096505688053E-4</c:v>
                </c:pt>
                <c:pt idx="19">
                  <c:v>3.6583223141514862E-4</c:v>
                </c:pt>
                <c:pt idx="20">
                  <c:v>4.3634134752287195E-4</c:v>
                </c:pt>
                <c:pt idx="21">
                  <c:v>5.191406478306965E-4</c:v>
                </c:pt>
                <c:pt idx="22">
                  <c:v>6.1610958423649956E-4</c:v>
                </c:pt>
                <c:pt idx="23">
                  <c:v>7.2936540233336069E-4</c:v>
                </c:pt>
                <c:pt idx="24">
                  <c:v>8.6128446952682533E-4</c:v>
                </c:pt>
                <c:pt idx="25">
                  <c:v>1.0145240286498678E-3</c:v>
                </c:pt>
                <c:pt idx="26">
                  <c:v>1.1920441007324022E-3</c:v>
                </c:pt>
                <c:pt idx="27">
                  <c:v>1.3971292074397026E-3</c:v>
                </c:pt>
                <c:pt idx="28">
                  <c:v>1.6334095280999346E-3</c:v>
                </c:pt>
                <c:pt idx="29">
                  <c:v>1.9048810491108731E-3</c:v>
                </c:pt>
                <c:pt idx="30">
                  <c:v>2.2159242059689721E-3</c:v>
                </c:pt>
                <c:pt idx="31">
                  <c:v>2.5713204615269328E-3</c:v>
                </c:pt>
                <c:pt idx="32">
                  <c:v>2.9762662098878848E-3</c:v>
                </c:pt>
                <c:pt idx="33">
                  <c:v>3.436383345306937E-3</c:v>
                </c:pt>
                <c:pt idx="34">
                  <c:v>3.9577257914899236E-3</c:v>
                </c:pt>
                <c:pt idx="35">
                  <c:v>4.5467812507954657E-3</c:v>
                </c:pt>
                <c:pt idx="36">
                  <c:v>5.2104674072112264E-3</c:v>
                </c:pt>
                <c:pt idx="37">
                  <c:v>5.9561218038025124E-3</c:v>
                </c:pt>
                <c:pt idx="38">
                  <c:v>6.7914846168427223E-3</c:v>
                </c:pt>
                <c:pt idx="39">
                  <c:v>7.7246735671974848E-3</c:v>
                </c:pt>
                <c:pt idx="40">
                  <c:v>8.7641502467841609E-3</c:v>
                </c:pt>
                <c:pt idx="41">
                  <c:v>9.918677195897542E-3</c:v>
                </c:pt>
                <c:pt idx="42">
                  <c:v>1.1197265147421321E-2</c:v>
                </c:pt>
                <c:pt idx="43">
                  <c:v>1.2609109957596907E-2</c:v>
                </c:pt>
                <c:pt idx="44">
                  <c:v>1.4163518870800258E-2</c:v>
                </c:pt>
                <c:pt idx="45">
                  <c:v>1.5869825917833341E-2</c:v>
                </c:pt>
                <c:pt idx="46">
                  <c:v>1.7737296423115334E-2</c:v>
                </c:pt>
                <c:pt idx="47">
                  <c:v>1.977502079468468E-2</c:v>
                </c:pt>
                <c:pt idx="48">
                  <c:v>2.1991797990213148E-2</c:v>
                </c:pt>
                <c:pt idx="49">
                  <c:v>2.4396009289590875E-2</c:v>
                </c:pt>
                <c:pt idx="50">
                  <c:v>2.6995483256593476E-2</c:v>
                </c:pt>
                <c:pt idx="51">
                  <c:v>2.9797353034407455E-2</c:v>
                </c:pt>
                <c:pt idx="52">
                  <c:v>3.2807907387337666E-2</c:v>
                </c:pt>
                <c:pt idx="53">
                  <c:v>3.6032437168108347E-2</c:v>
                </c:pt>
                <c:pt idx="54">
                  <c:v>3.9475079150446367E-2</c:v>
                </c:pt>
                <c:pt idx="55">
                  <c:v>4.3138659413254996E-2</c:v>
                </c:pt>
                <c:pt idx="56">
                  <c:v>4.7024538688442669E-2</c:v>
                </c:pt>
                <c:pt idx="57">
                  <c:v>5.1132462281988152E-2</c:v>
                </c:pt>
                <c:pt idx="58">
                  <c:v>5.5460417339726911E-2</c:v>
                </c:pt>
                <c:pt idx="59">
                  <c:v>6.000450034849187E-2</c:v>
                </c:pt>
                <c:pt idx="60">
                  <c:v>6.4758797832944873E-2</c:v>
                </c:pt>
                <c:pt idx="61">
                  <c:v>6.9715283222679128E-2</c:v>
                </c:pt>
                <c:pt idx="62">
                  <c:v>7.4863732817871398E-2</c:v>
                </c:pt>
                <c:pt idx="63">
                  <c:v>8.0191663670958702E-2</c:v>
                </c:pt>
                <c:pt idx="64">
                  <c:v>8.5684296023902567E-2</c:v>
                </c:pt>
                <c:pt idx="65">
                  <c:v>9.1324542694509819E-2</c:v>
                </c:pt>
                <c:pt idx="66">
                  <c:v>9.7093027491605324E-2</c:v>
                </c:pt>
                <c:pt idx="67">
                  <c:v>0.1029681343599862</c:v>
                </c:pt>
                <c:pt idx="68">
                  <c:v>0.10892608851627407</c:v>
                </c:pt>
                <c:pt idx="69">
                  <c:v>0.11494107034211531</c:v>
                </c:pt>
                <c:pt idx="70">
                  <c:v>0.12098536225957046</c:v>
                </c:pt>
                <c:pt idx="71">
                  <c:v>0.12702952823459268</c:v>
                </c:pt>
                <c:pt idx="72">
                  <c:v>0.13304262494937563</c:v>
                </c:pt>
                <c:pt idx="73">
                  <c:v>0.13899244306549646</c:v>
                </c:pt>
                <c:pt idx="74">
                  <c:v>0.14484577638073964</c:v>
                </c:pt>
                <c:pt idx="75">
                  <c:v>0.15056871607740052</c:v>
                </c:pt>
                <c:pt idx="76">
                  <c:v>0.156126966683379</c:v>
                </c:pt>
                <c:pt idx="77">
                  <c:v>0.16148617983395558</c:v>
                </c:pt>
                <c:pt idx="78">
                  <c:v>0.16661230144589834</c:v>
                </c:pt>
                <c:pt idx="79">
                  <c:v>0.17147192750969054</c:v>
                </c:pt>
                <c:pt idx="80">
                  <c:v>0.17603266338214843</c:v>
                </c:pt>
                <c:pt idx="81">
                  <c:v>0.18026348123082275</c:v>
                </c:pt>
                <c:pt idx="82">
                  <c:v>0.18413507015166056</c:v>
                </c:pt>
                <c:pt idx="83">
                  <c:v>0.18762017345846796</c:v>
                </c:pt>
                <c:pt idx="84">
                  <c:v>0.19069390773026121</c:v>
                </c:pt>
                <c:pt idx="85">
                  <c:v>0.1933340584014239</c:v>
                </c:pt>
                <c:pt idx="86">
                  <c:v>0.19552134698772736</c:v>
                </c:pt>
                <c:pt idx="87">
                  <c:v>0.19723966545394403</c:v>
                </c:pt>
                <c:pt idx="88">
                  <c:v>0.1984762737385056</c:v>
                </c:pt>
                <c:pt idx="89">
                  <c:v>0.19922195704738185</c:v>
                </c:pt>
                <c:pt idx="90">
                  <c:v>0.19947114020071635</c:v>
                </c:pt>
                <c:pt idx="91">
                  <c:v>0.19922195704738219</c:v>
                </c:pt>
                <c:pt idx="92">
                  <c:v>0.19847627373850618</c:v>
                </c:pt>
                <c:pt idx="93">
                  <c:v>0.19723966545394489</c:v>
                </c:pt>
                <c:pt idx="94">
                  <c:v>0.19552134698772855</c:v>
                </c:pt>
                <c:pt idx="95">
                  <c:v>0.19333405840142534</c:v>
                </c:pt>
                <c:pt idx="96">
                  <c:v>0.19069390773026296</c:v>
                </c:pt>
                <c:pt idx="97">
                  <c:v>0.1876201734584699</c:v>
                </c:pt>
                <c:pt idx="98">
                  <c:v>0.18413507015166275</c:v>
                </c:pt>
                <c:pt idx="99">
                  <c:v>0.18026348123082564</c:v>
                </c:pt>
                <c:pt idx="100">
                  <c:v>0.17603266338215157</c:v>
                </c:pt>
                <c:pt idx="101">
                  <c:v>0.17147192750969195</c:v>
                </c:pt>
                <c:pt idx="102">
                  <c:v>0.16661230144589986</c:v>
                </c:pt>
                <c:pt idx="103">
                  <c:v>0.16148617983395711</c:v>
                </c:pt>
                <c:pt idx="104">
                  <c:v>0.15612696668338064</c:v>
                </c:pt>
                <c:pt idx="105">
                  <c:v>0.15056871607740221</c:v>
                </c:pt>
                <c:pt idx="106">
                  <c:v>0.14484577638074136</c:v>
                </c:pt>
                <c:pt idx="107">
                  <c:v>0.13899244306549829</c:v>
                </c:pt>
                <c:pt idx="108">
                  <c:v>0.13304262494937735</c:v>
                </c:pt>
                <c:pt idx="109">
                  <c:v>0.12702952823459451</c:v>
                </c:pt>
                <c:pt idx="110">
                  <c:v>0.12098536225957168</c:v>
                </c:pt>
                <c:pt idx="111">
                  <c:v>0.11494107034211651</c:v>
                </c:pt>
                <c:pt idx="112">
                  <c:v>0.10892608851627526</c:v>
                </c:pt>
                <c:pt idx="113">
                  <c:v>0.10296813435998739</c:v>
                </c:pt>
                <c:pt idx="114">
                  <c:v>9.7093027491606476E-2</c:v>
                </c:pt>
                <c:pt idx="115">
                  <c:v>9.1324542694510957E-2</c:v>
                </c:pt>
                <c:pt idx="116">
                  <c:v>8.5684296023903678E-2</c:v>
                </c:pt>
                <c:pt idx="117">
                  <c:v>8.0191663670959798E-2</c:v>
                </c:pt>
                <c:pt idx="118">
                  <c:v>7.4863732817872439E-2</c:v>
                </c:pt>
                <c:pt idx="119">
                  <c:v>6.9715283222680141E-2</c:v>
                </c:pt>
                <c:pt idx="120">
                  <c:v>6.4758797832945872E-2</c:v>
                </c:pt>
                <c:pt idx="121">
                  <c:v>6.0004500348492792E-2</c:v>
                </c:pt>
                <c:pt idx="122">
                  <c:v>5.5460417339727772E-2</c:v>
                </c:pt>
                <c:pt idx="123">
                  <c:v>5.1132462281989019E-2</c:v>
                </c:pt>
                <c:pt idx="124">
                  <c:v>4.7024538688443474E-2</c:v>
                </c:pt>
                <c:pt idx="125">
                  <c:v>4.3138659413255766E-2</c:v>
                </c:pt>
                <c:pt idx="126">
                  <c:v>3.9475079150447075E-2</c:v>
                </c:pt>
                <c:pt idx="127">
                  <c:v>3.6032437168108992E-2</c:v>
                </c:pt>
                <c:pt idx="128">
                  <c:v>3.2807907387338298E-2</c:v>
                </c:pt>
                <c:pt idx="129">
                  <c:v>2.9797353034408038E-2</c:v>
                </c:pt>
                <c:pt idx="130">
                  <c:v>2.6995483256594031E-2</c:v>
                </c:pt>
                <c:pt idx="131">
                  <c:v>2.4396009289591382E-2</c:v>
                </c:pt>
                <c:pt idx="132">
                  <c:v>2.1991797990213596E-2</c:v>
                </c:pt>
                <c:pt idx="133">
                  <c:v>1.977502079468511E-2</c:v>
                </c:pt>
                <c:pt idx="134">
                  <c:v>1.7737296423115712E-2</c:v>
                </c:pt>
                <c:pt idx="135">
                  <c:v>1.5869825917833709E-2</c:v>
                </c:pt>
                <c:pt idx="136">
                  <c:v>1.4163518870800593E-2</c:v>
                </c:pt>
                <c:pt idx="137">
                  <c:v>1.2609109957597191E-2</c:v>
                </c:pt>
                <c:pt idx="138">
                  <c:v>1.119726514742145E-2</c:v>
                </c:pt>
                <c:pt idx="139">
                  <c:v>9.9186771958976565E-3</c:v>
                </c:pt>
                <c:pt idx="140">
                  <c:v>8.7641502467842702E-3</c:v>
                </c:pt>
                <c:pt idx="141">
                  <c:v>7.7246735671985681E-3</c:v>
                </c:pt>
                <c:pt idx="142">
                  <c:v>6.7914846168436937E-3</c:v>
                </c:pt>
                <c:pt idx="143">
                  <c:v>5.9561218038033745E-3</c:v>
                </c:pt>
                <c:pt idx="144">
                  <c:v>5.210467407212001E-3</c:v>
                </c:pt>
                <c:pt idx="145">
                  <c:v>4.5467812507961544E-3</c:v>
                </c:pt>
                <c:pt idx="146">
                  <c:v>3.9577257914905359E-3</c:v>
                </c:pt>
                <c:pt idx="147">
                  <c:v>3.4363833453074769E-3</c:v>
                </c:pt>
                <c:pt idx="148">
                  <c:v>2.9762662098883575E-3</c:v>
                </c:pt>
                <c:pt idx="149">
                  <c:v>2.5713204615273487E-3</c:v>
                </c:pt>
                <c:pt idx="150">
                  <c:v>2.2159242059693381E-3</c:v>
                </c:pt>
                <c:pt idx="151">
                  <c:v>1.9048810491111945E-3</c:v>
                </c:pt>
                <c:pt idx="152">
                  <c:v>1.6334095281002145E-3</c:v>
                </c:pt>
                <c:pt idx="153">
                  <c:v>1.397129207439942E-3</c:v>
                </c:pt>
                <c:pt idx="154">
                  <c:v>1.1920441007326119E-3</c:v>
                </c:pt>
                <c:pt idx="155">
                  <c:v>1.0145240286500497E-3</c:v>
                </c:pt>
                <c:pt idx="156">
                  <c:v>8.612844695269821E-4</c:v>
                </c:pt>
                <c:pt idx="157">
                  <c:v>7.2936540233349534E-4</c:v>
                </c:pt>
                <c:pt idx="158">
                  <c:v>6.1610958423661394E-4</c:v>
                </c:pt>
                <c:pt idx="159">
                  <c:v>5.1914064783079505E-4</c:v>
                </c:pt>
                <c:pt idx="160">
                  <c:v>4.3634134752295678E-4</c:v>
                </c:pt>
                <c:pt idx="161">
                  <c:v>3.6583223141522012E-4</c:v>
                </c:pt>
                <c:pt idx="162">
                  <c:v>3.0595096505694141E-4</c:v>
                </c:pt>
                <c:pt idx="163">
                  <c:v>2.5523248717213926E-4</c:v>
                </c:pt>
                <c:pt idx="164">
                  <c:v>2.1239013527541516E-4</c:v>
                </c:pt>
                <c:pt idx="165">
                  <c:v>1.7629784118375591E-4</c:v>
                </c:pt>
                <c:pt idx="166">
                  <c:v>1.4597346289575776E-4</c:v>
                </c:pt>
                <c:pt idx="167">
                  <c:v>1.2056329011301998E-4</c:v>
                </c:pt>
                <c:pt idx="168">
                  <c:v>9.932773569640559E-5</c:v>
                </c:pt>
                <c:pt idx="169">
                  <c:v>8.1628204383137163E-5</c:v>
                </c:pt>
                <c:pt idx="170">
                  <c:v>6.6915112882456114E-5</c:v>
                </c:pt>
                <c:pt idx="171">
                  <c:v>5.4717021719911356E-5</c:v>
                </c:pt>
                <c:pt idx="172">
                  <c:v>4.4630828588575578E-5</c:v>
                </c:pt>
                <c:pt idx="173">
                  <c:v>3.631296515113365E-5</c:v>
                </c:pt>
                <c:pt idx="174">
                  <c:v>2.9471533878276155E-5</c:v>
                </c:pt>
                <c:pt idx="175">
                  <c:v>2.3859318270607517E-5</c:v>
                </c:pt>
                <c:pt idx="176">
                  <c:v>1.9267598371047671E-5</c:v>
                </c:pt>
                <c:pt idx="177">
                  <c:v>1.5520703528928498E-5</c:v>
                </c:pt>
                <c:pt idx="178">
                  <c:v>1.2471235645029492E-5</c:v>
                </c:pt>
                <c:pt idx="179">
                  <c:v>9.9958983534636503E-6</c:v>
                </c:pt>
                <c:pt idx="180">
                  <c:v>7.9918705534545262E-6</c:v>
                </c:pt>
                <c:pt idx="181">
                  <c:v>6.3736661909181702E-6</c:v>
                </c:pt>
                <c:pt idx="182">
                  <c:v>5.0704260327445421E-6</c:v>
                </c:pt>
                <c:pt idx="183">
                  <c:v>4.0235912282470904E-6</c:v>
                </c:pt>
                <c:pt idx="184">
                  <c:v>3.1849125894342916E-6</c:v>
                </c:pt>
                <c:pt idx="185">
                  <c:v>2.5147536442968169E-6</c:v>
                </c:pt>
                <c:pt idx="186">
                  <c:v>1.9806495455165128E-6</c:v>
                </c:pt>
                <c:pt idx="187">
                  <c:v>1.5560877895748481E-6</c:v>
                </c:pt>
                <c:pt idx="188">
                  <c:v>1.2194803729469793E-6</c:v>
                </c:pt>
                <c:pt idx="189">
                  <c:v>9.5330045156163905E-7</c:v>
                </c:pt>
                <c:pt idx="190">
                  <c:v>7.433597573673337E-7</c:v>
                </c:pt>
                <c:pt idx="191">
                  <c:v>5.7820595179003643E-7</c:v>
                </c:pt>
                <c:pt idx="192">
                  <c:v>4.486217581192808E-7</c:v>
                </c:pt>
                <c:pt idx="193">
                  <c:v>3.472101176928576E-7</c:v>
                </c:pt>
                <c:pt idx="194">
                  <c:v>2.6805176723495018E-7</c:v>
                </c:pt>
                <c:pt idx="195">
                  <c:v>2.0642354943155381E-7</c:v>
                </c:pt>
                <c:pt idx="196">
                  <c:v>1.5856746083584075E-7</c:v>
                </c:pt>
                <c:pt idx="197">
                  <c:v>1.2150192705405915E-7</c:v>
                </c:pt>
                <c:pt idx="198">
                  <c:v>9.2868092227789895E-8</c:v>
                </c:pt>
                <c:pt idx="199">
                  <c:v>7.080503565082499E-8</c:v>
                </c:pt>
                <c:pt idx="200">
                  <c:v>5.3848800212731111E-8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8D-4CA6-8FD5-4D9AAD558B52}"/>
            </c:ext>
          </c:extLst>
        </c:ser>
        <c:ser>
          <c:idx val="2"/>
          <c:order val="2"/>
          <c:tx>
            <c:strRef>
              <c:f>Ejer_1!$D$1</c:f>
              <c:strCache>
                <c:ptCount val="1"/>
                <c:pt idx="0">
                  <c:v>Mixture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Ejer_1!$A$2:$A$202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Ejer_1!$D$2:$D$202</c:f>
              <c:numCache>
                <c:formatCode>General</c:formatCode>
                <c:ptCount val="201"/>
                <c:pt idx="0">
                  <c:v>3.7531460390992355E-4</c:v>
                </c:pt>
                <c:pt idx="1">
                  <c:v>4.1543272798084046E-4</c:v>
                </c:pt>
                <c:pt idx="2">
                  <c:v>4.5944144183330101E-4</c:v>
                </c:pt>
                <c:pt idx="3">
                  <c:v>5.0768489596134884E-4</c:v>
                </c:pt>
                <c:pt idx="4">
                  <c:v>5.6053670619607681E-4</c:v>
                </c:pt>
                <c:pt idx="5">
                  <c:v>6.1840280242038718E-4</c:v>
                </c:pt>
                <c:pt idx="6">
                  <c:v>6.8172461565703282E-4</c:v>
                </c:pt>
                <c:pt idx="7">
                  <c:v>7.5098264226158579E-4</c:v>
                </c:pt>
                <c:pt idx="8">
                  <c:v>8.2670042605285769E-4</c:v>
                </c:pt>
                <c:pt idx="9">
                  <c:v>9.094490008251415E-4</c:v>
                </c:pt>
                <c:pt idx="10">
                  <c:v>9.9985183664495227E-4</c:v>
                </c:pt>
                <c:pt idx="11">
                  <c:v>1.0985903334543574E-3</c:v>
                </c:pt>
                <c:pt idx="12">
                  <c:v>1.2064099045794236E-3</c:v>
                </c:pt>
                <c:pt idx="13">
                  <c:v>1.324126690553606E-3</c:v>
                </c:pt>
                <c:pt idx="14">
                  <c:v>1.4526349399758803E-3</c:v>
                </c:pt>
                <c:pt idx="15">
                  <c:v>1.5929150886851548E-3</c:v>
                </c:pt>
                <c:pt idx="16">
                  <c:v>1.746042561094039E-3</c:v>
                </c:pt>
                <c:pt idx="17">
                  <c:v>1.9131973078355701E-3</c:v>
                </c:pt>
                <c:pt idx="18">
                  <c:v>2.0956740816962206E-3</c:v>
                </c:pt>
                <c:pt idx="19">
                  <c:v>2.2948934389136256E-3</c:v>
                </c:pt>
                <c:pt idx="20">
                  <c:v>2.5124134351179276E-3</c:v>
                </c:pt>
                <c:pt idx="21">
                  <c:v>2.7499419643397683E-3</c:v>
                </c:pt>
                <c:pt idx="22">
                  <c:v>3.0093496655011461E-3</c:v>
                </c:pt>
                <c:pt idx="23">
                  <c:v>3.292683293621191E-3</c:v>
                </c:pt>
                <c:pt idx="24">
                  <c:v>3.6021794226643832E-3</c:v>
                </c:pt>
                <c:pt idx="25">
                  <c:v>3.9402783136888754E-3</c:v>
                </c:pt>
                <c:pt idx="26">
                  <c:v>4.3096377459844607E-3</c:v>
                </c:pt>
                <c:pt idx="27">
                  <c:v>4.7131465706153515E-3</c:v>
                </c:pt>
                <c:pt idx="28">
                  <c:v>5.1539377057308895E-3</c:v>
                </c:pt>
                <c:pt idx="29">
                  <c:v>5.6354002518521004E-3</c:v>
                </c:pt>
                <c:pt idx="30">
                  <c:v>6.1611903639090387E-3</c:v>
                </c:pt>
                <c:pt idx="31">
                  <c:v>6.7352404760729033E-3</c:v>
                </c:pt>
                <c:pt idx="32">
                  <c:v>7.3617664365281544E-3</c:v>
                </c:pt>
                <c:pt idx="33">
                  <c:v>8.045272073536551E-3</c:v>
                </c:pt>
                <c:pt idx="34">
                  <c:v>8.7905506828603354E-3</c:v>
                </c:pt>
                <c:pt idx="35">
                  <c:v>9.602682901345987E-3</c:v>
                </c:pt>
                <c:pt idx="36">
                  <c:v>1.0487030413816226E-2</c:v>
                </c:pt>
                <c:pt idx="37">
                  <c:v>1.1449224932015573E-2</c:v>
                </c:pt>
                <c:pt idx="38">
                  <c:v>1.249515188684799E-2</c:v>
                </c:pt>
                <c:pt idx="39">
                  <c:v>1.3630928290138646E-2</c:v>
                </c:pt>
                <c:pt idx="40">
                  <c:v>1.4862874251150467E-2</c:v>
                </c:pt>
                <c:pt idx="41">
                  <c:v>1.6197477677443957E-2</c:v>
                </c:pt>
                <c:pt idx="42">
                  <c:v>1.7641351750520576E-2</c:v>
                </c:pt>
                <c:pt idx="43">
                  <c:v>1.920118484488929E-2</c:v>
                </c:pt>
                <c:pt idx="44">
                  <c:v>2.088368265525422E-2</c:v>
                </c:pt>
                <c:pt idx="45">
                  <c:v>2.2695502410532541E-2</c:v>
                </c:pt>
                <c:pt idx="46">
                  <c:v>2.4643179185026232E-2</c:v>
                </c:pt>
                <c:pt idx="47">
                  <c:v>2.6733044465389252E-2</c:v>
                </c:pt>
                <c:pt idx="48">
                  <c:v>2.8971137295638487E-2</c:v>
                </c:pt>
                <c:pt idx="49">
                  <c:v>3.1363108499318754E-2</c:v>
                </c:pt>
                <c:pt idx="50">
                  <c:v>3.3914118665444457E-2</c:v>
                </c:pt>
                <c:pt idx="51">
                  <c:v>3.6628730779789419E-2</c:v>
                </c:pt>
                <c:pt idx="52">
                  <c:v>3.9510798581714836E-2</c:v>
                </c:pt>
                <c:pt idx="53">
                  <c:v>4.2563351924711612E-2</c:v>
                </c:pt>
                <c:pt idx="54">
                  <c:v>4.5788480611435728E-2</c:v>
                </c:pt>
                <c:pt idx="55">
                  <c:v>4.9187218356112686E-2</c:v>
                </c:pt>
                <c:pt idx="56">
                  <c:v>5.2759428693392223E-2</c:v>
                </c:pt>
                <c:pt idx="57">
                  <c:v>5.6503694797536863E-2</c:v>
                </c:pt>
                <c:pt idx="58">
                  <c:v>6.0417215293722099E-2</c:v>
                </c:pt>
                <c:pt idx="59">
                  <c:v>6.4495708228882356E-2</c:v>
                </c:pt>
                <c:pt idx="60">
                  <c:v>6.8733325417970476E-2</c:v>
                </c:pt>
                <c:pt idx="61">
                  <c:v>7.312257938823076E-2</c:v>
                </c:pt>
                <c:pt idx="62">
                  <c:v>7.7654285105339893E-2</c:v>
                </c:pt>
                <c:pt idx="63">
                  <c:v>8.2317518578115131E-2</c:v>
                </c:pt>
                <c:pt idx="64">
                  <c:v>8.7099594301012495E-2</c:v>
                </c:pt>
                <c:pt idx="65">
                  <c:v>9.1986063305074112E-2</c:v>
                </c:pt>
                <c:pt idx="66">
                  <c:v>9.6960733348827433E-2</c:v>
                </c:pt>
                <c:pt idx="67">
                  <c:v>0.10200571249272307</c:v>
                </c:pt>
                <c:pt idx="68">
                  <c:v>0.10710147696724853</c:v>
                </c:pt>
                <c:pt idx="69">
                  <c:v>0.11222696387048314</c:v>
                </c:pt>
                <c:pt idx="70">
                  <c:v>0.11735968882154041</c:v>
                </c:pt>
                <c:pt idx="71">
                  <c:v>0.1224758882593215</c:v>
                </c:pt>
                <c:pt idx="72">
                  <c:v>0.12755068561968153</c:v>
                </c:pt>
                <c:pt idx="73">
                  <c:v>0.13255828015785204</c:v>
                </c:pt>
                <c:pt idx="74">
                  <c:v>0.13747215671696483</c:v>
                </c:pt>
                <c:pt idx="75">
                  <c:v>0.14226531428840855</c:v>
                </c:pt>
                <c:pt idx="76">
                  <c:v>0.14691051077653153</c:v>
                </c:pt>
                <c:pt idx="77">
                  <c:v>0.15138052097975138</c:v>
                </c:pt>
                <c:pt idx="78">
                  <c:v>0.15564840444303391</c:v>
                </c:pt>
                <c:pt idx="79">
                  <c:v>0.15968777953287849</c:v>
                </c:pt>
                <c:pt idx="80">
                  <c:v>0.16347309984436065</c:v>
                </c:pt>
                <c:pt idx="81">
                  <c:v>0.16697992887816063</c:v>
                </c:pt>
                <c:pt idx="82">
                  <c:v>0.17018520883007984</c:v>
                </c:pt>
                <c:pt idx="83">
                  <c:v>0.17306751932081316</c:v>
                </c:pt>
                <c:pt idx="84">
                  <c:v>0.17560732196231718</c:v>
                </c:pt>
                <c:pt idx="85">
                  <c:v>0.17778718680956285</c:v>
                </c:pt>
                <c:pt idx="86">
                  <c:v>0.17959199698128028</c:v>
                </c:pt>
                <c:pt idx="87">
                  <c:v>0.18100912804687563</c:v>
                </c:pt>
                <c:pt idx="88">
                  <c:v>0.18202859916337519</c:v>
                </c:pt>
                <c:pt idx="89">
                  <c:v>0.18264319339845114</c:v>
                </c:pt>
                <c:pt idx="90">
                  <c:v>0.18284854518398999</c:v>
                </c:pt>
                <c:pt idx="91">
                  <c:v>0.18264319339845139</c:v>
                </c:pt>
                <c:pt idx="92">
                  <c:v>0.18202859916337569</c:v>
                </c:pt>
                <c:pt idx="93">
                  <c:v>0.18100912804687636</c:v>
                </c:pt>
                <c:pt idx="94">
                  <c:v>0.17959199698128125</c:v>
                </c:pt>
                <c:pt idx="95">
                  <c:v>0.17778718680956404</c:v>
                </c:pt>
                <c:pt idx="96">
                  <c:v>0.1756073219623186</c:v>
                </c:pt>
                <c:pt idx="97">
                  <c:v>0.17306751932081474</c:v>
                </c:pt>
                <c:pt idx="98">
                  <c:v>0.17018520883008165</c:v>
                </c:pt>
                <c:pt idx="99">
                  <c:v>0.16697992887816304</c:v>
                </c:pt>
                <c:pt idx="100">
                  <c:v>0.16347309984436323</c:v>
                </c:pt>
                <c:pt idx="101">
                  <c:v>0.15968777953287966</c:v>
                </c:pt>
                <c:pt idx="102">
                  <c:v>0.15564840444303518</c:v>
                </c:pt>
                <c:pt idx="103">
                  <c:v>0.15138052097975266</c:v>
                </c:pt>
                <c:pt idx="104">
                  <c:v>0.14691051077653289</c:v>
                </c:pt>
                <c:pt idx="105">
                  <c:v>0.14226531428840997</c:v>
                </c:pt>
                <c:pt idx="106">
                  <c:v>0.13747215671696628</c:v>
                </c:pt>
                <c:pt idx="107">
                  <c:v>0.13255828015785356</c:v>
                </c:pt>
                <c:pt idx="108">
                  <c:v>0.12755068561968297</c:v>
                </c:pt>
                <c:pt idx="109">
                  <c:v>0.12247588825932305</c:v>
                </c:pt>
                <c:pt idx="110">
                  <c:v>0.11735968882154145</c:v>
                </c:pt>
                <c:pt idx="111">
                  <c:v>0.11222696387048414</c:v>
                </c:pt>
                <c:pt idx="112">
                  <c:v>0.10710147696724955</c:v>
                </c:pt>
                <c:pt idx="113">
                  <c:v>0.10200571249272408</c:v>
                </c:pt>
                <c:pt idx="114">
                  <c:v>9.6960733348828418E-2</c:v>
                </c:pt>
                <c:pt idx="115">
                  <c:v>9.1986063305075097E-2</c:v>
                </c:pt>
                <c:pt idx="116">
                  <c:v>8.7099594301013453E-2</c:v>
                </c:pt>
                <c:pt idx="117">
                  <c:v>8.2317518578116089E-2</c:v>
                </c:pt>
                <c:pt idx="118">
                  <c:v>7.7654285105340809E-2</c:v>
                </c:pt>
                <c:pt idx="119">
                  <c:v>7.3122579388231648E-2</c:v>
                </c:pt>
                <c:pt idx="120">
                  <c:v>6.8733325417971364E-2</c:v>
                </c:pt>
                <c:pt idx="121">
                  <c:v>6.4495708228883175E-2</c:v>
                </c:pt>
                <c:pt idx="122">
                  <c:v>6.0417215293722862E-2</c:v>
                </c:pt>
                <c:pt idx="123">
                  <c:v>5.650369479753764E-2</c:v>
                </c:pt>
                <c:pt idx="124">
                  <c:v>5.2759428693392965E-2</c:v>
                </c:pt>
                <c:pt idx="125">
                  <c:v>4.91872183561134E-2</c:v>
                </c:pt>
                <c:pt idx="126">
                  <c:v>4.5788480611436387E-2</c:v>
                </c:pt>
                <c:pt idx="127">
                  <c:v>4.2563351924712223E-2</c:v>
                </c:pt>
                <c:pt idx="128">
                  <c:v>3.9510798581715439E-2</c:v>
                </c:pt>
                <c:pt idx="129">
                  <c:v>3.6628730779789981E-2</c:v>
                </c:pt>
                <c:pt idx="130">
                  <c:v>3.3914118665444991E-2</c:v>
                </c:pt>
                <c:pt idx="131">
                  <c:v>3.1363108499319253E-2</c:v>
                </c:pt>
                <c:pt idx="132">
                  <c:v>2.8971137295638938E-2</c:v>
                </c:pt>
                <c:pt idx="133">
                  <c:v>2.6733044465389693E-2</c:v>
                </c:pt>
                <c:pt idx="134">
                  <c:v>2.464317918502662E-2</c:v>
                </c:pt>
                <c:pt idx="135">
                  <c:v>2.2695502410532926E-2</c:v>
                </c:pt>
                <c:pt idx="136">
                  <c:v>2.0883682655254577E-2</c:v>
                </c:pt>
                <c:pt idx="137">
                  <c:v>1.9201184844889599E-2</c:v>
                </c:pt>
                <c:pt idx="138">
                  <c:v>1.7641351750520722E-2</c:v>
                </c:pt>
                <c:pt idx="139">
                  <c:v>1.6197477677444089E-2</c:v>
                </c:pt>
                <c:pt idx="140">
                  <c:v>1.4862874251150595E-2</c:v>
                </c:pt>
                <c:pt idx="141">
                  <c:v>1.3630928290139947E-2</c:v>
                </c:pt>
                <c:pt idx="142">
                  <c:v>1.2495151886849187E-2</c:v>
                </c:pt>
                <c:pt idx="143">
                  <c:v>1.144922493201667E-2</c:v>
                </c:pt>
                <c:pt idx="144">
                  <c:v>1.0487030413817242E-2</c:v>
                </c:pt>
                <c:pt idx="145">
                  <c:v>9.602682901346922E-3</c:v>
                </c:pt>
                <c:pt idx="146">
                  <c:v>8.7905506828611958E-3</c:v>
                </c:pt>
                <c:pt idx="147">
                  <c:v>8.0452720735373386E-3</c:v>
                </c:pt>
                <c:pt idx="148">
                  <c:v>7.36176643652887E-3</c:v>
                </c:pt>
                <c:pt idx="149">
                  <c:v>6.7352404760735599E-3</c:v>
                </c:pt>
                <c:pt idx="150">
                  <c:v>6.1611903639096442E-3</c:v>
                </c:pt>
                <c:pt idx="151">
                  <c:v>5.6354002518526555E-3</c:v>
                </c:pt>
                <c:pt idx="152">
                  <c:v>5.1539377057313995E-3</c:v>
                </c:pt>
                <c:pt idx="153">
                  <c:v>4.7131465706158112E-3</c:v>
                </c:pt>
                <c:pt idx="154">
                  <c:v>4.3096377459848848E-3</c:v>
                </c:pt>
                <c:pt idx="155">
                  <c:v>3.9402783136892657E-3</c:v>
                </c:pt>
                <c:pt idx="156">
                  <c:v>3.6021794226647396E-3</c:v>
                </c:pt>
                <c:pt idx="157">
                  <c:v>3.2926832936215171E-3</c:v>
                </c:pt>
                <c:pt idx="158">
                  <c:v>3.0093496655014423E-3</c:v>
                </c:pt>
                <c:pt idx="159">
                  <c:v>2.7499419643400424E-3</c:v>
                </c:pt>
                <c:pt idx="160">
                  <c:v>2.5124134351181796E-3</c:v>
                </c:pt>
                <c:pt idx="161">
                  <c:v>2.2948934389138542E-3</c:v>
                </c:pt>
                <c:pt idx="162">
                  <c:v>2.0956740816964314E-3</c:v>
                </c:pt>
                <c:pt idx="163">
                  <c:v>1.9131973078357614E-3</c:v>
                </c:pt>
                <c:pt idx="164">
                  <c:v>1.7460425610942144E-3</c:v>
                </c:pt>
                <c:pt idx="165">
                  <c:v>1.5929150886853172E-3</c:v>
                </c:pt>
                <c:pt idx="166">
                  <c:v>1.4526349399760136E-3</c:v>
                </c:pt>
                <c:pt idx="167">
                  <c:v>1.3241266905537285E-3</c:v>
                </c:pt>
                <c:pt idx="168">
                  <c:v>1.2064099045795366E-3</c:v>
                </c:pt>
                <c:pt idx="169">
                  <c:v>1.0985903334544609E-3</c:v>
                </c:pt>
                <c:pt idx="170">
                  <c:v>9.9985183664504681E-4</c:v>
                </c:pt>
                <c:pt idx="171">
                  <c:v>9.0944900082522812E-4</c:v>
                </c:pt>
                <c:pt idx="172">
                  <c:v>8.267004260529364E-4</c:v>
                </c:pt>
                <c:pt idx="173">
                  <c:v>7.5098264226165789E-4</c:v>
                </c:pt>
                <c:pt idx="174">
                  <c:v>6.8172461565709939E-4</c:v>
                </c:pt>
                <c:pt idx="175">
                  <c:v>6.1840280242044746E-4</c:v>
                </c:pt>
                <c:pt idx="176">
                  <c:v>5.6053670619613113E-4</c:v>
                </c:pt>
                <c:pt idx="177">
                  <c:v>5.0768489596139926E-4</c:v>
                </c:pt>
                <c:pt idx="178">
                  <c:v>4.5944144183334703E-4</c:v>
                </c:pt>
                <c:pt idx="179">
                  <c:v>4.1543272798088307E-4</c:v>
                </c:pt>
                <c:pt idx="180">
                  <c:v>3.7531460390996155E-4</c:v>
                </c:pt>
                <c:pt idx="181">
                  <c:v>3.3876983783625095E-4</c:v>
                </c:pt>
                <c:pt idx="182">
                  <c:v>3.055058385261968E-4</c:v>
                </c:pt>
                <c:pt idx="183">
                  <c:v>2.752526147712069E-4</c:v>
                </c:pt>
                <c:pt idx="184">
                  <c:v>2.4776094447404755E-4</c:v>
                </c:pt>
                <c:pt idx="185">
                  <c:v>2.2280072810242123E-4</c:v>
                </c:pt>
                <c:pt idx="186">
                  <c:v>2.0015950394789542E-4</c:v>
                </c:pt>
                <c:pt idx="187">
                  <c:v>1.7964110517826445E-4</c:v>
                </c:pt>
                <c:pt idx="188">
                  <c:v>1.6106444105906182E-4</c:v>
                </c:pt>
                <c:pt idx="189">
                  <c:v>1.4426238692649357E-4</c:v>
                </c:pt>
                <c:pt idx="190">
                  <c:v>1.2908076950896521E-4</c:v>
                </c:pt>
                <c:pt idx="191">
                  <c:v>1.1537743601410579E-4</c:v>
                </c:pt>
                <c:pt idx="192">
                  <c:v>1.0302139702468604E-4</c:v>
                </c:pt>
                <c:pt idx="193">
                  <c:v>9.1892034686311678E-5</c:v>
                </c:pt>
                <c:pt idx="194">
                  <c:v>8.1878368931716643E-5</c:v>
                </c:pt>
                <c:pt idx="195">
                  <c:v>7.2878375582562151E-5</c:v>
                </c:pt>
                <c:pt idx="196">
                  <c:v>6.4798351113043545E-5</c:v>
                </c:pt>
                <c:pt idx="197">
                  <c:v>5.7552319664283759E-5</c:v>
                </c:pt>
                <c:pt idx="198">
                  <c:v>5.1061478578658004E-5</c:v>
                </c:pt>
                <c:pt idx="199">
                  <c:v>4.5253679292926727E-5</c:v>
                </c:pt>
                <c:pt idx="200">
                  <c:v>4.006294090189944E-5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8D-4CA6-8FD5-4D9AAD558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716400"/>
        <c:axId val="726725136"/>
      </c:lineChart>
      <c:catAx>
        <c:axId val="72671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26725136"/>
        <c:crosses val="autoZero"/>
        <c:auto val="1"/>
        <c:lblAlgn val="ctr"/>
        <c:lblOffset val="100"/>
        <c:noMultiLvlLbl val="0"/>
      </c:catAx>
      <c:valAx>
        <c:axId val="72672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2671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 de la Mixta y de una N(-1,5.25)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>
        <c:manualLayout>
          <c:layoutTarget val="inner"/>
          <c:xMode val="edge"/>
          <c:yMode val="edge"/>
          <c:x val="0.10381758530183727"/>
          <c:y val="9.3009259259259264E-2"/>
          <c:w val="0.88389129483814521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Ejer_1!$D$1</c:f>
              <c:strCache>
                <c:ptCount val="1"/>
                <c:pt idx="0">
                  <c:v>Mixture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Ejer_1!$A$2:$A$202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Ejer_1!$D$2:$D$202</c:f>
              <c:numCache>
                <c:formatCode>General</c:formatCode>
                <c:ptCount val="201"/>
                <c:pt idx="0">
                  <c:v>3.7531460390992355E-4</c:v>
                </c:pt>
                <c:pt idx="1">
                  <c:v>4.1543272798084046E-4</c:v>
                </c:pt>
                <c:pt idx="2">
                  <c:v>4.5944144183330101E-4</c:v>
                </c:pt>
                <c:pt idx="3">
                  <c:v>5.0768489596134884E-4</c:v>
                </c:pt>
                <c:pt idx="4">
                  <c:v>5.6053670619607681E-4</c:v>
                </c:pt>
                <c:pt idx="5">
                  <c:v>6.1840280242038718E-4</c:v>
                </c:pt>
                <c:pt idx="6">
                  <c:v>6.8172461565703282E-4</c:v>
                </c:pt>
                <c:pt idx="7">
                  <c:v>7.5098264226158579E-4</c:v>
                </c:pt>
                <c:pt idx="8">
                  <c:v>8.2670042605285769E-4</c:v>
                </c:pt>
                <c:pt idx="9">
                  <c:v>9.094490008251415E-4</c:v>
                </c:pt>
                <c:pt idx="10">
                  <c:v>9.9985183664495227E-4</c:v>
                </c:pt>
                <c:pt idx="11">
                  <c:v>1.0985903334543574E-3</c:v>
                </c:pt>
                <c:pt idx="12">
                  <c:v>1.2064099045794236E-3</c:v>
                </c:pt>
                <c:pt idx="13">
                  <c:v>1.324126690553606E-3</c:v>
                </c:pt>
                <c:pt idx="14">
                  <c:v>1.4526349399758803E-3</c:v>
                </c:pt>
                <c:pt idx="15">
                  <c:v>1.5929150886851548E-3</c:v>
                </c:pt>
                <c:pt idx="16">
                  <c:v>1.746042561094039E-3</c:v>
                </c:pt>
                <c:pt idx="17">
                  <c:v>1.9131973078355701E-3</c:v>
                </c:pt>
                <c:pt idx="18">
                  <c:v>2.0956740816962206E-3</c:v>
                </c:pt>
                <c:pt idx="19">
                  <c:v>2.2948934389136256E-3</c:v>
                </c:pt>
                <c:pt idx="20">
                  <c:v>2.5124134351179276E-3</c:v>
                </c:pt>
                <c:pt idx="21">
                  <c:v>2.7499419643397683E-3</c:v>
                </c:pt>
                <c:pt idx="22">
                  <c:v>3.0093496655011461E-3</c:v>
                </c:pt>
                <c:pt idx="23">
                  <c:v>3.292683293621191E-3</c:v>
                </c:pt>
                <c:pt idx="24">
                  <c:v>3.6021794226643832E-3</c:v>
                </c:pt>
                <c:pt idx="25">
                  <c:v>3.9402783136888754E-3</c:v>
                </c:pt>
                <c:pt idx="26">
                  <c:v>4.3096377459844607E-3</c:v>
                </c:pt>
                <c:pt idx="27">
                  <c:v>4.7131465706153515E-3</c:v>
                </c:pt>
                <c:pt idx="28">
                  <c:v>5.1539377057308895E-3</c:v>
                </c:pt>
                <c:pt idx="29">
                  <c:v>5.6354002518521004E-3</c:v>
                </c:pt>
                <c:pt idx="30">
                  <c:v>6.1611903639090387E-3</c:v>
                </c:pt>
                <c:pt idx="31">
                  <c:v>6.7352404760729033E-3</c:v>
                </c:pt>
                <c:pt idx="32">
                  <c:v>7.3617664365281544E-3</c:v>
                </c:pt>
                <c:pt idx="33">
                  <c:v>8.045272073536551E-3</c:v>
                </c:pt>
                <c:pt idx="34">
                  <c:v>8.7905506828603354E-3</c:v>
                </c:pt>
                <c:pt idx="35">
                  <c:v>9.602682901345987E-3</c:v>
                </c:pt>
                <c:pt idx="36">
                  <c:v>1.0487030413816226E-2</c:v>
                </c:pt>
                <c:pt idx="37">
                  <c:v>1.1449224932015573E-2</c:v>
                </c:pt>
                <c:pt idx="38">
                  <c:v>1.249515188684799E-2</c:v>
                </c:pt>
                <c:pt idx="39">
                  <c:v>1.3630928290138646E-2</c:v>
                </c:pt>
                <c:pt idx="40">
                  <c:v>1.4862874251150467E-2</c:v>
                </c:pt>
                <c:pt idx="41">
                  <c:v>1.6197477677443957E-2</c:v>
                </c:pt>
                <c:pt idx="42">
                  <c:v>1.7641351750520576E-2</c:v>
                </c:pt>
                <c:pt idx="43">
                  <c:v>1.920118484488929E-2</c:v>
                </c:pt>
                <c:pt idx="44">
                  <c:v>2.088368265525422E-2</c:v>
                </c:pt>
                <c:pt idx="45">
                  <c:v>2.2695502410532541E-2</c:v>
                </c:pt>
                <c:pt idx="46">
                  <c:v>2.4643179185026232E-2</c:v>
                </c:pt>
                <c:pt idx="47">
                  <c:v>2.6733044465389252E-2</c:v>
                </c:pt>
                <c:pt idx="48">
                  <c:v>2.8971137295638487E-2</c:v>
                </c:pt>
                <c:pt idx="49">
                  <c:v>3.1363108499318754E-2</c:v>
                </c:pt>
                <c:pt idx="50">
                  <c:v>3.3914118665444457E-2</c:v>
                </c:pt>
                <c:pt idx="51">
                  <c:v>3.6628730779789419E-2</c:v>
                </c:pt>
                <c:pt idx="52">
                  <c:v>3.9510798581714836E-2</c:v>
                </c:pt>
                <c:pt idx="53">
                  <c:v>4.2563351924711612E-2</c:v>
                </c:pt>
                <c:pt idx="54">
                  <c:v>4.5788480611435728E-2</c:v>
                </c:pt>
                <c:pt idx="55">
                  <c:v>4.9187218356112686E-2</c:v>
                </c:pt>
                <c:pt idx="56">
                  <c:v>5.2759428693392223E-2</c:v>
                </c:pt>
                <c:pt idx="57">
                  <c:v>5.6503694797536863E-2</c:v>
                </c:pt>
                <c:pt idx="58">
                  <c:v>6.0417215293722099E-2</c:v>
                </c:pt>
                <c:pt idx="59">
                  <c:v>6.4495708228882356E-2</c:v>
                </c:pt>
                <c:pt idx="60">
                  <c:v>6.8733325417970476E-2</c:v>
                </c:pt>
                <c:pt idx="61">
                  <c:v>7.312257938823076E-2</c:v>
                </c:pt>
                <c:pt idx="62">
                  <c:v>7.7654285105339893E-2</c:v>
                </c:pt>
                <c:pt idx="63">
                  <c:v>8.2317518578115131E-2</c:v>
                </c:pt>
                <c:pt idx="64">
                  <c:v>8.7099594301012495E-2</c:v>
                </c:pt>
                <c:pt idx="65">
                  <c:v>9.1986063305074112E-2</c:v>
                </c:pt>
                <c:pt idx="66">
                  <c:v>9.6960733348827433E-2</c:v>
                </c:pt>
                <c:pt idx="67">
                  <c:v>0.10200571249272307</c:v>
                </c:pt>
                <c:pt idx="68">
                  <c:v>0.10710147696724853</c:v>
                </c:pt>
                <c:pt idx="69">
                  <c:v>0.11222696387048314</c:v>
                </c:pt>
                <c:pt idx="70">
                  <c:v>0.11735968882154041</c:v>
                </c:pt>
                <c:pt idx="71">
                  <c:v>0.1224758882593215</c:v>
                </c:pt>
                <c:pt idx="72">
                  <c:v>0.12755068561968153</c:v>
                </c:pt>
                <c:pt idx="73">
                  <c:v>0.13255828015785204</c:v>
                </c:pt>
                <c:pt idx="74">
                  <c:v>0.13747215671696483</c:v>
                </c:pt>
                <c:pt idx="75">
                  <c:v>0.14226531428840855</c:v>
                </c:pt>
                <c:pt idx="76">
                  <c:v>0.14691051077653153</c:v>
                </c:pt>
                <c:pt idx="77">
                  <c:v>0.15138052097975138</c:v>
                </c:pt>
                <c:pt idx="78">
                  <c:v>0.15564840444303391</c:v>
                </c:pt>
                <c:pt idx="79">
                  <c:v>0.15968777953287849</c:v>
                </c:pt>
                <c:pt idx="80">
                  <c:v>0.16347309984436065</c:v>
                </c:pt>
                <c:pt idx="81">
                  <c:v>0.16697992887816063</c:v>
                </c:pt>
                <c:pt idx="82">
                  <c:v>0.17018520883007984</c:v>
                </c:pt>
                <c:pt idx="83">
                  <c:v>0.17306751932081316</c:v>
                </c:pt>
                <c:pt idx="84">
                  <c:v>0.17560732196231718</c:v>
                </c:pt>
                <c:pt idx="85">
                  <c:v>0.17778718680956285</c:v>
                </c:pt>
                <c:pt idx="86">
                  <c:v>0.17959199698128028</c:v>
                </c:pt>
                <c:pt idx="87">
                  <c:v>0.18100912804687563</c:v>
                </c:pt>
                <c:pt idx="88">
                  <c:v>0.18202859916337519</c:v>
                </c:pt>
                <c:pt idx="89">
                  <c:v>0.18264319339845114</c:v>
                </c:pt>
                <c:pt idx="90">
                  <c:v>0.18284854518398999</c:v>
                </c:pt>
                <c:pt idx="91">
                  <c:v>0.18264319339845139</c:v>
                </c:pt>
                <c:pt idx="92">
                  <c:v>0.18202859916337569</c:v>
                </c:pt>
                <c:pt idx="93">
                  <c:v>0.18100912804687636</c:v>
                </c:pt>
                <c:pt idx="94">
                  <c:v>0.17959199698128125</c:v>
                </c:pt>
                <c:pt idx="95">
                  <c:v>0.17778718680956404</c:v>
                </c:pt>
                <c:pt idx="96">
                  <c:v>0.1756073219623186</c:v>
                </c:pt>
                <c:pt idx="97">
                  <c:v>0.17306751932081474</c:v>
                </c:pt>
                <c:pt idx="98">
                  <c:v>0.17018520883008165</c:v>
                </c:pt>
                <c:pt idx="99">
                  <c:v>0.16697992887816304</c:v>
                </c:pt>
                <c:pt idx="100">
                  <c:v>0.16347309984436323</c:v>
                </c:pt>
                <c:pt idx="101">
                  <c:v>0.15968777953287966</c:v>
                </c:pt>
                <c:pt idx="102">
                  <c:v>0.15564840444303518</c:v>
                </c:pt>
                <c:pt idx="103">
                  <c:v>0.15138052097975266</c:v>
                </c:pt>
                <c:pt idx="104">
                  <c:v>0.14691051077653289</c:v>
                </c:pt>
                <c:pt idx="105">
                  <c:v>0.14226531428840997</c:v>
                </c:pt>
                <c:pt idx="106">
                  <c:v>0.13747215671696628</c:v>
                </c:pt>
                <c:pt idx="107">
                  <c:v>0.13255828015785356</c:v>
                </c:pt>
                <c:pt idx="108">
                  <c:v>0.12755068561968297</c:v>
                </c:pt>
                <c:pt idx="109">
                  <c:v>0.12247588825932305</c:v>
                </c:pt>
                <c:pt idx="110">
                  <c:v>0.11735968882154145</c:v>
                </c:pt>
                <c:pt idx="111">
                  <c:v>0.11222696387048414</c:v>
                </c:pt>
                <c:pt idx="112">
                  <c:v>0.10710147696724955</c:v>
                </c:pt>
                <c:pt idx="113">
                  <c:v>0.10200571249272408</c:v>
                </c:pt>
                <c:pt idx="114">
                  <c:v>9.6960733348828418E-2</c:v>
                </c:pt>
                <c:pt idx="115">
                  <c:v>9.1986063305075097E-2</c:v>
                </c:pt>
                <c:pt idx="116">
                  <c:v>8.7099594301013453E-2</c:v>
                </c:pt>
                <c:pt idx="117">
                  <c:v>8.2317518578116089E-2</c:v>
                </c:pt>
                <c:pt idx="118">
                  <c:v>7.7654285105340809E-2</c:v>
                </c:pt>
                <c:pt idx="119">
                  <c:v>7.3122579388231648E-2</c:v>
                </c:pt>
                <c:pt idx="120">
                  <c:v>6.8733325417971364E-2</c:v>
                </c:pt>
                <c:pt idx="121">
                  <c:v>6.4495708228883175E-2</c:v>
                </c:pt>
                <c:pt idx="122">
                  <c:v>6.0417215293722862E-2</c:v>
                </c:pt>
                <c:pt idx="123">
                  <c:v>5.650369479753764E-2</c:v>
                </c:pt>
                <c:pt idx="124">
                  <c:v>5.2759428693392965E-2</c:v>
                </c:pt>
                <c:pt idx="125">
                  <c:v>4.91872183561134E-2</c:v>
                </c:pt>
                <c:pt idx="126">
                  <c:v>4.5788480611436387E-2</c:v>
                </c:pt>
                <c:pt idx="127">
                  <c:v>4.2563351924712223E-2</c:v>
                </c:pt>
                <c:pt idx="128">
                  <c:v>3.9510798581715439E-2</c:v>
                </c:pt>
                <c:pt idx="129">
                  <c:v>3.6628730779789981E-2</c:v>
                </c:pt>
                <c:pt idx="130">
                  <c:v>3.3914118665444991E-2</c:v>
                </c:pt>
                <c:pt idx="131">
                  <c:v>3.1363108499319253E-2</c:v>
                </c:pt>
                <c:pt idx="132">
                  <c:v>2.8971137295638938E-2</c:v>
                </c:pt>
                <c:pt idx="133">
                  <c:v>2.6733044465389693E-2</c:v>
                </c:pt>
                <c:pt idx="134">
                  <c:v>2.464317918502662E-2</c:v>
                </c:pt>
                <c:pt idx="135">
                  <c:v>2.2695502410532926E-2</c:v>
                </c:pt>
                <c:pt idx="136">
                  <c:v>2.0883682655254577E-2</c:v>
                </c:pt>
                <c:pt idx="137">
                  <c:v>1.9201184844889599E-2</c:v>
                </c:pt>
                <c:pt idx="138">
                  <c:v>1.7641351750520722E-2</c:v>
                </c:pt>
                <c:pt idx="139">
                  <c:v>1.6197477677444089E-2</c:v>
                </c:pt>
                <c:pt idx="140">
                  <c:v>1.4862874251150595E-2</c:v>
                </c:pt>
                <c:pt idx="141">
                  <c:v>1.3630928290139947E-2</c:v>
                </c:pt>
                <c:pt idx="142">
                  <c:v>1.2495151886849187E-2</c:v>
                </c:pt>
                <c:pt idx="143">
                  <c:v>1.144922493201667E-2</c:v>
                </c:pt>
                <c:pt idx="144">
                  <c:v>1.0487030413817242E-2</c:v>
                </c:pt>
                <c:pt idx="145">
                  <c:v>9.602682901346922E-3</c:v>
                </c:pt>
                <c:pt idx="146">
                  <c:v>8.7905506828611958E-3</c:v>
                </c:pt>
                <c:pt idx="147">
                  <c:v>8.0452720735373386E-3</c:v>
                </c:pt>
                <c:pt idx="148">
                  <c:v>7.36176643652887E-3</c:v>
                </c:pt>
                <c:pt idx="149">
                  <c:v>6.7352404760735599E-3</c:v>
                </c:pt>
                <c:pt idx="150">
                  <c:v>6.1611903639096442E-3</c:v>
                </c:pt>
                <c:pt idx="151">
                  <c:v>5.6354002518526555E-3</c:v>
                </c:pt>
                <c:pt idx="152">
                  <c:v>5.1539377057313995E-3</c:v>
                </c:pt>
                <c:pt idx="153">
                  <c:v>4.7131465706158112E-3</c:v>
                </c:pt>
                <c:pt idx="154">
                  <c:v>4.3096377459848848E-3</c:v>
                </c:pt>
                <c:pt idx="155">
                  <c:v>3.9402783136892657E-3</c:v>
                </c:pt>
                <c:pt idx="156">
                  <c:v>3.6021794226647396E-3</c:v>
                </c:pt>
                <c:pt idx="157">
                  <c:v>3.2926832936215171E-3</c:v>
                </c:pt>
                <c:pt idx="158">
                  <c:v>3.0093496655014423E-3</c:v>
                </c:pt>
                <c:pt idx="159">
                  <c:v>2.7499419643400424E-3</c:v>
                </c:pt>
                <c:pt idx="160">
                  <c:v>2.5124134351181796E-3</c:v>
                </c:pt>
                <c:pt idx="161">
                  <c:v>2.2948934389138542E-3</c:v>
                </c:pt>
                <c:pt idx="162">
                  <c:v>2.0956740816964314E-3</c:v>
                </c:pt>
                <c:pt idx="163">
                  <c:v>1.9131973078357614E-3</c:v>
                </c:pt>
                <c:pt idx="164">
                  <c:v>1.7460425610942144E-3</c:v>
                </c:pt>
                <c:pt idx="165">
                  <c:v>1.5929150886853172E-3</c:v>
                </c:pt>
                <c:pt idx="166">
                  <c:v>1.4526349399760136E-3</c:v>
                </c:pt>
                <c:pt idx="167">
                  <c:v>1.3241266905537285E-3</c:v>
                </c:pt>
                <c:pt idx="168">
                  <c:v>1.2064099045795366E-3</c:v>
                </c:pt>
                <c:pt idx="169">
                  <c:v>1.0985903334544609E-3</c:v>
                </c:pt>
                <c:pt idx="170">
                  <c:v>9.9985183664504681E-4</c:v>
                </c:pt>
                <c:pt idx="171">
                  <c:v>9.0944900082522812E-4</c:v>
                </c:pt>
                <c:pt idx="172">
                  <c:v>8.267004260529364E-4</c:v>
                </c:pt>
                <c:pt idx="173">
                  <c:v>7.5098264226165789E-4</c:v>
                </c:pt>
                <c:pt idx="174">
                  <c:v>6.8172461565709939E-4</c:v>
                </c:pt>
                <c:pt idx="175">
                  <c:v>6.1840280242044746E-4</c:v>
                </c:pt>
                <c:pt idx="176">
                  <c:v>5.6053670619613113E-4</c:v>
                </c:pt>
                <c:pt idx="177">
                  <c:v>5.0768489596139926E-4</c:v>
                </c:pt>
                <c:pt idx="178">
                  <c:v>4.5944144183334703E-4</c:v>
                </c:pt>
                <c:pt idx="179">
                  <c:v>4.1543272798088307E-4</c:v>
                </c:pt>
                <c:pt idx="180">
                  <c:v>3.7531460390996155E-4</c:v>
                </c:pt>
                <c:pt idx="181">
                  <c:v>3.3876983783625095E-4</c:v>
                </c:pt>
                <c:pt idx="182">
                  <c:v>3.055058385261968E-4</c:v>
                </c:pt>
                <c:pt idx="183">
                  <c:v>2.752526147712069E-4</c:v>
                </c:pt>
                <c:pt idx="184">
                  <c:v>2.4776094447404755E-4</c:v>
                </c:pt>
                <c:pt idx="185">
                  <c:v>2.2280072810242123E-4</c:v>
                </c:pt>
                <c:pt idx="186">
                  <c:v>2.0015950394789542E-4</c:v>
                </c:pt>
                <c:pt idx="187">
                  <c:v>1.7964110517826445E-4</c:v>
                </c:pt>
                <c:pt idx="188">
                  <c:v>1.6106444105906182E-4</c:v>
                </c:pt>
                <c:pt idx="189">
                  <c:v>1.4426238692649357E-4</c:v>
                </c:pt>
                <c:pt idx="190">
                  <c:v>1.2908076950896521E-4</c:v>
                </c:pt>
                <c:pt idx="191">
                  <c:v>1.1537743601410579E-4</c:v>
                </c:pt>
                <c:pt idx="192">
                  <c:v>1.0302139702468604E-4</c:v>
                </c:pt>
                <c:pt idx="193">
                  <c:v>9.1892034686311678E-5</c:v>
                </c:pt>
                <c:pt idx="194">
                  <c:v>8.1878368931716643E-5</c:v>
                </c:pt>
                <c:pt idx="195">
                  <c:v>7.2878375582562151E-5</c:v>
                </c:pt>
                <c:pt idx="196">
                  <c:v>6.4798351113043545E-5</c:v>
                </c:pt>
                <c:pt idx="197">
                  <c:v>5.7552319664283759E-5</c:v>
                </c:pt>
                <c:pt idx="198">
                  <c:v>5.1061478578658004E-5</c:v>
                </c:pt>
                <c:pt idx="199">
                  <c:v>4.5253679292926727E-5</c:v>
                </c:pt>
                <c:pt idx="200">
                  <c:v>4.006294090189944E-5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4A-46A5-9E6E-E2F8AC10E353}"/>
            </c:ext>
          </c:extLst>
        </c:ser>
        <c:ser>
          <c:idx val="1"/>
          <c:order val="1"/>
          <c:tx>
            <c:strRef>
              <c:f>Ejer_1!$E$1</c:f>
              <c:strCache>
                <c:ptCount val="1"/>
                <c:pt idx="0">
                  <c:v>N(-1,5.25)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Ejer_1!$A$2:$A$202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-4.0856207306205799E-14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cat>
          <c:val>
            <c:numRef>
              <c:f>Ejer_1!$E$2:$E$202</c:f>
              <c:numCache>
                <c:formatCode>General</c:formatCode>
                <c:ptCount val="201"/>
                <c:pt idx="0">
                  <c:v>7.7724635954619698E-5</c:v>
                </c:pt>
                <c:pt idx="1">
                  <c:v>9.2171268695852713E-5</c:v>
                </c:pt>
                <c:pt idx="2">
                  <c:v>1.0909509043380592E-4</c:v>
                </c:pt>
                <c:pt idx="3">
                  <c:v>1.2888062107649622E-4</c:v>
                </c:pt>
                <c:pt idx="4">
                  <c:v>1.5196473124626936E-4</c:v>
                </c:pt>
                <c:pt idx="5">
                  <c:v>1.7884251346000151E-4</c:v>
                </c:pt>
                <c:pt idx="6">
                  <c:v>2.1007360860300219E-4</c:v>
                </c:pt>
                <c:pt idx="7">
                  <c:v>2.46288990729395E-4</c:v>
                </c:pt>
                <c:pt idx="8">
                  <c:v>2.8819820713726549E-4</c:v>
                </c:pt>
                <c:pt idx="9">
                  <c:v>3.3659706355806604E-4</c:v>
                </c:pt>
                <c:pt idx="10">
                  <c:v>3.9237573611880018E-4</c:v>
                </c:pt>
                <c:pt idx="11">
                  <c:v>4.5652728244819279E-4</c:v>
                </c:pt>
                <c:pt idx="12">
                  <c:v>5.3015651388720302E-4</c:v>
                </c:pt>
                <c:pt idx="13">
                  <c:v>6.1448917923270449E-4</c:v>
                </c:pt>
                <c:pt idx="14">
                  <c:v>7.1088139781741195E-4</c:v>
                </c:pt>
                <c:pt idx="15">
                  <c:v>8.2082926606239068E-4</c:v>
                </c:pt>
                <c:pt idx="16">
                  <c:v>9.459785470140392E-4</c:v>
                </c:pt>
                <c:pt idx="17">
                  <c:v>1.0881343369112788E-3</c:v>
                </c:pt>
                <c:pt idx="18">
                  <c:v>1.2492705866736186E-3</c:v>
                </c:pt>
                <c:pt idx="19">
                  <c:v>1.4315393395451898E-3</c:v>
                </c:pt>
                <c:pt idx="20">
                  <c:v>1.6372795292046386E-3</c:v>
                </c:pt>
                <c:pt idx="21">
                  <c:v>1.8690251657246454E-3</c:v>
                </c:pt>
                <c:pt idx="22">
                  <c:v>2.1295127201484639E-3</c:v>
                </c:pt>
                <c:pt idx="23">
                  <c:v>2.4216875024940646E-3</c:v>
                </c:pt>
                <c:pt idx="24">
                  <c:v>2.7487088130864622E-3</c:v>
                </c:pt>
                <c:pt idx="25">
                  <c:v>3.1139536336772544E-3</c:v>
                </c:pt>
                <c:pt idx="26">
                  <c:v>3.5210186132889182E-3</c:v>
                </c:pt>
                <c:pt idx="27">
                  <c:v>3.9737200945951642E-3</c:v>
                </c:pt>
                <c:pt idx="28">
                  <c:v>4.4760919204093917E-3</c:v>
                </c:pt>
                <c:pt idx="29">
                  <c:v>5.0323807570013569E-3</c:v>
                </c:pt>
                <c:pt idx="30">
                  <c:v>5.6470386719943838E-3</c:v>
                </c:pt>
                <c:pt idx="31">
                  <c:v>6.3247127099965968E-3</c:v>
                </c:pt>
                <c:pt idx="32">
                  <c:v>7.070231219347663E-3</c:v>
                </c:pt>
                <c:pt idx="33">
                  <c:v>7.8885866988353207E-3</c:v>
                </c:pt>
                <c:pt idx="34">
                  <c:v>8.784914954319753E-3</c:v>
                </c:pt>
                <c:pt idx="35">
                  <c:v>9.7644703821936837E-3</c:v>
                </c:pt>
                <c:pt idx="36">
                  <c:v>1.0832597229716381E-2</c:v>
                </c:pt>
                <c:pt idx="37">
                  <c:v>1.1994696721605559E-2</c:v>
                </c:pt>
                <c:pt idx="38">
                  <c:v>1.3256189987855778E-2</c:v>
                </c:pt>
                <c:pt idx="39">
                  <c:v>1.4622476779456078E-2</c:v>
                </c:pt>
                <c:pt idx="40">
                  <c:v>1.609889001624415E-2</c:v>
                </c:pt>
                <c:pt idx="41">
                  <c:v>1.7690646274159314E-2</c:v>
                </c:pt>
                <c:pt idx="42">
                  <c:v>1.9402792387086736E-2</c:v>
                </c:pt>
                <c:pt idx="43">
                  <c:v>2.124014841060946E-2</c:v>
                </c:pt>
                <c:pt idx="44">
                  <c:v>2.3207247270439432E-2</c:v>
                </c:pt>
                <c:pt idx="45">
                  <c:v>2.5308271496053442E-2</c:v>
                </c:pt>
                <c:pt idx="46">
                  <c:v>2.7546987518965612E-2</c:v>
                </c:pt>
                <c:pt idx="47">
                  <c:v>2.992667809379615E-2</c:v>
                </c:pt>
                <c:pt idx="48">
                  <c:v>3.2450073477448368E-2</c:v>
                </c:pt>
                <c:pt idx="49">
                  <c:v>3.5119282075742275E-2</c:v>
                </c:pt>
                <c:pt idx="50">
                  <c:v>3.793572133618367E-2</c:v>
                </c:pt>
                <c:pt idx="51">
                  <c:v>4.0900049728520127E-2</c:v>
                </c:pt>
                <c:pt idx="52">
                  <c:v>4.4012100709690548E-2</c:v>
                </c:pt>
                <c:pt idx="53">
                  <c:v>4.7270819615065775E-2</c:v>
                </c:pt>
                <c:pt idx="54">
                  <c:v>5.0674204451915089E-2</c:v>
                </c:pt>
                <c:pt idx="55">
                  <c:v>5.4219251592326628E-2</c:v>
                </c:pt>
                <c:pt idx="56">
                  <c:v>5.7901907369994204E-2</c:v>
                </c:pt>
                <c:pt idx="57">
                  <c:v>6.171702657717934E-2</c:v>
                </c:pt>
                <c:pt idx="58">
                  <c:v>6.5658338833791408E-2</c:v>
                </c:pt>
                <c:pt idx="59">
                  <c:v>6.9718423759178166E-2</c:v>
                </c:pt>
                <c:pt idx="60">
                  <c:v>7.3888695818449396E-2</c:v>
                </c:pt>
                <c:pt idx="61">
                  <c:v>7.815939963883671E-2</c:v>
                </c:pt>
                <c:pt idx="62">
                  <c:v>8.2519616497935766E-2</c:v>
                </c:pt>
                <c:pt idx="63">
                  <c:v>8.6957282575245071E-2</c:v>
                </c:pt>
                <c:pt idx="64">
                  <c:v>9.1459219432130812E-2</c:v>
                </c:pt>
                <c:pt idx="65">
                  <c:v>9.6011177044504126E-2</c:v>
                </c:pt>
                <c:pt idx="66">
                  <c:v>0.10059788955874263</c:v>
                </c:pt>
                <c:pt idx="67">
                  <c:v>0.10520314377671398</c:v>
                </c:pt>
                <c:pt idx="68">
                  <c:v>0.10980986020248093</c:v>
                </c:pt>
                <c:pt idx="69">
                  <c:v>0.11440018630398284</c:v>
                </c:pt>
                <c:pt idx="70">
                  <c:v>0.11895560146054278</c:v>
                </c:pt>
                <c:pt idx="71">
                  <c:v>0.12345703288448798</c:v>
                </c:pt>
                <c:pt idx="72">
                  <c:v>0.12788498162567791</c:v>
                </c:pt>
                <c:pt idx="73">
                  <c:v>0.1322196575945617</c:v>
                </c:pt>
                <c:pt idx="74">
                  <c:v>0.13644112237584524</c:v>
                </c:pt>
                <c:pt idx="75">
                  <c:v>0.14052943845410792</c:v>
                </c:pt>
                <c:pt idx="76">
                  <c:v>0.14446482333791696</c:v>
                </c:pt>
                <c:pt idx="77">
                  <c:v>0.14822780695300866</c:v>
                </c:pt>
                <c:pt idx="78">
                  <c:v>0.15179939058058731</c:v>
                </c:pt>
                <c:pt idx="79">
                  <c:v>0.15516120554603355</c:v>
                </c:pt>
                <c:pt idx="80">
                  <c:v>0.1582956698182304</c:v>
                </c:pt>
                <c:pt idx="81">
                  <c:v>0.1611861406617813</c:v>
                </c:pt>
                <c:pt idx="82">
                  <c:v>0.16381706149459691</c:v>
                </c:pt>
                <c:pt idx="83">
                  <c:v>0.16617410114214465</c:v>
                </c:pt>
                <c:pt idx="84">
                  <c:v>0.16824428374701669</c:v>
                </c:pt>
                <c:pt idx="85">
                  <c:v>0.17001610768776704</c:v>
                </c:pt>
                <c:pt idx="86">
                  <c:v>0.17147965198303483</c:v>
                </c:pt>
                <c:pt idx="87">
                  <c:v>0.17262666880411814</c:v>
                </c:pt>
                <c:pt idx="88">
                  <c:v>0.17345066088919345</c:v>
                </c:pt>
                <c:pt idx="89">
                  <c:v>0.17394694284263229</c:v>
                </c:pt>
                <c:pt idx="90">
                  <c:v>0.17411268551027265</c:v>
                </c:pt>
                <c:pt idx="91">
                  <c:v>0.17394694284263248</c:v>
                </c:pt>
                <c:pt idx="92">
                  <c:v>0.17345066088919384</c:v>
                </c:pt>
                <c:pt idx="93">
                  <c:v>0.17262666880411873</c:v>
                </c:pt>
                <c:pt idx="94">
                  <c:v>0.17147965198303561</c:v>
                </c:pt>
                <c:pt idx="95">
                  <c:v>0.17001610768776801</c:v>
                </c:pt>
                <c:pt idx="96">
                  <c:v>0.16824428374701786</c:v>
                </c:pt>
                <c:pt idx="97">
                  <c:v>0.16617410114214595</c:v>
                </c:pt>
                <c:pt idx="98">
                  <c:v>0.1638170614945984</c:v>
                </c:pt>
                <c:pt idx="99">
                  <c:v>0.16118614066178327</c:v>
                </c:pt>
                <c:pt idx="100">
                  <c:v>0.15829566981823254</c:v>
                </c:pt>
                <c:pt idx="101">
                  <c:v>0.15516120554603452</c:v>
                </c:pt>
                <c:pt idx="102">
                  <c:v>0.15179939058058839</c:v>
                </c:pt>
                <c:pt idx="103">
                  <c:v>0.14822780695300972</c:v>
                </c:pt>
                <c:pt idx="104">
                  <c:v>0.14446482333791813</c:v>
                </c:pt>
                <c:pt idx="105">
                  <c:v>0.14052943845410915</c:v>
                </c:pt>
                <c:pt idx="106">
                  <c:v>0.13644112237584646</c:v>
                </c:pt>
                <c:pt idx="107">
                  <c:v>0.13221965759456303</c:v>
                </c:pt>
                <c:pt idx="108">
                  <c:v>0.12788498162567918</c:v>
                </c:pt>
                <c:pt idx="109">
                  <c:v>0.12345703288448932</c:v>
                </c:pt>
                <c:pt idx="110">
                  <c:v>0.11895560146054371</c:v>
                </c:pt>
                <c:pt idx="111">
                  <c:v>0.11440018630398376</c:v>
                </c:pt>
                <c:pt idx="112">
                  <c:v>0.10980986020248186</c:v>
                </c:pt>
                <c:pt idx="113">
                  <c:v>0.10520314377671489</c:v>
                </c:pt>
                <c:pt idx="114">
                  <c:v>0.10059788955874353</c:v>
                </c:pt>
                <c:pt idx="115">
                  <c:v>9.6011177044505042E-2</c:v>
                </c:pt>
                <c:pt idx="116">
                  <c:v>9.1459219432131714E-2</c:v>
                </c:pt>
                <c:pt idx="117">
                  <c:v>8.6957282575245973E-2</c:v>
                </c:pt>
                <c:pt idx="118">
                  <c:v>8.2519616497936654E-2</c:v>
                </c:pt>
                <c:pt idx="119">
                  <c:v>7.8159399638837571E-2</c:v>
                </c:pt>
                <c:pt idx="120">
                  <c:v>7.3888695818450256E-2</c:v>
                </c:pt>
                <c:pt idx="121">
                  <c:v>6.9718423759178971E-2</c:v>
                </c:pt>
                <c:pt idx="122">
                  <c:v>6.5658338833792185E-2</c:v>
                </c:pt>
                <c:pt idx="123">
                  <c:v>6.1717026577180131E-2</c:v>
                </c:pt>
                <c:pt idx="124">
                  <c:v>5.7901907369994947E-2</c:v>
                </c:pt>
                <c:pt idx="125">
                  <c:v>5.4219251592327364E-2</c:v>
                </c:pt>
                <c:pt idx="126">
                  <c:v>5.0674204451915776E-2</c:v>
                </c:pt>
                <c:pt idx="127">
                  <c:v>4.727081961506642E-2</c:v>
                </c:pt>
                <c:pt idx="128">
                  <c:v>4.4012100709691193E-2</c:v>
                </c:pt>
                <c:pt idx="129">
                  <c:v>4.0900049728520738E-2</c:v>
                </c:pt>
                <c:pt idx="130">
                  <c:v>3.793572133618426E-2</c:v>
                </c:pt>
                <c:pt idx="131">
                  <c:v>3.5119282075742823E-2</c:v>
                </c:pt>
                <c:pt idx="132">
                  <c:v>3.2450073477448875E-2</c:v>
                </c:pt>
                <c:pt idx="133">
                  <c:v>2.9926678093796646E-2</c:v>
                </c:pt>
                <c:pt idx="134">
                  <c:v>2.7546987518966067E-2</c:v>
                </c:pt>
                <c:pt idx="135">
                  <c:v>2.5308271496053886E-2</c:v>
                </c:pt>
                <c:pt idx="136">
                  <c:v>2.3207247270439855E-2</c:v>
                </c:pt>
                <c:pt idx="137">
                  <c:v>2.1240148410609828E-2</c:v>
                </c:pt>
                <c:pt idx="138">
                  <c:v>1.9402792387086899E-2</c:v>
                </c:pt>
                <c:pt idx="139">
                  <c:v>1.769064627415947E-2</c:v>
                </c:pt>
                <c:pt idx="140">
                  <c:v>1.6098890016244302E-2</c:v>
                </c:pt>
                <c:pt idx="141">
                  <c:v>1.4622476779457645E-2</c:v>
                </c:pt>
                <c:pt idx="142">
                  <c:v>1.3256189987857226E-2</c:v>
                </c:pt>
                <c:pt idx="143">
                  <c:v>1.1994696721606886E-2</c:v>
                </c:pt>
                <c:pt idx="144">
                  <c:v>1.0832597229717612E-2</c:v>
                </c:pt>
                <c:pt idx="145">
                  <c:v>9.7644703821948113E-3</c:v>
                </c:pt>
                <c:pt idx="146">
                  <c:v>8.7849149543207869E-3</c:v>
                </c:pt>
                <c:pt idx="147">
                  <c:v>7.8885866988362661E-3</c:v>
                </c:pt>
                <c:pt idx="148">
                  <c:v>7.0702312193485174E-3</c:v>
                </c:pt>
                <c:pt idx="149">
                  <c:v>6.3247127099973748E-3</c:v>
                </c:pt>
                <c:pt idx="150">
                  <c:v>5.6470386719950959E-3</c:v>
                </c:pt>
                <c:pt idx="151">
                  <c:v>5.0323807570020048E-3</c:v>
                </c:pt>
                <c:pt idx="152">
                  <c:v>4.4760919204099754E-3</c:v>
                </c:pt>
                <c:pt idx="153">
                  <c:v>3.9737200945956837E-3</c:v>
                </c:pt>
                <c:pt idx="154">
                  <c:v>3.521018613289391E-3</c:v>
                </c:pt>
                <c:pt idx="155">
                  <c:v>3.1139536336776807E-3</c:v>
                </c:pt>
                <c:pt idx="156">
                  <c:v>2.748708813086843E-3</c:v>
                </c:pt>
                <c:pt idx="157">
                  <c:v>2.4216875024944042E-3</c:v>
                </c:pt>
                <c:pt idx="158">
                  <c:v>2.1295127201487645E-3</c:v>
                </c:pt>
                <c:pt idx="159">
                  <c:v>1.8690251657249161E-3</c:v>
                </c:pt>
                <c:pt idx="160">
                  <c:v>1.6372795292048815E-3</c:v>
                </c:pt>
                <c:pt idx="161">
                  <c:v>1.4315393395454021E-3</c:v>
                </c:pt>
                <c:pt idx="162">
                  <c:v>1.2492705866738081E-3</c:v>
                </c:pt>
                <c:pt idx="163">
                  <c:v>1.088134336911444E-3</c:v>
                </c:pt>
                <c:pt idx="164">
                  <c:v>9.4597854701418448E-4</c:v>
                </c:pt>
                <c:pt idx="165">
                  <c:v>8.2082926606252035E-4</c:v>
                </c:pt>
                <c:pt idx="166">
                  <c:v>7.1088139781751419E-4</c:v>
                </c:pt>
                <c:pt idx="167">
                  <c:v>6.1448917923279404E-4</c:v>
                </c:pt>
                <c:pt idx="168">
                  <c:v>5.3015651388728206E-4</c:v>
                </c:pt>
                <c:pt idx="169">
                  <c:v>4.5652728244826175E-4</c:v>
                </c:pt>
                <c:pt idx="170">
                  <c:v>3.9237573611886013E-4</c:v>
                </c:pt>
                <c:pt idx="171">
                  <c:v>3.3659706355811776E-4</c:v>
                </c:pt>
                <c:pt idx="172">
                  <c:v>2.8819820713731054E-4</c:v>
                </c:pt>
                <c:pt idx="173">
                  <c:v>2.4628899072943349E-4</c:v>
                </c:pt>
                <c:pt idx="174">
                  <c:v>2.1007360860303612E-4</c:v>
                </c:pt>
                <c:pt idx="175">
                  <c:v>1.7884251346003037E-4</c:v>
                </c:pt>
                <c:pt idx="176">
                  <c:v>1.5196473124629408E-4</c:v>
                </c:pt>
                <c:pt idx="177">
                  <c:v>1.2888062107651753E-4</c:v>
                </c:pt>
                <c:pt idx="178">
                  <c:v>1.0909509043382404E-4</c:v>
                </c:pt>
                <c:pt idx="179">
                  <c:v>9.2171268695868515E-5</c:v>
                </c:pt>
                <c:pt idx="180">
                  <c:v>7.7724635954632939E-5</c:v>
                </c:pt>
                <c:pt idx="181">
                  <c:v>6.5417598978359602E-5</c:v>
                </c:pt>
                <c:pt idx="182">
                  <c:v>5.4954501944254772E-5</c:v>
                </c:pt>
                <c:pt idx="183">
                  <c:v>4.6077056177737232E-5</c:v>
                </c:pt>
                <c:pt idx="184">
                  <c:v>3.856017049255212E-5</c:v>
                </c:pt>
                <c:pt idx="185">
                  <c:v>3.2208161759368765E-5</c:v>
                </c:pt>
                <c:pt idx="186">
                  <c:v>2.6851323962114633E-5</c:v>
                </c:pt>
                <c:pt idx="187">
                  <c:v>2.2342833156689944E-5</c:v>
                </c:pt>
                <c:pt idx="188">
                  <c:v>1.8555965354159218E-5</c:v>
                </c:pt>
                <c:pt idx="189">
                  <c:v>1.5381604342169648E-5</c:v>
                </c:pt>
                <c:pt idx="190">
                  <c:v>1.2726016770816179E-5</c:v>
                </c:pt>
                <c:pt idx="191">
                  <c:v>1.0508872404032595E-5</c:v>
                </c:pt>
                <c:pt idx="192">
                  <c:v>8.6614882216650042E-6</c:v>
                </c:pt>
                <c:pt idx="193">
                  <c:v>7.1252760028639416E-6</c:v>
                </c:pt>
                <c:pt idx="194">
                  <c:v>5.8503740858922279E-6</c:v>
                </c:pt>
                <c:pt idx="195">
                  <c:v>4.7944451457030322E-6</c:v>
                </c:pt>
                <c:pt idx="196">
                  <c:v>3.9216230265810089E-6</c:v>
                </c:pt>
                <c:pt idx="197">
                  <c:v>3.2015928854161781E-6</c:v>
                </c:pt>
                <c:pt idx="198">
                  <c:v>2.6087901189112464E-6</c:v>
                </c:pt>
                <c:pt idx="199">
                  <c:v>2.1217047464243351E-6</c:v>
                </c:pt>
                <c:pt idx="200">
                  <c:v>1.7222790841523212E-6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4A-46A5-9E6E-E2F8AC10E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926799"/>
        <c:axId val="1840908079"/>
      </c:lineChart>
      <c:catAx>
        <c:axId val="184092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840908079"/>
        <c:crosses val="autoZero"/>
        <c:auto val="1"/>
        <c:lblAlgn val="ctr"/>
        <c:lblOffset val="100"/>
        <c:noMultiLvlLbl val="0"/>
      </c:catAx>
      <c:valAx>
        <c:axId val="184090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84092679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Ejer_2f!$F$3:$F$72</c:f>
              <c:numCache>
                <c:formatCode>General</c:formatCode>
                <c:ptCount val="70"/>
                <c:pt idx="0">
                  <c:v>-1.8683462653356444</c:v>
                </c:pt>
                <c:pt idx="1">
                  <c:v>-1.6201644522322138</c:v>
                </c:pt>
                <c:pt idx="2">
                  <c:v>-1.5743321316200913</c:v>
                </c:pt>
                <c:pt idx="3">
                  <c:v>-1.4584276732926178</c:v>
                </c:pt>
                <c:pt idx="4">
                  <c:v>-1.3350329290706739</c:v>
                </c:pt>
                <c:pt idx="5">
                  <c:v>-1.2781315080689271</c:v>
                </c:pt>
                <c:pt idx="6">
                  <c:v>-1.2727310922037141</c:v>
                </c:pt>
                <c:pt idx="7">
                  <c:v>-1.2681148156342972</c:v>
                </c:pt>
                <c:pt idx="8">
                  <c:v>-1.0203369941336613</c:v>
                </c:pt>
                <c:pt idx="9">
                  <c:v>-1.0018422795894817</c:v>
                </c:pt>
                <c:pt idx="10">
                  <c:v>-0.98149795526334638</c:v>
                </c:pt>
                <c:pt idx="11">
                  <c:v>-0.87331948508016899</c:v>
                </c:pt>
                <c:pt idx="12">
                  <c:v>-0.7864904447214619</c:v>
                </c:pt>
                <c:pt idx="13">
                  <c:v>-0.76443289469617559</c:v>
                </c:pt>
                <c:pt idx="14">
                  <c:v>-0.72672509830470089</c:v>
                </c:pt>
                <c:pt idx="15">
                  <c:v>-0.67217274046421083</c:v>
                </c:pt>
                <c:pt idx="16">
                  <c:v>-0.65521715312686646</c:v>
                </c:pt>
                <c:pt idx="17">
                  <c:v>-0.57367547665617535</c:v>
                </c:pt>
                <c:pt idx="18">
                  <c:v>-0.55814772106326394</c:v>
                </c:pt>
                <c:pt idx="19">
                  <c:v>-0.50492770317199853</c:v>
                </c:pt>
                <c:pt idx="20">
                  <c:v>-0.49085806963518747</c:v>
                </c:pt>
                <c:pt idx="21">
                  <c:v>-0.44625165214999152</c:v>
                </c:pt>
                <c:pt idx="22">
                  <c:v>-0.38563314236926632</c:v>
                </c:pt>
                <c:pt idx="23">
                  <c:v>-0.38105805922397429</c:v>
                </c:pt>
                <c:pt idx="24">
                  <c:v>-0.36112317790007536</c:v>
                </c:pt>
                <c:pt idx="25">
                  <c:v>-0.30554546370314972</c:v>
                </c:pt>
                <c:pt idx="26">
                  <c:v>-0.27105925200530395</c:v>
                </c:pt>
                <c:pt idx="27">
                  <c:v>-0.26037164056133</c:v>
                </c:pt>
                <c:pt idx="28">
                  <c:v>-0.15355204525286656</c:v>
                </c:pt>
                <c:pt idx="29">
                  <c:v>-0.12596037718880404</c:v>
                </c:pt>
                <c:pt idx="30">
                  <c:v>-0.12264867447664253</c:v>
                </c:pt>
                <c:pt idx="31">
                  <c:v>-0.11273001110445061</c:v>
                </c:pt>
                <c:pt idx="32">
                  <c:v>-9.6219826207041073E-2</c:v>
                </c:pt>
                <c:pt idx="33">
                  <c:v>-9.0411837686898477E-2</c:v>
                </c:pt>
                <c:pt idx="34">
                  <c:v>-5.4892410130085757E-2</c:v>
                </c:pt>
                <c:pt idx="35">
                  <c:v>-3.7699614431150927E-2</c:v>
                </c:pt>
                <c:pt idx="36">
                  <c:v>-2.6942805417917527E-2</c:v>
                </c:pt>
                <c:pt idx="37">
                  <c:v>-1.6056918636543557E-2</c:v>
                </c:pt>
                <c:pt idx="38">
                  <c:v>-1.5126807629330993E-3</c:v>
                </c:pt>
                <c:pt idx="39">
                  <c:v>5.7480153267784242E-3</c:v>
                </c:pt>
                <c:pt idx="40">
                  <c:v>4.4711430113932395E-2</c:v>
                </c:pt>
                <c:pt idx="41">
                  <c:v>4.9456105927020204E-2</c:v>
                </c:pt>
                <c:pt idx="42">
                  <c:v>5.6517038971824744E-2</c:v>
                </c:pt>
                <c:pt idx="43">
                  <c:v>9.5533036355526443E-2</c:v>
                </c:pt>
                <c:pt idx="44">
                  <c:v>0.10447304853444429</c:v>
                </c:pt>
                <c:pt idx="45">
                  <c:v>0.11328633068458632</c:v>
                </c:pt>
                <c:pt idx="46">
                  <c:v>0.13035832910669959</c:v>
                </c:pt>
                <c:pt idx="47">
                  <c:v>0.1475250378467543</c:v>
                </c:pt>
                <c:pt idx="48">
                  <c:v>0.19171295450480691</c:v>
                </c:pt>
                <c:pt idx="49">
                  <c:v>0.23357729929933671</c:v>
                </c:pt>
                <c:pt idx="50">
                  <c:v>0.25237060031458164</c:v>
                </c:pt>
                <c:pt idx="51">
                  <c:v>0.34305148716468215</c:v>
                </c:pt>
                <c:pt idx="52">
                  <c:v>0.44322431558876296</c:v>
                </c:pt>
                <c:pt idx="53">
                  <c:v>0.46056903773476321</c:v>
                </c:pt>
                <c:pt idx="54">
                  <c:v>0.47308765651379642</c:v>
                </c:pt>
                <c:pt idx="55">
                  <c:v>0.57157556072585736</c:v>
                </c:pt>
                <c:pt idx="56">
                  <c:v>0.58405595189663695</c:v>
                </c:pt>
                <c:pt idx="57">
                  <c:v>0.62090244708659803</c:v>
                </c:pt>
                <c:pt idx="58">
                  <c:v>0.64336426939454205</c:v>
                </c:pt>
                <c:pt idx="59">
                  <c:v>0.68205054862582759</c:v>
                </c:pt>
                <c:pt idx="60">
                  <c:v>0.70610055184366727</c:v>
                </c:pt>
                <c:pt idx="61">
                  <c:v>0.76636813104528423</c:v>
                </c:pt>
                <c:pt idx="62">
                  <c:v>0.94995861586494423</c:v>
                </c:pt>
                <c:pt idx="63">
                  <c:v>1.0312622510355005</c:v>
                </c:pt>
                <c:pt idx="64">
                  <c:v>1.279935108015569</c:v>
                </c:pt>
                <c:pt idx="65">
                  <c:v>1.4521518393808457</c:v>
                </c:pt>
                <c:pt idx="66">
                  <c:v>1.5164619186313757</c:v>
                </c:pt>
                <c:pt idx="67">
                  <c:v>1.7144833206387962</c:v>
                </c:pt>
                <c:pt idx="68">
                  <c:v>1.848985276465912</c:v>
                </c:pt>
                <c:pt idx="69">
                  <c:v>2.7554219694491699</c:v>
                </c:pt>
              </c:numCache>
            </c:numRef>
          </c:xVal>
          <c:yVal>
            <c:numRef>
              <c:f>Ejer_2f!$G$3:$G$72</c:f>
              <c:numCache>
                <c:formatCode>General</c:formatCode>
                <c:ptCount val="70"/>
                <c:pt idx="0">
                  <c:v>-2.1949244993050545</c:v>
                </c:pt>
                <c:pt idx="1">
                  <c:v>-1.9084116818884704</c:v>
                </c:pt>
                <c:pt idx="2">
                  <c:v>-1.7251133770389839</c:v>
                </c:pt>
                <c:pt idx="3">
                  <c:v>-1.586278900914659</c:v>
                </c:pt>
                <c:pt idx="4">
                  <c:v>-1.4726513521641149</c:v>
                </c:pt>
                <c:pt idx="5">
                  <c:v>-1.375378649883463</c:v>
                </c:pt>
                <c:pt idx="6">
                  <c:v>-1.2896186457164065</c:v>
                </c:pt>
                <c:pt idx="7">
                  <c:v>-1.2124187877842669</c:v>
                </c:pt>
                <c:pt idx="8">
                  <c:v>-1.1418385701455156</c:v>
                </c:pt>
                <c:pt idx="9">
                  <c:v>-1.0765303368163031</c:v>
                </c:pt>
                <c:pt idx="10">
                  <c:v>-1.0155176132934878</c:v>
                </c:pt>
                <c:pt idx="11">
                  <c:v>-0.95806859760897212</c:v>
                </c:pt>
                <c:pt idx="12">
                  <c:v>-0.90361952751406283</c:v>
                </c:pt>
                <c:pt idx="13">
                  <c:v>-0.85172598069826588</c:v>
                </c:pt>
                <c:pt idx="14">
                  <c:v>-0.8020306803053997</c:v>
                </c:pt>
                <c:pt idx="15">
                  <c:v>-0.75424149512029026</c:v>
                </c:pt>
                <c:pt idx="16">
                  <c:v>-0.70811597574759721</c:v>
                </c:pt>
                <c:pt idx="17">
                  <c:v>-0.66345021653821135</c:v>
                </c:pt>
                <c:pt idx="18">
                  <c:v>-0.62007066011244649</c:v>
                </c:pt>
                <c:pt idx="19">
                  <c:v>-0.57782795202826553</c:v>
                </c:pt>
                <c:pt idx="20">
                  <c:v>-0.53659225410132738</c:v>
                </c:pt>
                <c:pt idx="21">
                  <c:v>-0.49624961492999059</c:v>
                </c:pt>
                <c:pt idx="22">
                  <c:v>-0.45669911932122309</c:v>
                </c:pt>
                <c:pt idx="23">
                  <c:v>-0.41785061995716249</c:v>
                </c:pt>
                <c:pt idx="24">
                  <c:v>-0.3796229098939764</c:v>
                </c:pt>
                <c:pt idx="25">
                  <c:v>-0.34194223257020173</c:v>
                </c:pt>
                <c:pt idx="26">
                  <c:v>-0.30474105269084534</c:v>
                </c:pt>
                <c:pt idx="27">
                  <c:v>-0.2679570303334749</c:v>
                </c:pt>
                <c:pt idx="28">
                  <c:v>-0.23153215429615542</c:v>
                </c:pt>
                <c:pt idx="29">
                  <c:v>-0.19541200066783002</c:v>
                </c:pt>
                <c:pt idx="30">
                  <c:v>-0.159545089923114</c:v>
                </c:pt>
                <c:pt idx="31">
                  <c:v>-0.12388232125861365</c:v>
                </c:pt>
                <c:pt idx="32">
                  <c:v>-8.8376466903219181E-2</c:v>
                </c:pt>
                <c:pt idx="33">
                  <c:v>-5.298171210299718E-2</c:v>
                </c:pt>
                <c:pt idx="34">
                  <c:v>-1.7653228648661996E-2</c:v>
                </c:pt>
                <c:pt idx="35">
                  <c:v>1.7653228648660747E-2</c:v>
                </c:pt>
                <c:pt idx="36">
                  <c:v>5.2981712102995925E-2</c:v>
                </c:pt>
                <c:pt idx="37">
                  <c:v>8.8376466903217904E-2</c:v>
                </c:pt>
                <c:pt idx="38">
                  <c:v>0.12388232125861239</c:v>
                </c:pt>
                <c:pt idx="39">
                  <c:v>0.15954508992311273</c:v>
                </c:pt>
                <c:pt idx="40">
                  <c:v>0.19541200066782871</c:v>
                </c:pt>
                <c:pt idx="41">
                  <c:v>0.23153215429615412</c:v>
                </c:pt>
                <c:pt idx="42">
                  <c:v>0.26795703033347362</c:v>
                </c:pt>
                <c:pt idx="43">
                  <c:v>0.30474105269084401</c:v>
                </c:pt>
                <c:pt idx="44">
                  <c:v>0.34194223257020046</c:v>
                </c:pt>
                <c:pt idx="45">
                  <c:v>0.37962290989397507</c:v>
                </c:pt>
                <c:pt idx="46">
                  <c:v>0.41785061995716116</c:v>
                </c:pt>
                <c:pt idx="47">
                  <c:v>0.45669911932122159</c:v>
                </c:pt>
                <c:pt idx="48">
                  <c:v>0.49624961492998909</c:v>
                </c:pt>
                <c:pt idx="49">
                  <c:v>0.53659225410132594</c:v>
                </c:pt>
                <c:pt idx="50">
                  <c:v>0.57782795202826398</c:v>
                </c:pt>
                <c:pt idx="51">
                  <c:v>0.62007066011244505</c:v>
                </c:pt>
                <c:pt idx="52">
                  <c:v>0.66345021653820979</c:v>
                </c:pt>
                <c:pt idx="53">
                  <c:v>0.70811597574759544</c:v>
                </c:pt>
                <c:pt idx="54">
                  <c:v>0.75424149512028826</c:v>
                </c:pt>
                <c:pt idx="55">
                  <c:v>0.80203068030539815</c:v>
                </c:pt>
                <c:pt idx="56">
                  <c:v>0.85172598069826433</c:v>
                </c:pt>
                <c:pt idx="57">
                  <c:v>0.90361952751405972</c:v>
                </c:pt>
                <c:pt idx="58">
                  <c:v>0.95806859760897101</c:v>
                </c:pt>
                <c:pt idx="59">
                  <c:v>1.0155176132934813</c:v>
                </c:pt>
                <c:pt idx="60">
                  <c:v>1.0765303368162999</c:v>
                </c:pt>
                <c:pt idx="61">
                  <c:v>1.141838570145512</c:v>
                </c:pt>
                <c:pt idx="62">
                  <c:v>1.2124187877842632</c:v>
                </c:pt>
                <c:pt idx="63">
                  <c:v>1.2896186457164021</c:v>
                </c:pt>
                <c:pt idx="64">
                  <c:v>1.3753786498834559</c:v>
                </c:pt>
                <c:pt idx="65">
                  <c:v>1.4726513521641094</c:v>
                </c:pt>
                <c:pt idx="66">
                  <c:v>1.5862789009146521</c:v>
                </c:pt>
                <c:pt idx="67">
                  <c:v>1.7251133770389748</c:v>
                </c:pt>
                <c:pt idx="68">
                  <c:v>1.9084116818884573</c:v>
                </c:pt>
                <c:pt idx="69">
                  <c:v>2.1949244993050314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B6-49B3-B7CC-E74D79750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827056"/>
        <c:axId val="476826096"/>
      </c:scatterChart>
      <c:valAx>
        <c:axId val="47682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476826096"/>
        <c:crosses val="autoZero"/>
        <c:crossBetween val="midCat"/>
      </c:valAx>
      <c:valAx>
        <c:axId val="4768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47682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0</xdr:row>
      <xdr:rowOff>9525</xdr:rowOff>
    </xdr:from>
    <xdr:to>
      <xdr:col>11</xdr:col>
      <xdr:colOff>323850</xdr:colOff>
      <xdr:row>15</xdr:row>
      <xdr:rowOff>169545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E41C47-0162-4061-BE5D-DB2B097F9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28574</xdr:colOff>
      <xdr:row>16</xdr:row>
      <xdr:rowOff>138112</xdr:rowOff>
    </xdr:from>
    <xdr:to>
      <xdr:col>11</xdr:col>
      <xdr:colOff>628649</xdr:colOff>
      <xdr:row>31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302E294-1A12-45D5-8221-A6E22D979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1</xdr:row>
      <xdr:rowOff>128587</xdr:rowOff>
    </xdr:from>
    <xdr:to>
      <xdr:col>15</xdr:col>
      <xdr:colOff>376237</xdr:colOff>
      <xdr:row>16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2992F6-3662-EAE2-88BF-27EDD92CC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0.15938</cdr:x>
      <cdr:y>0.24479</cdr:y>
    </cdr:from>
    <cdr:to>
      <cdr:x>0.80938</cdr:x>
      <cdr:y>0.90451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C001B32-2D81-1C74-14B2-8E98E998445E}"/>
            </a:ext>
          </a:extLst>
        </cdr:cNvPr>
        <cdr:cNvCxnSpPr/>
      </cdr:nvCxnSpPr>
      <cdr:spPr>
        <a:xfrm xmlns:a="http://schemas.openxmlformats.org/drawingml/2006/main" flipH="1">
          <a:off x="728663" y="671513"/>
          <a:ext cx="2971800" cy="1809750"/>
        </a:xfrm>
        <a:prstGeom xmlns:a="http://schemas.openxmlformats.org/drawingml/2006/main" prst="line">
          <a:avLst/>
        </a:prstGeom>
        <a:ln xmlns:a="http://schemas.openxmlformats.org/drawingml/2006/main"/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533E-504F-4D5B-9336-E917DA6AEB35}">
  <dimension ref="A1:P202"/>
  <sheetViews>
    <sheetView topLeftCell="L1" zoomScale="139" zoomScaleNormal="100" workbookViewId="0">
      <selection activeCell="M20" sqref="M20"/>
    </sheetView>
  </sheetViews>
  <sheetFormatPr baseColWidth="10" defaultColWidth="11.5" defaultRowHeight="15" x14ac:dyDescent="0.2"/>
  <cols>
    <col min="3" max="3" width="12" bestFit="1" customWidth="1"/>
    <col min="5" max="5" width="12" bestFit="1" customWidth="1"/>
  </cols>
  <sheetData>
    <row r="1" spans="1:13" x14ac:dyDescent="0.2">
      <c r="B1" t="s">
        <v>1</v>
      </c>
      <c r="C1" t="s">
        <v>2</v>
      </c>
      <c r="D1" t="s">
        <v>0</v>
      </c>
      <c r="E1" t="s">
        <v>3</v>
      </c>
    </row>
    <row r="2" spans="1:13" x14ac:dyDescent="0.2">
      <c r="A2">
        <v>-10</v>
      </c>
      <c r="B2">
        <f>+(1/SQRT(18*PI()))*EXP(-(($A2+1)^2)/18)</f>
        <v>1.4772828039793359E-3</v>
      </c>
      <c r="C2">
        <f>+(1/SQRT(8*PI()))*EXP(-(($A2+1)^2)/8)</f>
        <v>7.9918705534527373E-6</v>
      </c>
      <c r="D2" s="6">
        <f>0.25*B2+0.75*C2</f>
        <v>3.7531460390992355E-4</v>
      </c>
      <c r="E2" s="6">
        <f>+(1/SQRT(10.5*PI()))*EXP(-(($A2+1)^2)/10.5)</f>
        <v>7.7724635954619698E-5</v>
      </c>
    </row>
    <row r="3" spans="1:13" x14ac:dyDescent="0.2">
      <c r="A3">
        <v>-9.9</v>
      </c>
      <c r="B3">
        <f t="shared" ref="B3:B66" si="0">+(1/SQRT(18*PI()))*EXP(-(($A3+1)^2)/18)</f>
        <v>1.6317432168629776E-3</v>
      </c>
      <c r="C3">
        <f t="shared" ref="C3:C66" si="1">+(1/SQRT(8*PI()))*EXP(-(($A3+1)^2)/8)</f>
        <v>9.9958983534613955E-6</v>
      </c>
      <c r="D3" s="6">
        <f t="shared" ref="D3:D66" si="2">0.25*B3+0.75*C3</f>
        <v>4.1543272798084046E-4</v>
      </c>
      <c r="E3" s="6">
        <f t="shared" ref="E3:E66" si="3">+(1/SQRT(10.5*PI()))*EXP(-(($A3+1)^2)/10.5)</f>
        <v>9.2171268695852713E-5</v>
      </c>
      <c r="M3" t="s">
        <v>95</v>
      </c>
    </row>
    <row r="4" spans="1:13" x14ac:dyDescent="0.2">
      <c r="A4">
        <v>-9.8000000000000007</v>
      </c>
      <c r="B4">
        <f t="shared" si="0"/>
        <v>1.8003520603981236E-3</v>
      </c>
      <c r="C4">
        <f t="shared" si="1"/>
        <v>1.2471235645026768E-5</v>
      </c>
      <c r="D4" s="6">
        <f t="shared" si="2"/>
        <v>4.5944144183330101E-4</v>
      </c>
      <c r="E4" s="6">
        <f t="shared" si="3"/>
        <v>1.0909509043380592E-4</v>
      </c>
      <c r="M4" t="s">
        <v>96</v>
      </c>
    </row>
    <row r="5" spans="1:13" x14ac:dyDescent="0.2">
      <c r="A5">
        <v>-9.6999999999999993</v>
      </c>
      <c r="B5">
        <f t="shared" si="0"/>
        <v>1.98417747325862E-3</v>
      </c>
      <c r="C5">
        <f t="shared" si="1"/>
        <v>1.5520703528925133E-5</v>
      </c>
      <c r="D5" s="6">
        <f t="shared" si="2"/>
        <v>5.0768489596134884E-4</v>
      </c>
      <c r="E5" s="6">
        <f t="shared" si="3"/>
        <v>1.2888062107649622E-4</v>
      </c>
      <c r="M5" t="s">
        <v>97</v>
      </c>
    </row>
    <row r="6" spans="1:13" x14ac:dyDescent="0.2">
      <c r="A6">
        <v>-9.6</v>
      </c>
      <c r="B6">
        <f t="shared" si="0"/>
        <v>2.1843440296711765E-3</v>
      </c>
      <c r="C6">
        <f t="shared" si="1"/>
        <v>1.9267598371043565E-5</v>
      </c>
      <c r="D6" s="6">
        <f t="shared" si="2"/>
        <v>5.6053670619607681E-4</v>
      </c>
      <c r="E6" s="6">
        <f t="shared" si="3"/>
        <v>1.5196473124626936E-4</v>
      </c>
      <c r="M6" t="s">
        <v>98</v>
      </c>
    </row>
    <row r="7" spans="1:13" x14ac:dyDescent="0.2">
      <c r="A7">
        <v>-9.5</v>
      </c>
      <c r="B7">
        <f t="shared" si="0"/>
        <v>2.4020332548697412E-3</v>
      </c>
      <c r="C7">
        <f t="shared" si="1"/>
        <v>2.3859318270602476E-5</v>
      </c>
      <c r="D7" s="6">
        <f t="shared" si="2"/>
        <v>6.1840280242038718E-4</v>
      </c>
      <c r="E7" s="6">
        <f t="shared" si="3"/>
        <v>1.7884251346000151E-4</v>
      </c>
      <c r="M7" t="s">
        <v>99</v>
      </c>
    </row>
    <row r="8" spans="1:13" x14ac:dyDescent="0.2">
      <c r="A8">
        <v>-9.4</v>
      </c>
      <c r="B8">
        <f t="shared" si="0"/>
        <v>2.6384838609933214E-3</v>
      </c>
      <c r="C8">
        <f t="shared" si="1"/>
        <v>2.9471533878269927E-5</v>
      </c>
      <c r="D8" s="6">
        <f t="shared" si="2"/>
        <v>6.8172461565703282E-4</v>
      </c>
      <c r="E8" s="6">
        <f t="shared" si="3"/>
        <v>2.1007360860300219E-4</v>
      </c>
      <c r="M8" t="s">
        <v>100</v>
      </c>
    </row>
    <row r="9" spans="1:13" x14ac:dyDescent="0.2">
      <c r="A9">
        <v>-9.3000000000000007</v>
      </c>
      <c r="B9">
        <f t="shared" si="0"/>
        <v>2.8949916735929648E-3</v>
      </c>
      <c r="C9">
        <f t="shared" si="1"/>
        <v>3.6312965151126162E-5</v>
      </c>
      <c r="D9" s="6">
        <f t="shared" si="2"/>
        <v>7.5098264226158579E-4</v>
      </c>
      <c r="E9" s="6">
        <f t="shared" si="3"/>
        <v>2.46288990729395E-4</v>
      </c>
      <c r="M9" t="s">
        <v>101</v>
      </c>
    </row>
    <row r="10" spans="1:13" x14ac:dyDescent="0.2">
      <c r="A10">
        <v>-9.1999999999999993</v>
      </c>
      <c r="B10">
        <f t="shared" si="0"/>
        <v>3.1729092184457314E-3</v>
      </c>
      <c r="C10">
        <f t="shared" si="1"/>
        <v>4.4630828588566464E-5</v>
      </c>
      <c r="D10">
        <f t="shared" si="2"/>
        <v>8.2670042605285769E-4</v>
      </c>
      <c r="E10">
        <f t="shared" si="3"/>
        <v>2.8819820713726549E-4</v>
      </c>
    </row>
    <row r="11" spans="1:13" x14ac:dyDescent="0.2">
      <c r="A11">
        <v>-9.1</v>
      </c>
      <c r="B11">
        <f t="shared" si="0"/>
        <v>3.473644938140865E-3</v>
      </c>
      <c r="C11">
        <f t="shared" si="1"/>
        <v>5.4717021719900277E-5</v>
      </c>
      <c r="D11">
        <f t="shared" si="2"/>
        <v>9.094490008251415E-4</v>
      </c>
      <c r="E11">
        <f t="shared" si="3"/>
        <v>3.3659706355806604E-4</v>
      </c>
    </row>
    <row r="12" spans="1:13" x14ac:dyDescent="0.2">
      <c r="A12">
        <v>-9</v>
      </c>
      <c r="B12">
        <f t="shared" si="0"/>
        <v>3.798662007932481E-3</v>
      </c>
      <c r="C12">
        <f t="shared" si="1"/>
        <v>6.6915112882442684E-5</v>
      </c>
      <c r="D12">
        <f t="shared" si="2"/>
        <v>9.9985183664495227E-4</v>
      </c>
      <c r="E12">
        <f t="shared" si="3"/>
        <v>3.9237573611880018E-4</v>
      </c>
      <c r="M12" t="s">
        <v>102</v>
      </c>
    </row>
    <row r="13" spans="1:13" x14ac:dyDescent="0.2">
      <c r="A13">
        <v>-8.9</v>
      </c>
      <c r="B13">
        <f t="shared" si="0"/>
        <v>4.1494767206680669E-3</v>
      </c>
      <c r="C13">
        <f t="shared" si="1"/>
        <v>8.1628204383120994E-5</v>
      </c>
      <c r="D13">
        <f t="shared" si="2"/>
        <v>1.0985903334543574E-3</v>
      </c>
      <c r="E13">
        <f t="shared" si="3"/>
        <v>4.5652728244819279E-4</v>
      </c>
      <c r="M13" t="s">
        <v>103</v>
      </c>
    </row>
    <row r="14" spans="1:13" x14ac:dyDescent="0.2">
      <c r="A14">
        <v>-8.8000000000000007</v>
      </c>
      <c r="B14">
        <f t="shared" si="0"/>
        <v>4.5276564112285362E-3</v>
      </c>
      <c r="C14">
        <f t="shared" si="1"/>
        <v>9.9327735696386183E-5</v>
      </c>
      <c r="D14">
        <f t="shared" si="2"/>
        <v>1.2064099045794236E-3</v>
      </c>
      <c r="E14">
        <f t="shared" si="3"/>
        <v>5.3015651388720302E-4</v>
      </c>
      <c r="M14" t="s">
        <v>104</v>
      </c>
    </row>
    <row r="15" spans="1:13" x14ac:dyDescent="0.2">
      <c r="A15">
        <v>-8.6999999999999993</v>
      </c>
      <c r="B15">
        <f t="shared" si="0"/>
        <v>4.9348168918754336E-3</v>
      </c>
      <c r="C15">
        <f t="shared" si="1"/>
        <v>1.2056329011299684E-4</v>
      </c>
      <c r="D15">
        <f t="shared" si="2"/>
        <v>1.324126690553606E-3</v>
      </c>
      <c r="E15">
        <f t="shared" si="3"/>
        <v>6.1448917923270449E-4</v>
      </c>
      <c r="M15" t="s">
        <v>105</v>
      </c>
    </row>
    <row r="16" spans="1:13" x14ac:dyDescent="0.2">
      <c r="A16">
        <v>-8.6</v>
      </c>
      <c r="B16">
        <f t="shared" si="0"/>
        <v>5.3726193712163306E-3</v>
      </c>
      <c r="C16">
        <f t="shared" si="1"/>
        <v>1.4597346289573014E-4</v>
      </c>
      <c r="D16">
        <f t="shared" si="2"/>
        <v>1.4526349399758803E-3</v>
      </c>
      <c r="E16">
        <f t="shared" si="3"/>
        <v>7.1088139781741195E-4</v>
      </c>
      <c r="M16" t="s">
        <v>106</v>
      </c>
    </row>
    <row r="17" spans="1:16" x14ac:dyDescent="0.2">
      <c r="A17">
        <v>-8.5000000000000107</v>
      </c>
      <c r="B17">
        <f t="shared" si="0"/>
        <v>5.8427668311894611E-3</v>
      </c>
      <c r="C17">
        <f t="shared" si="1"/>
        <v>1.7629784118371926E-4</v>
      </c>
      <c r="D17">
        <f t="shared" si="2"/>
        <v>1.5929150886851548E-3</v>
      </c>
      <c r="E17">
        <f t="shared" si="3"/>
        <v>8.2082926606239068E-4</v>
      </c>
      <c r="M17" t="s">
        <v>107</v>
      </c>
    </row>
    <row r="18" spans="1:16" x14ac:dyDescent="0.2">
      <c r="A18">
        <v>-8.4000000000000092</v>
      </c>
      <c r="B18">
        <f t="shared" si="0"/>
        <v>6.34699983855004E-3</v>
      </c>
      <c r="C18">
        <f t="shared" si="1"/>
        <v>2.1239013527537214E-4</v>
      </c>
      <c r="D18">
        <f t="shared" si="2"/>
        <v>1.746042561094039E-3</v>
      </c>
      <c r="E18">
        <f t="shared" si="3"/>
        <v>9.459785470140392E-4</v>
      </c>
      <c r="M18" t="s">
        <v>108</v>
      </c>
    </row>
    <row r="19" spans="1:16" x14ac:dyDescent="0.2">
      <c r="A19">
        <v>-8.3000000000000096</v>
      </c>
      <c r="B19">
        <f t="shared" si="0"/>
        <v>6.887091769826016E-3</v>
      </c>
      <c r="C19">
        <f t="shared" si="1"/>
        <v>2.5523248717208825E-4</v>
      </c>
      <c r="D19">
        <f t="shared" si="2"/>
        <v>1.9131973078355701E-3</v>
      </c>
      <c r="E19">
        <f t="shared" si="3"/>
        <v>1.0881343369112788E-3</v>
      </c>
    </row>
    <row r="20" spans="1:16" x14ac:dyDescent="0.2">
      <c r="A20">
        <v>-8.2000000000000099</v>
      </c>
      <c r="B20">
        <f t="shared" si="0"/>
        <v>7.4648434316142414E-3</v>
      </c>
      <c r="C20">
        <f t="shared" si="1"/>
        <v>3.0595096505688053E-4</v>
      </c>
      <c r="D20">
        <f t="shared" si="2"/>
        <v>2.0956740816962206E-3</v>
      </c>
      <c r="E20">
        <f t="shared" si="3"/>
        <v>1.2492705866736186E-3</v>
      </c>
      <c r="M20" t="s">
        <v>109</v>
      </c>
    </row>
    <row r="21" spans="1:16" x14ac:dyDescent="0.2">
      <c r="A21">
        <v>-8.1000000000000103</v>
      </c>
      <c r="B21">
        <f t="shared" si="0"/>
        <v>8.0820770614090567E-3</v>
      </c>
      <c r="C21">
        <f t="shared" si="1"/>
        <v>3.6583223141514862E-4</v>
      </c>
      <c r="D21">
        <f t="shared" si="2"/>
        <v>2.2948934389136256E-3</v>
      </c>
      <c r="E21">
        <f t="shared" si="3"/>
        <v>1.4315393395451898E-3</v>
      </c>
      <c r="M21" t="s">
        <v>110</v>
      </c>
      <c r="P21">
        <f>96.75/5.25^2</f>
        <v>3.510204081632653</v>
      </c>
    </row>
    <row r="22" spans="1:16" x14ac:dyDescent="0.2">
      <c r="A22">
        <v>-8.0000000000000107</v>
      </c>
      <c r="B22">
        <f t="shared" si="0"/>
        <v>8.7406296979030944E-3</v>
      </c>
      <c r="C22">
        <f t="shared" si="1"/>
        <v>4.3634134752287195E-4</v>
      </c>
      <c r="D22">
        <f t="shared" si="2"/>
        <v>2.5124134351179276E-3</v>
      </c>
      <c r="E22">
        <f t="shared" si="3"/>
        <v>1.6372795292046386E-3</v>
      </c>
    </row>
    <row r="23" spans="1:16" x14ac:dyDescent="0.2">
      <c r="A23">
        <v>-7.9000000000000101</v>
      </c>
      <c r="B23">
        <f t="shared" si="0"/>
        <v>9.4423459138669834E-3</v>
      </c>
      <c r="C23">
        <f t="shared" si="1"/>
        <v>5.191406478306965E-4</v>
      </c>
      <c r="D23">
        <f t="shared" si="2"/>
        <v>2.7499419643397683E-3</v>
      </c>
      <c r="E23">
        <f t="shared" si="3"/>
        <v>1.8690251657246454E-3</v>
      </c>
      <c r="M23" t="s">
        <v>111</v>
      </c>
    </row>
    <row r="24" spans="1:16" x14ac:dyDescent="0.2">
      <c r="A24">
        <v>-7.8000000000000096</v>
      </c>
      <c r="B24">
        <f t="shared" si="0"/>
        <v>1.0189069909295086E-2</v>
      </c>
      <c r="C24">
        <f t="shared" si="1"/>
        <v>6.1610958423649956E-4</v>
      </c>
      <c r="D24">
        <f t="shared" si="2"/>
        <v>3.0093496655011461E-3</v>
      </c>
      <c r="E24">
        <f t="shared" si="3"/>
        <v>2.1295127201484639E-3</v>
      </c>
    </row>
    <row r="25" spans="1:16" x14ac:dyDescent="0.2">
      <c r="A25">
        <v>-7.7000000000000099</v>
      </c>
      <c r="B25">
        <f t="shared" si="0"/>
        <v>1.0982636967484681E-2</v>
      </c>
      <c r="C25">
        <f t="shared" si="1"/>
        <v>7.2936540233336069E-4</v>
      </c>
      <c r="D25">
        <f t="shared" si="2"/>
        <v>3.292683293621191E-3</v>
      </c>
      <c r="E25">
        <f t="shared" si="3"/>
        <v>2.4216875024940646E-3</v>
      </c>
      <c r="M25" t="s">
        <v>112</v>
      </c>
    </row>
    <row r="26" spans="1:16" x14ac:dyDescent="0.2">
      <c r="A26">
        <v>-7.6000000000000103</v>
      </c>
      <c r="B26">
        <f t="shared" si="0"/>
        <v>1.1824864282077057E-2</v>
      </c>
      <c r="C26">
        <f t="shared" si="1"/>
        <v>8.6128446952682533E-4</v>
      </c>
      <c r="D26">
        <f t="shared" si="2"/>
        <v>3.6021794226643832E-3</v>
      </c>
      <c r="E26">
        <f t="shared" si="3"/>
        <v>2.7487088130864622E-3</v>
      </c>
      <c r="M26" t="s">
        <v>113</v>
      </c>
    </row>
    <row r="27" spans="1:16" x14ac:dyDescent="0.2">
      <c r="A27">
        <v>-7.5000000000000098</v>
      </c>
      <c r="B27">
        <f t="shared" si="0"/>
        <v>1.2717541168805899E-2</v>
      </c>
      <c r="C27">
        <f t="shared" si="1"/>
        <v>1.0145240286498678E-3</v>
      </c>
      <c r="D27">
        <f t="shared" si="2"/>
        <v>3.9402783136888754E-3</v>
      </c>
      <c r="E27">
        <f t="shared" si="3"/>
        <v>3.1139536336772544E-3</v>
      </c>
      <c r="M27" t="s">
        <v>114</v>
      </c>
    </row>
    <row r="28" spans="1:16" x14ac:dyDescent="0.2">
      <c r="A28">
        <v>-7.4000000000000101</v>
      </c>
      <c r="B28">
        <f t="shared" si="0"/>
        <v>1.3662418681740635E-2</v>
      </c>
      <c r="C28">
        <f t="shared" si="1"/>
        <v>1.1920441007324022E-3</v>
      </c>
      <c r="D28">
        <f t="shared" si="2"/>
        <v>4.3096377459844607E-3</v>
      </c>
      <c r="E28">
        <f t="shared" si="3"/>
        <v>3.5210186132889182E-3</v>
      </c>
      <c r="M28" t="s">
        <v>115</v>
      </c>
    </row>
    <row r="29" spans="1:16" x14ac:dyDescent="0.2">
      <c r="A29">
        <v>-7.3000000000000096</v>
      </c>
      <c r="B29">
        <f t="shared" si="0"/>
        <v>1.46611986601423E-2</v>
      </c>
      <c r="C29">
        <f t="shared" si="1"/>
        <v>1.3971292074397026E-3</v>
      </c>
      <c r="D29">
        <f t="shared" si="2"/>
        <v>4.7131465706153515E-3</v>
      </c>
      <c r="E29">
        <f t="shared" si="3"/>
        <v>3.9737200945951642E-3</v>
      </c>
    </row>
    <row r="30" spans="1:16" x14ac:dyDescent="0.2">
      <c r="A30">
        <v>-7.2000000000000099</v>
      </c>
      <c r="B30">
        <f t="shared" si="0"/>
        <v>1.5715522238623755E-2</v>
      </c>
      <c r="C30">
        <f t="shared" si="1"/>
        <v>1.6334095280999346E-3</v>
      </c>
      <c r="D30">
        <f t="shared" si="2"/>
        <v>5.1539377057308895E-3</v>
      </c>
      <c r="E30">
        <f t="shared" si="3"/>
        <v>4.4760919204093917E-3</v>
      </c>
      <c r="M30" t="s">
        <v>116</v>
      </c>
    </row>
    <row r="31" spans="1:16" x14ac:dyDescent="0.2">
      <c r="A31">
        <v>-7.1000000000000103</v>
      </c>
      <c r="B31">
        <f t="shared" si="0"/>
        <v>1.6826957860075781E-2</v>
      </c>
      <c r="C31">
        <f t="shared" si="1"/>
        <v>1.9048810491108731E-3</v>
      </c>
      <c r="D31">
        <f t="shared" si="2"/>
        <v>5.6354002518521004E-3</v>
      </c>
      <c r="E31">
        <f t="shared" si="3"/>
        <v>5.0323807570013569E-3</v>
      </c>
      <c r="M31" t="s">
        <v>117</v>
      </c>
    </row>
    <row r="32" spans="1:16" x14ac:dyDescent="0.2">
      <c r="A32">
        <v>-7.0000000000000098</v>
      </c>
      <c r="B32">
        <f t="shared" si="0"/>
        <v>1.7996988837729239E-2</v>
      </c>
      <c r="C32">
        <f t="shared" si="1"/>
        <v>2.2159242059689721E-3</v>
      </c>
      <c r="D32">
        <f t="shared" si="2"/>
        <v>6.1611903639090387E-3</v>
      </c>
      <c r="E32">
        <f t="shared" si="3"/>
        <v>5.6470386719943838E-3</v>
      </c>
      <c r="M32" t="s">
        <v>118</v>
      </c>
    </row>
    <row r="33" spans="1:5" x14ac:dyDescent="0.2">
      <c r="A33">
        <v>-6.9000000000000101</v>
      </c>
      <c r="B33">
        <f t="shared" si="0"/>
        <v>1.9227000519710814E-2</v>
      </c>
      <c r="C33">
        <f t="shared" si="1"/>
        <v>2.5713204615269328E-3</v>
      </c>
      <c r="D33">
        <f t="shared" si="2"/>
        <v>6.7352404760729033E-3</v>
      </c>
      <c r="E33">
        <f t="shared" si="3"/>
        <v>6.3247127099965968E-3</v>
      </c>
    </row>
    <row r="34" spans="1:5" x14ac:dyDescent="0.2">
      <c r="A34">
        <v>-6.8000000000000096</v>
      </c>
      <c r="B34">
        <f t="shared" si="0"/>
        <v>2.0518267116448961E-2</v>
      </c>
      <c r="C34">
        <f t="shared" si="1"/>
        <v>2.9762662098878848E-3</v>
      </c>
      <c r="D34">
        <f t="shared" si="2"/>
        <v>7.3617664365281544E-3</v>
      </c>
      <c r="E34">
        <f t="shared" si="3"/>
        <v>7.070231219347663E-3</v>
      </c>
    </row>
    <row r="35" spans="1:5" x14ac:dyDescent="0.2">
      <c r="A35">
        <v>-6.7000000000000099</v>
      </c>
      <c r="B35">
        <f t="shared" si="0"/>
        <v>2.1871938258225393E-2</v>
      </c>
      <c r="C35">
        <f t="shared" si="1"/>
        <v>3.436383345306937E-3</v>
      </c>
      <c r="D35">
        <f t="shared" si="2"/>
        <v>8.045272073536551E-3</v>
      </c>
      <c r="E35">
        <f t="shared" si="3"/>
        <v>7.8885866988353207E-3</v>
      </c>
    </row>
    <row r="36" spans="1:5" x14ac:dyDescent="0.2">
      <c r="A36">
        <v>-6.6000000000000103</v>
      </c>
      <c r="B36">
        <f t="shared" si="0"/>
        <v>2.3289025356971575E-2</v>
      </c>
      <c r="C36">
        <f t="shared" si="1"/>
        <v>3.9577257914899236E-3</v>
      </c>
      <c r="D36">
        <f t="shared" si="2"/>
        <v>8.7905506828603354E-3</v>
      </c>
      <c r="E36">
        <f t="shared" si="3"/>
        <v>8.784914954319753E-3</v>
      </c>
    </row>
    <row r="37" spans="1:5" x14ac:dyDescent="0.2">
      <c r="A37">
        <v>-6.5000000000000098</v>
      </c>
      <c r="B37">
        <f t="shared" si="0"/>
        <v>2.4770387852997549E-2</v>
      </c>
      <c r="C37">
        <f t="shared" si="1"/>
        <v>4.5467812507954657E-3</v>
      </c>
      <c r="D37">
        <f t="shared" si="2"/>
        <v>9.602682901345987E-3</v>
      </c>
      <c r="E37">
        <f t="shared" si="3"/>
        <v>9.7644703821936837E-3</v>
      </c>
    </row>
    <row r="38" spans="1:5" x14ac:dyDescent="0.2">
      <c r="A38">
        <v>-6.4000000000000101</v>
      </c>
      <c r="B38">
        <f t="shared" si="0"/>
        <v>2.6316719433631227E-2</v>
      </c>
      <c r="C38">
        <f t="shared" si="1"/>
        <v>5.2104674072112264E-3</v>
      </c>
      <c r="D38">
        <f t="shared" si="2"/>
        <v>1.0487030413816226E-2</v>
      </c>
      <c r="E38">
        <f t="shared" si="3"/>
        <v>1.0832597229716381E-2</v>
      </c>
    </row>
    <row r="39" spans="1:5" x14ac:dyDescent="0.2">
      <c r="A39">
        <v>-6.3000000000000096</v>
      </c>
      <c r="B39">
        <f t="shared" si="0"/>
        <v>2.7928534316654756E-2</v>
      </c>
      <c r="C39">
        <f t="shared" si="1"/>
        <v>5.9561218038025124E-3</v>
      </c>
      <c r="D39">
        <f t="shared" si="2"/>
        <v>1.1449224932015573E-2</v>
      </c>
      <c r="E39">
        <f t="shared" si="3"/>
        <v>1.1994696721605559E-2</v>
      </c>
    </row>
    <row r="40" spans="1:5" x14ac:dyDescent="0.2">
      <c r="A40">
        <v>-6.2000000000000099</v>
      </c>
      <c r="B40">
        <f t="shared" si="0"/>
        <v>2.9606153696863792E-2</v>
      </c>
      <c r="C40">
        <f t="shared" si="1"/>
        <v>6.7914846168427223E-3</v>
      </c>
      <c r="D40">
        <f t="shared" si="2"/>
        <v>1.249515188684799E-2</v>
      </c>
      <c r="E40">
        <f t="shared" si="3"/>
        <v>1.3256189987855778E-2</v>
      </c>
    </row>
    <row r="41" spans="1:5" x14ac:dyDescent="0.2">
      <c r="A41">
        <v>-6.1000000000000103</v>
      </c>
      <c r="B41">
        <f t="shared" si="0"/>
        <v>3.1349692458962131E-2</v>
      </c>
      <c r="C41">
        <f t="shared" si="1"/>
        <v>7.7246735671974848E-3</v>
      </c>
      <c r="D41">
        <f t="shared" si="2"/>
        <v>1.3630928290138646E-2</v>
      </c>
      <c r="E41">
        <f t="shared" si="3"/>
        <v>1.4622476779456078E-2</v>
      </c>
    </row>
    <row r="42" spans="1:5" x14ac:dyDescent="0.2">
      <c r="A42">
        <v>-6.0000000000000098</v>
      </c>
      <c r="B42">
        <f t="shared" si="0"/>
        <v>3.3159046264249384E-2</v>
      </c>
      <c r="C42">
        <f t="shared" si="1"/>
        <v>8.7641502467841609E-3</v>
      </c>
      <c r="D42">
        <f t="shared" si="2"/>
        <v>1.4862874251150467E-2</v>
      </c>
      <c r="E42">
        <f t="shared" si="3"/>
        <v>1.609889001624415E-2</v>
      </c>
    </row>
    <row r="43" spans="1:5" x14ac:dyDescent="0.2">
      <c r="A43">
        <v>-5.9000000000000101</v>
      </c>
      <c r="B43">
        <f t="shared" si="0"/>
        <v>3.5033879122083202E-2</v>
      </c>
      <c r="C43">
        <f t="shared" si="1"/>
        <v>9.918677195897542E-3</v>
      </c>
      <c r="D43">
        <f t="shared" si="2"/>
        <v>1.6197477677443957E-2</v>
      </c>
      <c r="E43">
        <f t="shared" si="3"/>
        <v>1.7690646274159314E-2</v>
      </c>
    </row>
    <row r="44" spans="1:5" x14ac:dyDescent="0.2">
      <c r="A44">
        <v>-5.8000000000000096</v>
      </c>
      <c r="B44">
        <f t="shared" si="0"/>
        <v>3.6973611559818334E-2</v>
      </c>
      <c r="C44">
        <f t="shared" si="1"/>
        <v>1.1197265147421321E-2</v>
      </c>
      <c r="D44">
        <f t="shared" si="2"/>
        <v>1.7641351750520576E-2</v>
      </c>
      <c r="E44">
        <f t="shared" si="3"/>
        <v>1.9402792387086736E-2</v>
      </c>
    </row>
    <row r="45" spans="1:5" x14ac:dyDescent="0.2">
      <c r="A45">
        <v>-5.7000000000000197</v>
      </c>
      <c r="B45">
        <f t="shared" si="0"/>
        <v>3.8977409506766439E-2</v>
      </c>
      <c r="C45">
        <f t="shared" si="1"/>
        <v>1.2609109957596907E-2</v>
      </c>
      <c r="D45">
        <f t="shared" si="2"/>
        <v>1.920118484488929E-2</v>
      </c>
      <c r="E45">
        <f t="shared" si="3"/>
        <v>2.124014841060946E-2</v>
      </c>
    </row>
    <row r="46" spans="1:5" x14ac:dyDescent="0.2">
      <c r="A46">
        <v>-5.6000000000000201</v>
      </c>
      <c r="B46">
        <f t="shared" si="0"/>
        <v>4.1044174008616097E-2</v>
      </c>
      <c r="C46">
        <f t="shared" si="1"/>
        <v>1.4163518870800258E-2</v>
      </c>
      <c r="D46">
        <f t="shared" si="2"/>
        <v>2.088368265525422E-2</v>
      </c>
      <c r="E46">
        <f t="shared" si="3"/>
        <v>2.3207247270439432E-2</v>
      </c>
    </row>
    <row r="47" spans="1:5" x14ac:dyDescent="0.2">
      <c r="A47">
        <v>-5.5000000000000204</v>
      </c>
      <c r="B47">
        <f t="shared" si="0"/>
        <v>4.3172531888630142E-2</v>
      </c>
      <c r="C47">
        <f t="shared" si="1"/>
        <v>1.5869825917833341E-2</v>
      </c>
      <c r="D47">
        <f t="shared" si="2"/>
        <v>2.2695502410532541E-2</v>
      </c>
      <c r="E47">
        <f t="shared" si="3"/>
        <v>2.5308271496053442E-2</v>
      </c>
    </row>
    <row r="48" spans="1:5" x14ac:dyDescent="0.2">
      <c r="A48">
        <v>-5.4000000000000199</v>
      </c>
      <c r="B48">
        <f t="shared" si="0"/>
        <v>4.5360827470758924E-2</v>
      </c>
      <c r="C48">
        <f t="shared" si="1"/>
        <v>1.7737296423115334E-2</v>
      </c>
      <c r="D48">
        <f t="shared" si="2"/>
        <v>2.4643179185026232E-2</v>
      </c>
      <c r="E48">
        <f t="shared" si="3"/>
        <v>2.7546987518965612E-2</v>
      </c>
    </row>
    <row r="49" spans="1:5" x14ac:dyDescent="0.2">
      <c r="A49">
        <v>-5.3000000000000203</v>
      </c>
      <c r="B49">
        <f t="shared" si="0"/>
        <v>4.760711547750298E-2</v>
      </c>
      <c r="C49">
        <f t="shared" si="1"/>
        <v>1.977502079468468E-2</v>
      </c>
      <c r="D49">
        <f t="shared" si="2"/>
        <v>2.6733044465389252E-2</v>
      </c>
      <c r="E49">
        <f t="shared" si="3"/>
        <v>2.992667809379615E-2</v>
      </c>
    </row>
    <row r="50" spans="1:5" x14ac:dyDescent="0.2">
      <c r="A50">
        <v>-5.2000000000000197</v>
      </c>
      <c r="B50">
        <f t="shared" si="0"/>
        <v>4.9909155211914503E-2</v>
      </c>
      <c r="C50">
        <f t="shared" si="1"/>
        <v>2.1991797990213148E-2</v>
      </c>
      <c r="D50">
        <f t="shared" si="2"/>
        <v>2.8971137295638487E-2</v>
      </c>
      <c r="E50">
        <f t="shared" si="3"/>
        <v>3.2450073477448368E-2</v>
      </c>
    </row>
    <row r="51" spans="1:5" x14ac:dyDescent="0.2">
      <c r="A51">
        <v>-5.1000000000000201</v>
      </c>
      <c r="B51">
        <f t="shared" si="0"/>
        <v>5.2264406128502382E-2</v>
      </c>
      <c r="C51">
        <f t="shared" si="1"/>
        <v>2.4396009289590875E-2</v>
      </c>
      <c r="D51">
        <f t="shared" si="2"/>
        <v>3.1363108499318754E-2</v>
      </c>
      <c r="E51">
        <f t="shared" si="3"/>
        <v>3.5119282075742275E-2</v>
      </c>
    </row>
    <row r="52" spans="1:5" x14ac:dyDescent="0.2">
      <c r="A52">
        <v>-5.0000000000000204</v>
      </c>
      <c r="B52">
        <f t="shared" si="0"/>
        <v>5.467002489199739E-2</v>
      </c>
      <c r="C52">
        <f t="shared" si="1"/>
        <v>2.6995483256593476E-2</v>
      </c>
      <c r="D52">
        <f t="shared" si="2"/>
        <v>3.3914118665444457E-2</v>
      </c>
      <c r="E52">
        <f t="shared" si="3"/>
        <v>3.793572133618367E-2</v>
      </c>
    </row>
    <row r="53" spans="1:5" x14ac:dyDescent="0.2">
      <c r="A53">
        <v>-4.9000000000000199</v>
      </c>
      <c r="B53">
        <f t="shared" si="0"/>
        <v>5.7122864015935297E-2</v>
      </c>
      <c r="C53">
        <f t="shared" si="1"/>
        <v>2.9797353034407455E-2</v>
      </c>
      <c r="D53">
        <f t="shared" si="2"/>
        <v>3.6628730779789419E-2</v>
      </c>
      <c r="E53">
        <f t="shared" si="3"/>
        <v>4.0900049728520127E-2</v>
      </c>
    </row>
    <row r="54" spans="1:5" x14ac:dyDescent="0.2">
      <c r="A54">
        <v>-4.8000000000000203</v>
      </c>
      <c r="B54">
        <f t="shared" si="0"/>
        <v>5.9619472164846338E-2</v>
      </c>
      <c r="C54">
        <f t="shared" si="1"/>
        <v>3.2807907387337666E-2</v>
      </c>
      <c r="D54">
        <f t="shared" si="2"/>
        <v>3.9510798581714836E-2</v>
      </c>
      <c r="E54">
        <f t="shared" si="3"/>
        <v>4.4012100709690548E-2</v>
      </c>
    </row>
    <row r="55" spans="1:5" x14ac:dyDescent="0.2">
      <c r="A55">
        <v>-4.7000000000000197</v>
      </c>
      <c r="B55">
        <f t="shared" si="0"/>
        <v>6.2156096194521421E-2</v>
      </c>
      <c r="C55">
        <f t="shared" si="1"/>
        <v>3.6032437168108347E-2</v>
      </c>
      <c r="D55">
        <f t="shared" si="2"/>
        <v>4.2563351924711612E-2</v>
      </c>
      <c r="E55">
        <f t="shared" si="3"/>
        <v>4.7270819615065775E-2</v>
      </c>
    </row>
    <row r="56" spans="1:5" x14ac:dyDescent="0.2">
      <c r="A56">
        <v>-4.6000000000000201</v>
      </c>
      <c r="B56">
        <f t="shared" si="0"/>
        <v>6.4728684994403804E-2</v>
      </c>
      <c r="C56">
        <f t="shared" si="1"/>
        <v>3.9475079150446367E-2</v>
      </c>
      <c r="D56">
        <f t="shared" si="2"/>
        <v>4.5788480611435728E-2</v>
      </c>
      <c r="E56">
        <f t="shared" si="3"/>
        <v>5.0674204451915089E-2</v>
      </c>
    </row>
    <row r="57" spans="1:5" x14ac:dyDescent="0.2">
      <c r="A57">
        <v>-4.5000000000000204</v>
      </c>
      <c r="B57">
        <f t="shared" si="0"/>
        <v>6.733289518468577E-2</v>
      </c>
      <c r="C57">
        <f t="shared" si="1"/>
        <v>4.3138659413254996E-2</v>
      </c>
      <c r="D57">
        <f t="shared" si="2"/>
        <v>4.9187218356112686E-2</v>
      </c>
      <c r="E57">
        <f t="shared" si="3"/>
        <v>5.4219251592326628E-2</v>
      </c>
    </row>
    <row r="58" spans="1:5" x14ac:dyDescent="0.2">
      <c r="A58">
        <v>-4.4000000000000199</v>
      </c>
      <c r="B58">
        <f t="shared" si="0"/>
        <v>6.9964098708240885E-2</v>
      </c>
      <c r="C58">
        <f t="shared" si="1"/>
        <v>4.7024538688442669E-2</v>
      </c>
      <c r="D58">
        <f t="shared" si="2"/>
        <v>5.2759428693392223E-2</v>
      </c>
      <c r="E58">
        <f t="shared" si="3"/>
        <v>5.7901907369994204E-2</v>
      </c>
    </row>
    <row r="59" spans="1:5" x14ac:dyDescent="0.2">
      <c r="A59">
        <v>-4.3000000000000203</v>
      </c>
      <c r="B59">
        <f t="shared" si="0"/>
        <v>7.261739234418299E-2</v>
      </c>
      <c r="C59">
        <f t="shared" si="1"/>
        <v>5.1132462281988152E-2</v>
      </c>
      <c r="D59">
        <f t="shared" si="2"/>
        <v>5.6503694797536863E-2</v>
      </c>
      <c r="E59">
        <f t="shared" si="3"/>
        <v>6.171702657717934E-2</v>
      </c>
    </row>
    <row r="60" spans="1:5" x14ac:dyDescent="0.2">
      <c r="A60">
        <v>-4.2000000000000197</v>
      </c>
      <c r="B60">
        <f t="shared" si="0"/>
        <v>7.5287609155707633E-2</v>
      </c>
      <c r="C60">
        <f t="shared" si="1"/>
        <v>5.5460417339726911E-2</v>
      </c>
      <c r="D60">
        <f t="shared" si="2"/>
        <v>6.0417215293722099E-2</v>
      </c>
      <c r="E60">
        <f t="shared" si="3"/>
        <v>6.5658338833791408E-2</v>
      </c>
    </row>
    <row r="61" spans="1:5" x14ac:dyDescent="0.2">
      <c r="A61">
        <v>-4.1000000000000201</v>
      </c>
      <c r="B61">
        <f t="shared" si="0"/>
        <v>7.796933187005381E-2</v>
      </c>
      <c r="C61">
        <f t="shared" si="1"/>
        <v>6.000450034849187E-2</v>
      </c>
      <c r="D61">
        <f t="shared" si="2"/>
        <v>6.4495708228882356E-2</v>
      </c>
      <c r="E61">
        <f t="shared" si="3"/>
        <v>6.9718423759178166E-2</v>
      </c>
    </row>
    <row r="62" spans="1:5" x14ac:dyDescent="0.2">
      <c r="A62">
        <v>-4.0000000000000204</v>
      </c>
      <c r="B62">
        <f t="shared" si="0"/>
        <v>8.0656908173047243E-2</v>
      </c>
      <c r="C62">
        <f t="shared" si="1"/>
        <v>6.4758797832944873E-2</v>
      </c>
      <c r="D62">
        <f t="shared" si="2"/>
        <v>6.8733325417970476E-2</v>
      </c>
      <c r="E62">
        <f t="shared" si="3"/>
        <v>7.3888695818449396E-2</v>
      </c>
    </row>
    <row r="63" spans="1:5" x14ac:dyDescent="0.2">
      <c r="A63">
        <v>-3.9000000000000199</v>
      </c>
      <c r="B63">
        <f t="shared" si="0"/>
        <v>8.3344467884885629E-2</v>
      </c>
      <c r="C63">
        <f t="shared" si="1"/>
        <v>6.9715283222679128E-2</v>
      </c>
      <c r="D63">
        <f t="shared" si="2"/>
        <v>7.312257938823076E-2</v>
      </c>
      <c r="E63">
        <f t="shared" si="3"/>
        <v>7.815939963883671E-2</v>
      </c>
    </row>
    <row r="64" spans="1:5" x14ac:dyDescent="0.2">
      <c r="A64">
        <v>-3.8000000000000198</v>
      </c>
      <c r="B64">
        <f t="shared" si="0"/>
        <v>8.6025941967745365E-2</v>
      </c>
      <c r="C64">
        <f t="shared" si="1"/>
        <v>7.4863732817871398E-2</v>
      </c>
      <c r="D64">
        <f t="shared" si="2"/>
        <v>7.7654285105339893E-2</v>
      </c>
      <c r="E64">
        <f t="shared" si="3"/>
        <v>8.2519616497935766E-2</v>
      </c>
    </row>
    <row r="65" spans="1:5" x14ac:dyDescent="0.2">
      <c r="A65">
        <v>-3.7000000000000202</v>
      </c>
      <c r="B65">
        <f t="shared" si="0"/>
        <v>8.8695083299584421E-2</v>
      </c>
      <c r="C65">
        <f t="shared" si="1"/>
        <v>8.0191663670958702E-2</v>
      </c>
      <c r="D65">
        <f t="shared" si="2"/>
        <v>8.2317518578115131E-2</v>
      </c>
      <c r="E65">
        <f t="shared" si="3"/>
        <v>8.6957282575245071E-2</v>
      </c>
    </row>
    <row r="66" spans="1:5" x14ac:dyDescent="0.2">
      <c r="A66">
        <v>-3.6000000000000201</v>
      </c>
      <c r="B66">
        <f t="shared" si="0"/>
        <v>9.1345489132342292E-2</v>
      </c>
      <c r="C66">
        <f t="shared" si="1"/>
        <v>8.5684296023902567E-2</v>
      </c>
      <c r="D66">
        <f t="shared" si="2"/>
        <v>8.7099594301012495E-2</v>
      </c>
      <c r="E66">
        <f t="shared" si="3"/>
        <v>9.1459219432130812E-2</v>
      </c>
    </row>
    <row r="67" spans="1:5" x14ac:dyDescent="0.2">
      <c r="A67">
        <v>-3.50000000000002</v>
      </c>
      <c r="B67">
        <f t="shared" ref="B67:B130" si="4">+(1/SQRT(18*PI()))*EXP(-(($A67+1)^2)/18)</f>
        <v>9.3970625136767003E-2</v>
      </c>
      <c r="C67">
        <f t="shared" ref="C67:C130" si="5">+(1/SQRT(8*PI()))*EXP(-(($A67+1)^2)/8)</f>
        <v>9.1324542694509819E-2</v>
      </c>
      <c r="D67">
        <f t="shared" ref="D67:D130" si="6">0.25*B67+0.75*C67</f>
        <v>9.1986063305074112E-2</v>
      </c>
      <c r="E67">
        <f t="shared" ref="E67:E130" si="7">+(1/SQRT(10.5*PI()))*EXP(-(($A67+1)^2)/10.5)</f>
        <v>9.6011177044504126E-2</v>
      </c>
    </row>
    <row r="68" spans="1:5" x14ac:dyDescent="0.2">
      <c r="A68">
        <v>-3.4000000000000199</v>
      </c>
      <c r="B68">
        <f t="shared" si="4"/>
        <v>9.6563850920493743E-2</v>
      </c>
      <c r="C68">
        <f t="shared" si="5"/>
        <v>9.7093027491605324E-2</v>
      </c>
      <c r="D68">
        <f t="shared" si="6"/>
        <v>9.6960733348827433E-2</v>
      </c>
      <c r="E68">
        <f t="shared" si="7"/>
        <v>0.10059788955874263</v>
      </c>
    </row>
    <row r="69" spans="1:5" x14ac:dyDescent="0.2">
      <c r="A69">
        <v>-3.3000000000000198</v>
      </c>
      <c r="B69">
        <f t="shared" si="4"/>
        <v>9.9118446890933687E-2</v>
      </c>
      <c r="C69">
        <f t="shared" si="5"/>
        <v>0.1029681343599862</v>
      </c>
      <c r="D69">
        <f t="shared" si="6"/>
        <v>0.10200571249272307</v>
      </c>
      <c r="E69">
        <f t="shared" si="7"/>
        <v>0.10520314377671398</v>
      </c>
    </row>
    <row r="70" spans="1:5" x14ac:dyDescent="0.2">
      <c r="A70">
        <v>-3.2000000000000202</v>
      </c>
      <c r="B70">
        <f t="shared" si="4"/>
        <v>0.10162764232017189</v>
      </c>
      <c r="C70">
        <f t="shared" si="5"/>
        <v>0.10892608851627407</v>
      </c>
      <c r="D70">
        <f t="shared" si="6"/>
        <v>0.10710147696724853</v>
      </c>
      <c r="E70">
        <f t="shared" si="7"/>
        <v>0.10980986020248093</v>
      </c>
    </row>
    <row r="71" spans="1:5" x14ac:dyDescent="0.2">
      <c r="A71">
        <v>-3.1000000000000201</v>
      </c>
      <c r="B71">
        <f t="shared" si="4"/>
        <v>0.10408464445558661</v>
      </c>
      <c r="C71">
        <f t="shared" si="5"/>
        <v>0.11494107034211531</v>
      </c>
      <c r="D71">
        <f t="shared" si="6"/>
        <v>0.11222696387048314</v>
      </c>
      <c r="E71">
        <f t="shared" si="7"/>
        <v>0.11440018630398284</v>
      </c>
    </row>
    <row r="72" spans="1:5" x14ac:dyDescent="0.2">
      <c r="A72">
        <v>-3.00000000000002</v>
      </c>
      <c r="B72">
        <f t="shared" si="4"/>
        <v>0.10648266850745028</v>
      </c>
      <c r="C72">
        <f t="shared" si="5"/>
        <v>0.12098536225957046</v>
      </c>
      <c r="D72">
        <f t="shared" si="6"/>
        <v>0.11735968882154041</v>
      </c>
      <c r="E72">
        <f t="shared" si="7"/>
        <v>0.11895560146054278</v>
      </c>
    </row>
    <row r="73" spans="1:5" x14ac:dyDescent="0.2">
      <c r="A73">
        <v>-2.9000000000000301</v>
      </c>
      <c r="B73">
        <f t="shared" si="4"/>
        <v>0.10881496833350797</v>
      </c>
      <c r="C73">
        <f t="shared" si="5"/>
        <v>0.12702952823459268</v>
      </c>
      <c r="D73">
        <f t="shared" si="6"/>
        <v>0.1224758882593215</v>
      </c>
      <c r="E73">
        <f t="shared" si="7"/>
        <v>0.12345703288448798</v>
      </c>
    </row>
    <row r="74" spans="1:5" x14ac:dyDescent="0.2">
      <c r="A74">
        <v>-2.80000000000003</v>
      </c>
      <c r="B74">
        <f t="shared" si="4"/>
        <v>0.11107486763059922</v>
      </c>
      <c r="C74">
        <f t="shared" si="5"/>
        <v>0.13304262494937563</v>
      </c>
      <c r="D74">
        <f t="shared" si="6"/>
        <v>0.12755068561968153</v>
      </c>
      <c r="E74">
        <f t="shared" si="7"/>
        <v>0.12788498162567791</v>
      </c>
    </row>
    <row r="75" spans="1:5" x14ac:dyDescent="0.2">
      <c r="A75">
        <v>-2.7000000000000299</v>
      </c>
      <c r="B75">
        <f t="shared" si="4"/>
        <v>0.11325579143491872</v>
      </c>
      <c r="C75">
        <f t="shared" si="5"/>
        <v>0.13899244306549646</v>
      </c>
      <c r="D75">
        <f t="shared" si="6"/>
        <v>0.13255828015785204</v>
      </c>
      <c r="E75">
        <f t="shared" si="7"/>
        <v>0.1322196575945617</v>
      </c>
    </row>
    <row r="76" spans="1:5" x14ac:dyDescent="0.2">
      <c r="A76">
        <v>-2.6000000000000298</v>
      </c>
      <c r="B76">
        <f t="shared" si="4"/>
        <v>0.11535129772564037</v>
      </c>
      <c r="C76">
        <f t="shared" si="5"/>
        <v>0.14484577638073964</v>
      </c>
      <c r="D76">
        <f t="shared" si="6"/>
        <v>0.13747215671696483</v>
      </c>
      <c r="E76">
        <f t="shared" si="7"/>
        <v>0.13644112237584524</v>
      </c>
    </row>
    <row r="77" spans="1:5" x14ac:dyDescent="0.2">
      <c r="A77">
        <v>-2.5000000000000302</v>
      </c>
      <c r="B77">
        <f t="shared" si="4"/>
        <v>0.1173551089214326</v>
      </c>
      <c r="C77">
        <f t="shared" si="5"/>
        <v>0.15056871607740052</v>
      </c>
      <c r="D77">
        <f t="shared" si="6"/>
        <v>0.14226531428840855</v>
      </c>
      <c r="E77">
        <f t="shared" si="7"/>
        <v>0.14052943845410792</v>
      </c>
    </row>
    <row r="78" spans="1:5" x14ac:dyDescent="0.2">
      <c r="A78">
        <v>-2.4000000000000301</v>
      </c>
      <c r="B78">
        <f t="shared" si="4"/>
        <v>0.1192611430559891</v>
      </c>
      <c r="C78">
        <f t="shared" si="5"/>
        <v>0.156126966683379</v>
      </c>
      <c r="D78">
        <f t="shared" si="6"/>
        <v>0.14691051077653153</v>
      </c>
      <c r="E78">
        <f t="shared" si="7"/>
        <v>0.14446482333791696</v>
      </c>
    </row>
    <row r="79" spans="1:5" x14ac:dyDescent="0.2">
      <c r="A79">
        <v>-2.30000000000003</v>
      </c>
      <c r="B79">
        <f t="shared" si="4"/>
        <v>0.12106354441713882</v>
      </c>
      <c r="C79">
        <f t="shared" si="5"/>
        <v>0.16148617983395558</v>
      </c>
      <c r="D79">
        <f t="shared" si="6"/>
        <v>0.15138052097975138</v>
      </c>
      <c r="E79">
        <f t="shared" si="7"/>
        <v>0.14822780695300866</v>
      </c>
    </row>
    <row r="80" spans="1:5" x14ac:dyDescent="0.2">
      <c r="A80">
        <v>-2.2000000000000299</v>
      </c>
      <c r="B80">
        <f t="shared" si="4"/>
        <v>0.12275671343444063</v>
      </c>
      <c r="C80">
        <f t="shared" si="5"/>
        <v>0.16661230144589834</v>
      </c>
      <c r="D80">
        <f t="shared" si="6"/>
        <v>0.15564840444303391</v>
      </c>
      <c r="E80">
        <f t="shared" si="7"/>
        <v>0.15179939058058731</v>
      </c>
    </row>
    <row r="81" spans="1:5" x14ac:dyDescent="0.2">
      <c r="A81">
        <v>-2.1000000000000298</v>
      </c>
      <c r="B81">
        <f t="shared" si="4"/>
        <v>0.12433533560244241</v>
      </c>
      <c r="C81">
        <f t="shared" si="5"/>
        <v>0.17147192750969054</v>
      </c>
      <c r="D81">
        <f t="shared" si="6"/>
        <v>0.15968777953287849</v>
      </c>
      <c r="E81">
        <f t="shared" si="7"/>
        <v>0.15516120554603355</v>
      </c>
    </row>
    <row r="82" spans="1:5" x14ac:dyDescent="0.2">
      <c r="A82">
        <v>-2.0000000000000302</v>
      </c>
      <c r="B82">
        <f t="shared" si="4"/>
        <v>0.12579440923099733</v>
      </c>
      <c r="C82">
        <f t="shared" si="5"/>
        <v>0.17603266338214843</v>
      </c>
      <c r="D82">
        <f t="shared" si="6"/>
        <v>0.16347309984436065</v>
      </c>
      <c r="E82">
        <f t="shared" si="7"/>
        <v>0.1582956698182304</v>
      </c>
    </row>
    <row r="83" spans="1:5" x14ac:dyDescent="0.2">
      <c r="A83">
        <v>-1.9000000000000301</v>
      </c>
      <c r="B83">
        <f t="shared" si="4"/>
        <v>0.12712927182017433</v>
      </c>
      <c r="C83">
        <f t="shared" si="5"/>
        <v>0.18026348123082275</v>
      </c>
      <c r="D83">
        <f t="shared" si="6"/>
        <v>0.16697992887816063</v>
      </c>
      <c r="E83">
        <f t="shared" si="7"/>
        <v>0.1611861406617813</v>
      </c>
    </row>
    <row r="84" spans="1:5" x14ac:dyDescent="0.2">
      <c r="A84">
        <v>-1.80000000000003</v>
      </c>
      <c r="B84">
        <f t="shared" si="4"/>
        <v>0.12833562486533764</v>
      </c>
      <c r="C84">
        <f t="shared" si="5"/>
        <v>0.18413507015166056</v>
      </c>
      <c r="D84">
        <f t="shared" si="6"/>
        <v>0.17018520883007984</v>
      </c>
      <c r="E84">
        <f t="shared" si="7"/>
        <v>0.16381706149459691</v>
      </c>
    </row>
    <row r="85" spans="1:5" x14ac:dyDescent="0.2">
      <c r="A85">
        <v>-1.7000000000000299</v>
      </c>
      <c r="B85">
        <f t="shared" si="4"/>
        <v>0.12940955690784867</v>
      </c>
      <c r="C85">
        <f t="shared" si="5"/>
        <v>0.18762017345846796</v>
      </c>
      <c r="D85">
        <f t="shared" si="6"/>
        <v>0.17306751932081316</v>
      </c>
      <c r="E85">
        <f t="shared" si="7"/>
        <v>0.16617410114214465</v>
      </c>
    </row>
    <row r="86" spans="1:5" x14ac:dyDescent="0.2">
      <c r="A86">
        <v>-1.6000000000000301</v>
      </c>
      <c r="B86">
        <f t="shared" si="4"/>
        <v>0.13034756465848504</v>
      </c>
      <c r="C86">
        <f t="shared" si="5"/>
        <v>0.19069390773026121</v>
      </c>
      <c r="D86">
        <f t="shared" si="6"/>
        <v>0.17560732196231718</v>
      </c>
      <c r="E86">
        <f t="shared" si="7"/>
        <v>0.16824428374701669</v>
      </c>
    </row>
    <row r="87" spans="1:5" x14ac:dyDescent="0.2">
      <c r="A87">
        <v>-1.50000000000003</v>
      </c>
      <c r="B87">
        <f t="shared" si="4"/>
        <v>0.13114657203397975</v>
      </c>
      <c r="C87">
        <f t="shared" si="5"/>
        <v>0.1933340584014239</v>
      </c>
      <c r="D87">
        <f t="shared" si="6"/>
        <v>0.17778718680956285</v>
      </c>
      <c r="E87">
        <f t="shared" si="7"/>
        <v>0.17001610768776704</v>
      </c>
    </row>
    <row r="88" spans="1:5" x14ac:dyDescent="0.2">
      <c r="A88">
        <v>-1.4000000000000301</v>
      </c>
      <c r="B88">
        <f t="shared" si="4"/>
        <v>0.13180394696193906</v>
      </c>
      <c r="C88">
        <f t="shared" si="5"/>
        <v>0.19552134698772736</v>
      </c>
      <c r="D88" s="11">
        <f t="shared" si="6"/>
        <v>0.17959199698128028</v>
      </c>
      <c r="E88">
        <f t="shared" si="7"/>
        <v>0.17147965198303483</v>
      </c>
    </row>
    <row r="89" spans="1:5" x14ac:dyDescent="0.2">
      <c r="A89">
        <v>-1.30000000000003</v>
      </c>
      <c r="B89">
        <f t="shared" si="4"/>
        <v>0.13231751582567047</v>
      </c>
      <c r="C89">
        <f t="shared" si="5"/>
        <v>0.19723966545394403</v>
      </c>
      <c r="D89" s="10">
        <f t="shared" si="6"/>
        <v>0.18100912804687563</v>
      </c>
      <c r="E89">
        <f t="shared" si="7"/>
        <v>0.17262666880411814</v>
      </c>
    </row>
    <row r="90" spans="1:5" x14ac:dyDescent="0.2">
      <c r="A90">
        <v>-1.2000000000000299</v>
      </c>
      <c r="B90">
        <f t="shared" si="4"/>
        <v>0.13268557543798398</v>
      </c>
      <c r="C90">
        <f t="shared" si="5"/>
        <v>0.1984762737385056</v>
      </c>
      <c r="D90" s="9">
        <f t="shared" si="6"/>
        <v>0.18202859916337519</v>
      </c>
      <c r="E90">
        <f t="shared" si="7"/>
        <v>0.17345066088919345</v>
      </c>
    </row>
    <row r="91" spans="1:5" x14ac:dyDescent="0.2">
      <c r="A91">
        <v>-1.1000000000000301</v>
      </c>
      <c r="B91">
        <f t="shared" si="4"/>
        <v>0.13290690245165898</v>
      </c>
      <c r="C91">
        <f t="shared" si="5"/>
        <v>0.19922195704738185</v>
      </c>
      <c r="D91" s="8">
        <f t="shared" si="6"/>
        <v>0.18264319339845114</v>
      </c>
      <c r="E91">
        <f t="shared" si="7"/>
        <v>0.17394694284263229</v>
      </c>
    </row>
    <row r="92" spans="1:5" x14ac:dyDescent="0.2">
      <c r="A92">
        <v>-1.00000000000003</v>
      </c>
      <c r="B92">
        <f t="shared" si="4"/>
        <v>0.13298076013381091</v>
      </c>
      <c r="C92">
        <f t="shared" si="5"/>
        <v>0.19947114020071635</v>
      </c>
      <c r="D92" s="7">
        <f t="shared" si="6"/>
        <v>0.18284854518398999</v>
      </c>
      <c r="E92">
        <f t="shared" si="7"/>
        <v>0.17411268551027265</v>
      </c>
    </row>
    <row r="93" spans="1:5" x14ac:dyDescent="0.2">
      <c r="A93">
        <v>-0.900000000000031</v>
      </c>
      <c r="B93">
        <f t="shared" si="4"/>
        <v>0.13290690245165906</v>
      </c>
      <c r="C93">
        <f t="shared" si="5"/>
        <v>0.19922195704738219</v>
      </c>
      <c r="D93" s="8">
        <f t="shared" si="6"/>
        <v>0.18264319339845139</v>
      </c>
      <c r="E93">
        <f t="shared" si="7"/>
        <v>0.17394694284263248</v>
      </c>
    </row>
    <row r="94" spans="1:5" x14ac:dyDescent="0.2">
      <c r="A94">
        <v>-0.80000000000002902</v>
      </c>
      <c r="B94">
        <f t="shared" si="4"/>
        <v>0.13268557543798418</v>
      </c>
      <c r="C94">
        <f t="shared" si="5"/>
        <v>0.19847627373850618</v>
      </c>
      <c r="D94" s="9">
        <f t="shared" si="6"/>
        <v>0.18202859916337569</v>
      </c>
      <c r="E94">
        <f t="shared" si="7"/>
        <v>0.17345066088919384</v>
      </c>
    </row>
    <row r="95" spans="1:5" x14ac:dyDescent="0.2">
      <c r="A95">
        <v>-0.70000000000002904</v>
      </c>
      <c r="B95">
        <f t="shared" si="4"/>
        <v>0.13231751582567075</v>
      </c>
      <c r="C95">
        <f t="shared" si="5"/>
        <v>0.19723966545394489</v>
      </c>
      <c r="D95" s="10">
        <f t="shared" si="6"/>
        <v>0.18100912804687636</v>
      </c>
      <c r="E95">
        <f t="shared" si="7"/>
        <v>0.17262666880411873</v>
      </c>
    </row>
    <row r="96" spans="1:5" x14ac:dyDescent="0.2">
      <c r="A96">
        <v>-0.60000000000002995</v>
      </c>
      <c r="B96">
        <f t="shared" si="4"/>
        <v>0.13180394696193942</v>
      </c>
      <c r="C96">
        <f t="shared" si="5"/>
        <v>0.19552134698772855</v>
      </c>
      <c r="D96" s="11">
        <f t="shared" si="6"/>
        <v>0.17959199698128125</v>
      </c>
      <c r="E96">
        <f t="shared" si="7"/>
        <v>0.17147965198303561</v>
      </c>
    </row>
    <row r="97" spans="1:7" x14ac:dyDescent="0.2">
      <c r="A97">
        <v>-0.50000000000002998</v>
      </c>
      <c r="B97">
        <f t="shared" si="4"/>
        <v>0.1311465720339802</v>
      </c>
      <c r="C97">
        <f t="shared" si="5"/>
        <v>0.19333405840142534</v>
      </c>
      <c r="D97">
        <f t="shared" si="6"/>
        <v>0.17778718680956404</v>
      </c>
      <c r="E97">
        <f t="shared" si="7"/>
        <v>0.17001610768776801</v>
      </c>
    </row>
    <row r="98" spans="1:7" x14ac:dyDescent="0.2">
      <c r="A98">
        <v>-0.400000000000031</v>
      </c>
      <c r="B98">
        <f t="shared" si="4"/>
        <v>0.13034756465848557</v>
      </c>
      <c r="C98">
        <f t="shared" si="5"/>
        <v>0.19069390773026296</v>
      </c>
      <c r="D98">
        <f t="shared" si="6"/>
        <v>0.1756073219623186</v>
      </c>
      <c r="E98">
        <f t="shared" si="7"/>
        <v>0.16824428374701786</v>
      </c>
    </row>
    <row r="99" spans="1:7" x14ac:dyDescent="0.2">
      <c r="A99">
        <v>-0.30000000000002902</v>
      </c>
      <c r="B99">
        <f t="shared" si="4"/>
        <v>0.12940955690784925</v>
      </c>
      <c r="C99">
        <f t="shared" si="5"/>
        <v>0.1876201734584699</v>
      </c>
      <c r="D99">
        <f t="shared" si="6"/>
        <v>0.17306751932081474</v>
      </c>
      <c r="E99">
        <f t="shared" si="7"/>
        <v>0.16617410114214595</v>
      </c>
    </row>
    <row r="100" spans="1:7" ht="14.25" customHeight="1" x14ac:dyDescent="0.2">
      <c r="A100">
        <v>-0.20000000000002899</v>
      </c>
      <c r="B100">
        <f t="shared" si="4"/>
        <v>0.12833562486533831</v>
      </c>
      <c r="C100">
        <f t="shared" si="5"/>
        <v>0.18413507015166275</v>
      </c>
      <c r="D100">
        <f t="shared" si="6"/>
        <v>0.17018520883008165</v>
      </c>
      <c r="E100">
        <f t="shared" si="7"/>
        <v>0.1638170614945984</v>
      </c>
    </row>
    <row r="101" spans="1:7" x14ac:dyDescent="0.2">
      <c r="A101">
        <v>-0.100000000000041</v>
      </c>
      <c r="B101">
        <f t="shared" si="4"/>
        <v>0.12712927182017525</v>
      </c>
      <c r="C101">
        <f t="shared" si="5"/>
        <v>0.18026348123082564</v>
      </c>
      <c r="D101">
        <f t="shared" si="6"/>
        <v>0.16697992887816304</v>
      </c>
      <c r="E101">
        <f t="shared" si="7"/>
        <v>0.16118614066178327</v>
      </c>
    </row>
    <row r="102" spans="1:7" s="2" customFormat="1" x14ac:dyDescent="0.2">
      <c r="A102" s="2">
        <v>-4.0856207306205799E-14</v>
      </c>
      <c r="B102" s="2">
        <f t="shared" si="4"/>
        <v>0.1257944092309983</v>
      </c>
      <c r="C102" s="2">
        <f t="shared" si="5"/>
        <v>0.17603266338215157</v>
      </c>
      <c r="D102" s="2">
        <f t="shared" si="6"/>
        <v>0.16347309984436323</v>
      </c>
      <c r="E102" s="2">
        <f t="shared" si="7"/>
        <v>0.15829566981823254</v>
      </c>
    </row>
    <row r="103" spans="1:7" x14ac:dyDescent="0.2">
      <c r="A103">
        <v>9.9999999999999603E-2</v>
      </c>
      <c r="B103">
        <f t="shared" si="4"/>
        <v>0.12433533560244286</v>
      </c>
      <c r="C103">
        <f t="shared" si="5"/>
        <v>0.17147192750969195</v>
      </c>
      <c r="D103">
        <f t="shared" si="6"/>
        <v>0.15968777953287966</v>
      </c>
      <c r="E103">
        <f t="shared" si="7"/>
        <v>0.15516120554603452</v>
      </c>
    </row>
    <row r="104" spans="1:7" x14ac:dyDescent="0.2">
      <c r="A104">
        <v>0.19999999999999901</v>
      </c>
      <c r="B104">
        <f t="shared" si="4"/>
        <v>0.12275671343444113</v>
      </c>
      <c r="C104">
        <f t="shared" si="5"/>
        <v>0.16661230144589986</v>
      </c>
      <c r="D104">
        <f t="shared" si="6"/>
        <v>0.15564840444303518</v>
      </c>
      <c r="E104">
        <f t="shared" si="7"/>
        <v>0.15179939058058839</v>
      </c>
    </row>
    <row r="105" spans="1:7" x14ac:dyDescent="0.2">
      <c r="A105">
        <v>0.30000000000000099</v>
      </c>
      <c r="B105">
        <f t="shared" si="4"/>
        <v>0.12106354441713933</v>
      </c>
      <c r="C105">
        <f t="shared" si="5"/>
        <v>0.16148617983395711</v>
      </c>
      <c r="D105">
        <f t="shared" si="6"/>
        <v>0.15138052097975266</v>
      </c>
      <c r="E105">
        <f t="shared" si="7"/>
        <v>0.14822780695300972</v>
      </c>
    </row>
    <row r="106" spans="1:7" x14ac:dyDescent="0.2">
      <c r="A106">
        <v>0.4</v>
      </c>
      <c r="B106">
        <f t="shared" si="4"/>
        <v>0.11926114305598967</v>
      </c>
      <c r="C106">
        <f t="shared" si="5"/>
        <v>0.15612696668338064</v>
      </c>
      <c r="D106">
        <f t="shared" si="6"/>
        <v>0.14691051077653289</v>
      </c>
      <c r="E106">
        <f t="shared" si="7"/>
        <v>0.14446482333791813</v>
      </c>
    </row>
    <row r="107" spans="1:7" x14ac:dyDescent="0.2">
      <c r="A107">
        <v>0.5</v>
      </c>
      <c r="B107">
        <f t="shared" si="4"/>
        <v>0.11735510892143318</v>
      </c>
      <c r="C107">
        <f t="shared" si="5"/>
        <v>0.15056871607740221</v>
      </c>
      <c r="D107">
        <f t="shared" si="6"/>
        <v>0.14226531428840997</v>
      </c>
      <c r="E107">
        <f t="shared" si="7"/>
        <v>0.14052943845410915</v>
      </c>
    </row>
    <row r="108" spans="1:7" x14ac:dyDescent="0.2">
      <c r="A108">
        <v>0.6</v>
      </c>
      <c r="B108">
        <f t="shared" si="4"/>
        <v>0.11535129772564098</v>
      </c>
      <c r="C108">
        <f t="shared" si="5"/>
        <v>0.14484577638074136</v>
      </c>
      <c r="D108">
        <f t="shared" si="6"/>
        <v>0.13747215671696628</v>
      </c>
      <c r="E108">
        <f t="shared" si="7"/>
        <v>0.13644112237584646</v>
      </c>
      <c r="G108" s="1"/>
    </row>
    <row r="109" spans="1:7" x14ac:dyDescent="0.2">
      <c r="A109">
        <v>0.69999999999999896</v>
      </c>
      <c r="B109">
        <f t="shared" si="4"/>
        <v>0.11325579143491939</v>
      </c>
      <c r="C109">
        <f t="shared" si="5"/>
        <v>0.13899244306549829</v>
      </c>
      <c r="D109">
        <f t="shared" si="6"/>
        <v>0.13255828015785356</v>
      </c>
      <c r="E109">
        <f t="shared" si="7"/>
        <v>0.13221965759456303</v>
      </c>
    </row>
    <row r="110" spans="1:7" x14ac:dyDescent="0.2">
      <c r="A110">
        <v>0.80000000000000104</v>
      </c>
      <c r="B110">
        <f t="shared" si="4"/>
        <v>0.11107486763059986</v>
      </c>
      <c r="C110">
        <f t="shared" si="5"/>
        <v>0.13304262494937735</v>
      </c>
      <c r="D110">
        <f t="shared" si="6"/>
        <v>0.12755068561968297</v>
      </c>
      <c r="E110">
        <f t="shared" si="7"/>
        <v>0.12788498162567918</v>
      </c>
    </row>
    <row r="111" spans="1:7" x14ac:dyDescent="0.2">
      <c r="A111">
        <v>0.9</v>
      </c>
      <c r="B111">
        <f t="shared" si="4"/>
        <v>0.10881496833350866</v>
      </c>
      <c r="C111">
        <f t="shared" si="5"/>
        <v>0.12702952823459451</v>
      </c>
      <c r="D111">
        <f t="shared" si="6"/>
        <v>0.12247588825932305</v>
      </c>
      <c r="E111">
        <f t="shared" si="7"/>
        <v>0.12345703288448932</v>
      </c>
    </row>
    <row r="112" spans="1:7" x14ac:dyDescent="0.2">
      <c r="A112">
        <v>1</v>
      </c>
      <c r="B112">
        <f t="shared" si="4"/>
        <v>0.10648266850745075</v>
      </c>
      <c r="C112">
        <f t="shared" si="5"/>
        <v>0.12098536225957168</v>
      </c>
      <c r="D112">
        <f t="shared" si="6"/>
        <v>0.11735968882154145</v>
      </c>
      <c r="E112">
        <f t="shared" si="7"/>
        <v>0.11895560146054371</v>
      </c>
    </row>
    <row r="113" spans="1:5" x14ac:dyDescent="0.2">
      <c r="A113">
        <v>1.1000000000000001</v>
      </c>
      <c r="B113">
        <f t="shared" si="4"/>
        <v>0.1040846444555871</v>
      </c>
      <c r="C113">
        <f t="shared" si="5"/>
        <v>0.11494107034211651</v>
      </c>
      <c r="D113">
        <f t="shared" si="6"/>
        <v>0.11222696387048414</v>
      </c>
      <c r="E113">
        <f t="shared" si="7"/>
        <v>0.11440018630398376</v>
      </c>
    </row>
    <row r="114" spans="1:5" x14ac:dyDescent="0.2">
      <c r="A114">
        <v>1.2</v>
      </c>
      <c r="B114">
        <f t="shared" si="4"/>
        <v>0.10162764232017239</v>
      </c>
      <c r="C114">
        <f t="shared" si="5"/>
        <v>0.10892608851627526</v>
      </c>
      <c r="D114">
        <f t="shared" si="6"/>
        <v>0.10710147696724955</v>
      </c>
      <c r="E114">
        <f t="shared" si="7"/>
        <v>0.10980986020248186</v>
      </c>
    </row>
    <row r="115" spans="1:5" x14ac:dyDescent="0.2">
      <c r="A115">
        <v>1.3</v>
      </c>
      <c r="B115">
        <f t="shared" si="4"/>
        <v>9.91184468909342E-2</v>
      </c>
      <c r="C115">
        <f t="shared" si="5"/>
        <v>0.10296813435998739</v>
      </c>
      <c r="D115">
        <f t="shared" si="6"/>
        <v>0.10200571249272408</v>
      </c>
      <c r="E115">
        <f t="shared" si="7"/>
        <v>0.10520314377671489</v>
      </c>
    </row>
    <row r="116" spans="1:5" x14ac:dyDescent="0.2">
      <c r="A116">
        <v>1.4</v>
      </c>
      <c r="B116">
        <f t="shared" si="4"/>
        <v>9.6563850920494257E-2</v>
      </c>
      <c r="C116">
        <f t="shared" si="5"/>
        <v>9.7093027491606476E-2</v>
      </c>
      <c r="D116">
        <f t="shared" si="6"/>
        <v>9.6960733348828418E-2</v>
      </c>
      <c r="E116">
        <f t="shared" si="7"/>
        <v>0.10059788955874353</v>
      </c>
    </row>
    <row r="117" spans="1:5" x14ac:dyDescent="0.2">
      <c r="A117">
        <v>1.5</v>
      </c>
      <c r="B117">
        <f t="shared" si="4"/>
        <v>9.397062513676753E-2</v>
      </c>
      <c r="C117">
        <f t="shared" si="5"/>
        <v>9.1324542694510957E-2</v>
      </c>
      <c r="D117">
        <f t="shared" si="6"/>
        <v>9.1986063305075097E-2</v>
      </c>
      <c r="E117">
        <f t="shared" si="7"/>
        <v>9.6011177044505042E-2</v>
      </c>
    </row>
    <row r="118" spans="1:5" x14ac:dyDescent="0.2">
      <c r="A118">
        <v>1.6</v>
      </c>
      <c r="B118">
        <f t="shared" si="4"/>
        <v>9.1345489132342819E-2</v>
      </c>
      <c r="C118">
        <f t="shared" si="5"/>
        <v>8.5684296023903678E-2</v>
      </c>
      <c r="D118">
        <f t="shared" si="6"/>
        <v>8.7099594301013453E-2</v>
      </c>
      <c r="E118">
        <f t="shared" si="7"/>
        <v>9.1459219432131714E-2</v>
      </c>
    </row>
    <row r="119" spans="1:5" x14ac:dyDescent="0.2">
      <c r="A119">
        <v>1.7</v>
      </c>
      <c r="B119">
        <f t="shared" si="4"/>
        <v>8.8695083299584948E-2</v>
      </c>
      <c r="C119">
        <f t="shared" si="5"/>
        <v>8.0191663670959798E-2</v>
      </c>
      <c r="D119">
        <f t="shared" si="6"/>
        <v>8.2317518578116089E-2</v>
      </c>
      <c r="E119">
        <f t="shared" si="7"/>
        <v>8.6957282575245973E-2</v>
      </c>
    </row>
    <row r="120" spans="1:5" x14ac:dyDescent="0.2">
      <c r="A120">
        <v>1.8</v>
      </c>
      <c r="B120">
        <f t="shared" si="4"/>
        <v>8.6025941967745906E-2</v>
      </c>
      <c r="C120">
        <f t="shared" si="5"/>
        <v>7.4863732817872439E-2</v>
      </c>
      <c r="D120">
        <f t="shared" si="6"/>
        <v>7.7654285105340809E-2</v>
      </c>
      <c r="E120">
        <f t="shared" si="7"/>
        <v>8.2519616497936654E-2</v>
      </c>
    </row>
    <row r="121" spans="1:5" x14ac:dyDescent="0.2">
      <c r="A121">
        <v>1.9</v>
      </c>
      <c r="B121">
        <f t="shared" si="4"/>
        <v>8.3344467884886156E-2</v>
      </c>
      <c r="C121">
        <f t="shared" si="5"/>
        <v>6.9715283222680141E-2</v>
      </c>
      <c r="D121">
        <f t="shared" si="6"/>
        <v>7.3122579388231648E-2</v>
      </c>
      <c r="E121">
        <f t="shared" si="7"/>
        <v>7.8159399638837571E-2</v>
      </c>
    </row>
    <row r="122" spans="1:5" x14ac:dyDescent="0.2">
      <c r="A122">
        <v>2</v>
      </c>
      <c r="B122">
        <f t="shared" si="4"/>
        <v>8.0656908173047798E-2</v>
      </c>
      <c r="C122">
        <f t="shared" si="5"/>
        <v>6.4758797832945872E-2</v>
      </c>
      <c r="D122">
        <f t="shared" si="6"/>
        <v>6.8733325417971364E-2</v>
      </c>
      <c r="E122">
        <f t="shared" si="7"/>
        <v>7.3888695818450256E-2</v>
      </c>
    </row>
    <row r="123" spans="1:5" x14ac:dyDescent="0.2">
      <c r="A123">
        <v>2.1</v>
      </c>
      <c r="B123">
        <f t="shared" si="4"/>
        <v>7.7969331870054323E-2</v>
      </c>
      <c r="C123">
        <f t="shared" si="5"/>
        <v>6.0004500348492792E-2</v>
      </c>
      <c r="D123">
        <f t="shared" si="6"/>
        <v>6.4495708228883175E-2</v>
      </c>
      <c r="E123">
        <f t="shared" si="7"/>
        <v>6.9718423759178971E-2</v>
      </c>
    </row>
    <row r="124" spans="1:5" x14ac:dyDescent="0.2">
      <c r="A124">
        <v>2.2000000000000002</v>
      </c>
      <c r="B124">
        <f t="shared" si="4"/>
        <v>7.5287609155708146E-2</v>
      </c>
      <c r="C124">
        <f t="shared" si="5"/>
        <v>5.5460417339727772E-2</v>
      </c>
      <c r="D124">
        <f t="shared" si="6"/>
        <v>6.0417215293722862E-2</v>
      </c>
      <c r="E124">
        <f t="shared" si="7"/>
        <v>6.5658338833792185E-2</v>
      </c>
    </row>
    <row r="125" spans="1:5" x14ac:dyDescent="0.2">
      <c r="A125">
        <v>2.2999999999999998</v>
      </c>
      <c r="B125">
        <f t="shared" si="4"/>
        <v>7.2617392344183518E-2</v>
      </c>
      <c r="C125">
        <f t="shared" si="5"/>
        <v>5.1132462281989019E-2</v>
      </c>
      <c r="D125">
        <f t="shared" si="6"/>
        <v>5.650369479753764E-2</v>
      </c>
      <c r="E125">
        <f t="shared" si="7"/>
        <v>6.1717026577180131E-2</v>
      </c>
    </row>
    <row r="126" spans="1:5" x14ac:dyDescent="0.2">
      <c r="A126">
        <v>2.4</v>
      </c>
      <c r="B126">
        <f t="shared" si="4"/>
        <v>6.9964098708241426E-2</v>
      </c>
      <c r="C126">
        <f t="shared" si="5"/>
        <v>4.7024538688443474E-2</v>
      </c>
      <c r="D126">
        <f t="shared" si="6"/>
        <v>5.2759428693392965E-2</v>
      </c>
      <c r="E126">
        <f t="shared" si="7"/>
        <v>5.7901907369994947E-2</v>
      </c>
    </row>
    <row r="127" spans="1:5" x14ac:dyDescent="0.2">
      <c r="A127">
        <v>2.5</v>
      </c>
      <c r="B127">
        <f t="shared" si="4"/>
        <v>6.7332895184686298E-2</v>
      </c>
      <c r="C127">
        <f t="shared" si="5"/>
        <v>4.3138659413255766E-2</v>
      </c>
      <c r="D127">
        <f t="shared" si="6"/>
        <v>4.91872183561134E-2</v>
      </c>
      <c r="E127">
        <f t="shared" si="7"/>
        <v>5.4219251592327364E-2</v>
      </c>
    </row>
    <row r="128" spans="1:5" x14ac:dyDescent="0.2">
      <c r="A128">
        <v>2.6</v>
      </c>
      <c r="B128">
        <f t="shared" si="4"/>
        <v>6.4728684994404317E-2</v>
      </c>
      <c r="C128">
        <f t="shared" si="5"/>
        <v>3.9475079150447075E-2</v>
      </c>
      <c r="D128">
        <f t="shared" si="6"/>
        <v>4.5788480611436387E-2</v>
      </c>
      <c r="E128">
        <f t="shared" si="7"/>
        <v>5.0674204451915776E-2</v>
      </c>
    </row>
    <row r="129" spans="1:5" x14ac:dyDescent="0.2">
      <c r="A129">
        <v>2.7</v>
      </c>
      <c r="B129">
        <f t="shared" si="4"/>
        <v>6.2156096194521913E-2</v>
      </c>
      <c r="C129">
        <f t="shared" si="5"/>
        <v>3.6032437168108992E-2</v>
      </c>
      <c r="D129">
        <f t="shared" si="6"/>
        <v>4.2563351924712223E-2</v>
      </c>
      <c r="E129">
        <f t="shared" si="7"/>
        <v>4.727081961506642E-2</v>
      </c>
    </row>
    <row r="130" spans="1:5" x14ac:dyDescent="0.2">
      <c r="A130">
        <v>2.8</v>
      </c>
      <c r="B130">
        <f t="shared" si="4"/>
        <v>5.9619472164846851E-2</v>
      </c>
      <c r="C130">
        <f t="shared" si="5"/>
        <v>3.2807907387338298E-2</v>
      </c>
      <c r="D130">
        <f t="shared" si="6"/>
        <v>3.9510798581715439E-2</v>
      </c>
      <c r="E130">
        <f t="shared" si="7"/>
        <v>4.4012100709691193E-2</v>
      </c>
    </row>
    <row r="131" spans="1:5" x14ac:dyDescent="0.2">
      <c r="A131">
        <v>2.9</v>
      </c>
      <c r="B131">
        <f t="shared" ref="B131:B194" si="8">+(1/SQRT(18*PI()))*EXP(-(($A131+1)^2)/18)</f>
        <v>5.712286401593579E-2</v>
      </c>
      <c r="C131">
        <f t="shared" ref="C131:C194" si="9">+(1/SQRT(8*PI()))*EXP(-(($A131+1)^2)/8)</f>
        <v>2.9797353034408038E-2</v>
      </c>
      <c r="D131">
        <f t="shared" ref="D131:D194" si="10">0.25*B131+0.75*C131</f>
        <v>3.6628730779789981E-2</v>
      </c>
      <c r="E131">
        <f t="shared" ref="E131:E194" si="11">+(1/SQRT(10.5*PI()))*EXP(-(($A131+1)^2)/10.5)</f>
        <v>4.0900049728520738E-2</v>
      </c>
    </row>
    <row r="132" spans="1:5" x14ac:dyDescent="0.2">
      <c r="A132">
        <v>3</v>
      </c>
      <c r="B132">
        <f t="shared" si="8"/>
        <v>5.4670024891997883E-2</v>
      </c>
      <c r="C132">
        <f t="shared" si="9"/>
        <v>2.6995483256594031E-2</v>
      </c>
      <c r="D132">
        <f t="shared" si="10"/>
        <v>3.3914118665444991E-2</v>
      </c>
      <c r="E132">
        <f t="shared" si="11"/>
        <v>3.793572133618426E-2</v>
      </c>
    </row>
    <row r="133" spans="1:5" x14ac:dyDescent="0.2">
      <c r="A133">
        <v>3.1</v>
      </c>
      <c r="B133">
        <f t="shared" si="8"/>
        <v>5.2264406128502867E-2</v>
      </c>
      <c r="C133">
        <f t="shared" si="9"/>
        <v>2.4396009289591382E-2</v>
      </c>
      <c r="D133">
        <f t="shared" si="10"/>
        <v>3.1363108499319253E-2</v>
      </c>
      <c r="E133">
        <f t="shared" si="11"/>
        <v>3.5119282075742823E-2</v>
      </c>
    </row>
    <row r="134" spans="1:5" x14ac:dyDescent="0.2">
      <c r="A134">
        <v>3.2</v>
      </c>
      <c r="B134">
        <f t="shared" si="8"/>
        <v>4.9909155211914961E-2</v>
      </c>
      <c r="C134">
        <f t="shared" si="9"/>
        <v>2.1991797990213596E-2</v>
      </c>
      <c r="D134">
        <f t="shared" si="10"/>
        <v>2.8971137295638938E-2</v>
      </c>
      <c r="E134">
        <f t="shared" si="11"/>
        <v>3.2450073477448875E-2</v>
      </c>
    </row>
    <row r="135" spans="1:5" x14ac:dyDescent="0.2">
      <c r="A135">
        <v>3.3</v>
      </c>
      <c r="B135">
        <f t="shared" si="8"/>
        <v>4.7607115477503445E-2</v>
      </c>
      <c r="C135">
        <f t="shared" si="9"/>
        <v>1.977502079468511E-2</v>
      </c>
      <c r="D135">
        <f t="shared" si="10"/>
        <v>2.6733044465389693E-2</v>
      </c>
      <c r="E135">
        <f t="shared" si="11"/>
        <v>2.9926678093796646E-2</v>
      </c>
    </row>
    <row r="136" spans="1:5" x14ac:dyDescent="0.2">
      <c r="A136">
        <v>3.4</v>
      </c>
      <c r="B136">
        <f t="shared" si="8"/>
        <v>4.5360827470759348E-2</v>
      </c>
      <c r="C136">
        <f t="shared" si="9"/>
        <v>1.7737296423115712E-2</v>
      </c>
      <c r="D136">
        <f t="shared" si="10"/>
        <v>2.464317918502662E-2</v>
      </c>
      <c r="E136">
        <f t="shared" si="11"/>
        <v>2.7546987518966067E-2</v>
      </c>
    </row>
    <row r="137" spans="1:5" x14ac:dyDescent="0.2">
      <c r="A137">
        <v>3.5</v>
      </c>
      <c r="B137">
        <f t="shared" si="8"/>
        <v>4.3172531888630586E-2</v>
      </c>
      <c r="C137">
        <f t="shared" si="9"/>
        <v>1.5869825917833709E-2</v>
      </c>
      <c r="D137">
        <f t="shared" si="10"/>
        <v>2.2695502410532926E-2</v>
      </c>
      <c r="E137">
        <f t="shared" si="11"/>
        <v>2.5308271496053886E-2</v>
      </c>
    </row>
    <row r="138" spans="1:5" x14ac:dyDescent="0.2">
      <c r="A138">
        <v>3.6</v>
      </c>
      <c r="B138">
        <f t="shared" si="8"/>
        <v>4.1044174008616527E-2</v>
      </c>
      <c r="C138">
        <f t="shared" si="9"/>
        <v>1.4163518870800593E-2</v>
      </c>
      <c r="D138">
        <f t="shared" si="10"/>
        <v>2.0883682655254577E-2</v>
      </c>
      <c r="E138">
        <f t="shared" si="11"/>
        <v>2.3207247270439855E-2</v>
      </c>
    </row>
    <row r="139" spans="1:5" x14ac:dyDescent="0.2">
      <c r="A139">
        <v>3.7</v>
      </c>
      <c r="B139">
        <f t="shared" si="8"/>
        <v>3.8977409506766827E-2</v>
      </c>
      <c r="C139">
        <f t="shared" si="9"/>
        <v>1.2609109957597191E-2</v>
      </c>
      <c r="D139">
        <f t="shared" si="10"/>
        <v>1.9201184844889599E-2</v>
      </c>
      <c r="E139">
        <f t="shared" si="11"/>
        <v>2.1240148410609828E-2</v>
      </c>
    </row>
    <row r="140" spans="1:5" x14ac:dyDescent="0.2">
      <c r="A140">
        <v>3.8</v>
      </c>
      <c r="B140">
        <f t="shared" si="8"/>
        <v>3.6973611559818528E-2</v>
      </c>
      <c r="C140">
        <f t="shared" si="9"/>
        <v>1.119726514742145E-2</v>
      </c>
      <c r="D140">
        <f t="shared" si="10"/>
        <v>1.7641351750520722E-2</v>
      </c>
      <c r="E140">
        <f t="shared" si="11"/>
        <v>1.9402792387086899E-2</v>
      </c>
    </row>
    <row r="141" spans="1:5" x14ac:dyDescent="0.2">
      <c r="A141">
        <v>3.9</v>
      </c>
      <c r="B141">
        <f t="shared" si="8"/>
        <v>3.5033879122083382E-2</v>
      </c>
      <c r="C141">
        <f t="shared" si="9"/>
        <v>9.9186771958976565E-3</v>
      </c>
      <c r="D141">
        <f t="shared" si="10"/>
        <v>1.6197477677444089E-2</v>
      </c>
      <c r="E141">
        <f t="shared" si="11"/>
        <v>1.769064627415947E-2</v>
      </c>
    </row>
    <row r="142" spans="1:5" x14ac:dyDescent="0.2">
      <c r="A142">
        <v>4</v>
      </c>
      <c r="B142">
        <f t="shared" si="8"/>
        <v>3.3159046264249571E-2</v>
      </c>
      <c r="C142">
        <f t="shared" si="9"/>
        <v>8.7641502467842702E-3</v>
      </c>
      <c r="D142">
        <f t="shared" si="10"/>
        <v>1.4862874251150595E-2</v>
      </c>
      <c r="E142">
        <f t="shared" si="11"/>
        <v>1.6098890016244302E-2</v>
      </c>
    </row>
    <row r="143" spans="1:5" x14ac:dyDescent="0.2">
      <c r="A143">
        <v>4.0999999999999002</v>
      </c>
      <c r="B143">
        <f t="shared" si="8"/>
        <v>3.1349692458964087E-2</v>
      </c>
      <c r="C143">
        <f t="shared" si="9"/>
        <v>7.7246735671985681E-3</v>
      </c>
      <c r="D143">
        <f t="shared" si="10"/>
        <v>1.3630928290139947E-2</v>
      </c>
      <c r="E143">
        <f t="shared" si="11"/>
        <v>1.4622476779457645E-2</v>
      </c>
    </row>
    <row r="144" spans="1:5" x14ac:dyDescent="0.2">
      <c r="A144">
        <v>4.1999999999998998</v>
      </c>
      <c r="B144">
        <f t="shared" si="8"/>
        <v>2.9606153696865669E-2</v>
      </c>
      <c r="C144">
        <f t="shared" si="9"/>
        <v>6.7914846168436937E-3</v>
      </c>
      <c r="D144">
        <f t="shared" si="10"/>
        <v>1.2495151886849187E-2</v>
      </c>
      <c r="E144">
        <f t="shared" si="11"/>
        <v>1.3256189987857226E-2</v>
      </c>
    </row>
    <row r="145" spans="1:5" x14ac:dyDescent="0.2">
      <c r="A145">
        <v>4.2999999999999003</v>
      </c>
      <c r="B145">
        <f t="shared" si="8"/>
        <v>2.7928534316656553E-2</v>
      </c>
      <c r="C145">
        <f t="shared" si="9"/>
        <v>5.9561218038033745E-3</v>
      </c>
      <c r="D145">
        <f t="shared" si="10"/>
        <v>1.144922493201667E-2</v>
      </c>
      <c r="E145">
        <f t="shared" si="11"/>
        <v>1.1994696721606886E-2</v>
      </c>
    </row>
    <row r="146" spans="1:5" x14ac:dyDescent="0.2">
      <c r="A146">
        <v>4.3999999999999</v>
      </c>
      <c r="B146">
        <f t="shared" si="8"/>
        <v>2.6316719433632969E-2</v>
      </c>
      <c r="C146">
        <f t="shared" si="9"/>
        <v>5.210467407212001E-3</v>
      </c>
      <c r="D146">
        <f t="shared" si="10"/>
        <v>1.0487030413817242E-2</v>
      </c>
      <c r="E146">
        <f t="shared" si="11"/>
        <v>1.0832597229717612E-2</v>
      </c>
    </row>
    <row r="147" spans="1:5" x14ac:dyDescent="0.2">
      <c r="A147">
        <v>4.4999999999998996</v>
      </c>
      <c r="B147">
        <f t="shared" si="8"/>
        <v>2.4770387852999221E-2</v>
      </c>
      <c r="C147">
        <f t="shared" si="9"/>
        <v>4.5467812507961544E-3</v>
      </c>
      <c r="D147">
        <f t="shared" si="10"/>
        <v>9.602682901346922E-3</v>
      </c>
      <c r="E147">
        <f t="shared" si="11"/>
        <v>9.7644703821948113E-3</v>
      </c>
    </row>
    <row r="148" spans="1:5" x14ac:dyDescent="0.2">
      <c r="A148">
        <v>4.5999999999999002</v>
      </c>
      <c r="B148">
        <f t="shared" si="8"/>
        <v>2.3289025356973178E-2</v>
      </c>
      <c r="C148">
        <f t="shared" si="9"/>
        <v>3.9577257914905359E-3</v>
      </c>
      <c r="D148">
        <f t="shared" si="10"/>
        <v>8.7905506828611958E-3</v>
      </c>
      <c r="E148">
        <f t="shared" si="11"/>
        <v>8.7849149543207869E-3</v>
      </c>
    </row>
    <row r="149" spans="1:5" x14ac:dyDescent="0.2">
      <c r="A149">
        <v>4.6999999999998998</v>
      </c>
      <c r="B149">
        <f t="shared" si="8"/>
        <v>2.187193825822692E-2</v>
      </c>
      <c r="C149">
        <f t="shared" si="9"/>
        <v>3.4363833453074769E-3</v>
      </c>
      <c r="D149">
        <f t="shared" si="10"/>
        <v>8.0452720735373386E-3</v>
      </c>
      <c r="E149">
        <f t="shared" si="11"/>
        <v>7.8885866988362661E-3</v>
      </c>
    </row>
    <row r="150" spans="1:5" x14ac:dyDescent="0.2">
      <c r="A150">
        <v>4.7999999999999003</v>
      </c>
      <c r="B150">
        <f t="shared" si="8"/>
        <v>2.0518267116450408E-2</v>
      </c>
      <c r="C150">
        <f t="shared" si="9"/>
        <v>2.9762662098883575E-3</v>
      </c>
      <c r="D150">
        <f t="shared" si="10"/>
        <v>7.36176643652887E-3</v>
      </c>
      <c r="E150">
        <f t="shared" si="11"/>
        <v>7.0702312193485174E-3</v>
      </c>
    </row>
    <row r="151" spans="1:5" x14ac:dyDescent="0.2">
      <c r="A151">
        <v>4.8999999999999</v>
      </c>
      <c r="B151">
        <f t="shared" si="8"/>
        <v>1.9227000519712194E-2</v>
      </c>
      <c r="C151">
        <f t="shared" si="9"/>
        <v>2.5713204615273487E-3</v>
      </c>
      <c r="D151">
        <f t="shared" si="10"/>
        <v>6.7352404760735599E-3</v>
      </c>
      <c r="E151">
        <f t="shared" si="11"/>
        <v>6.3247127099973748E-3</v>
      </c>
    </row>
    <row r="152" spans="1:5" x14ac:dyDescent="0.2">
      <c r="A152">
        <v>4.9999999999998996</v>
      </c>
      <c r="B152">
        <f t="shared" si="8"/>
        <v>1.799698883773056E-2</v>
      </c>
      <c r="C152">
        <f t="shared" si="9"/>
        <v>2.2159242059693381E-3</v>
      </c>
      <c r="D152">
        <f t="shared" si="10"/>
        <v>6.1611903639096442E-3</v>
      </c>
      <c r="E152">
        <f t="shared" si="11"/>
        <v>5.6470386719950959E-3</v>
      </c>
    </row>
    <row r="153" spans="1:5" x14ac:dyDescent="0.2">
      <c r="A153">
        <v>5.0999999999999002</v>
      </c>
      <c r="B153">
        <f t="shared" si="8"/>
        <v>1.6826957860077037E-2</v>
      </c>
      <c r="C153">
        <f t="shared" si="9"/>
        <v>1.9048810491111945E-3</v>
      </c>
      <c r="D153">
        <f t="shared" si="10"/>
        <v>5.6354002518526555E-3</v>
      </c>
      <c r="E153">
        <f t="shared" si="11"/>
        <v>5.0323807570020048E-3</v>
      </c>
    </row>
    <row r="154" spans="1:5" x14ac:dyDescent="0.2">
      <c r="A154">
        <v>5.1999999999998998</v>
      </c>
      <c r="B154">
        <f t="shared" si="8"/>
        <v>1.5715522238624952E-2</v>
      </c>
      <c r="C154">
        <f t="shared" si="9"/>
        <v>1.6334095281002145E-3</v>
      </c>
      <c r="D154">
        <f t="shared" si="10"/>
        <v>5.1539377057313995E-3</v>
      </c>
      <c r="E154">
        <f t="shared" si="11"/>
        <v>4.4760919204099754E-3</v>
      </c>
    </row>
    <row r="155" spans="1:5" x14ac:dyDescent="0.2">
      <c r="A155">
        <v>5.2999999999999003</v>
      </c>
      <c r="B155">
        <f t="shared" si="8"/>
        <v>1.4661198660143421E-2</v>
      </c>
      <c r="C155">
        <f t="shared" si="9"/>
        <v>1.397129207439942E-3</v>
      </c>
      <c r="D155">
        <f t="shared" si="10"/>
        <v>4.7131465706158112E-3</v>
      </c>
      <c r="E155">
        <f t="shared" si="11"/>
        <v>3.9737200945956837E-3</v>
      </c>
    </row>
    <row r="156" spans="1:5" x14ac:dyDescent="0.2">
      <c r="A156">
        <v>5.3999999999999</v>
      </c>
      <c r="B156">
        <f t="shared" si="8"/>
        <v>1.3662418681741702E-2</v>
      </c>
      <c r="C156">
        <f t="shared" si="9"/>
        <v>1.1920441007326119E-3</v>
      </c>
      <c r="D156">
        <f t="shared" si="10"/>
        <v>4.3096377459848848E-3</v>
      </c>
      <c r="E156">
        <f t="shared" si="11"/>
        <v>3.521018613289391E-3</v>
      </c>
    </row>
    <row r="157" spans="1:5" x14ac:dyDescent="0.2">
      <c r="A157">
        <v>5.4999999999998996</v>
      </c>
      <c r="B157">
        <f t="shared" si="8"/>
        <v>1.2717541168806915E-2</v>
      </c>
      <c r="C157">
        <f t="shared" si="9"/>
        <v>1.0145240286500497E-3</v>
      </c>
      <c r="D157">
        <f t="shared" si="10"/>
        <v>3.9402783136892657E-3</v>
      </c>
      <c r="E157">
        <f t="shared" si="11"/>
        <v>3.1139536336776807E-3</v>
      </c>
    </row>
    <row r="158" spans="1:5" x14ac:dyDescent="0.2">
      <c r="A158">
        <v>5.5999999999999002</v>
      </c>
      <c r="B158">
        <f t="shared" si="8"/>
        <v>1.1824864282078013E-2</v>
      </c>
      <c r="C158">
        <f t="shared" si="9"/>
        <v>8.612844695269821E-4</v>
      </c>
      <c r="D158">
        <f t="shared" si="10"/>
        <v>3.6021794226647396E-3</v>
      </c>
      <c r="E158">
        <f t="shared" si="11"/>
        <v>2.748708813086843E-3</v>
      </c>
    </row>
    <row r="159" spans="1:5" x14ac:dyDescent="0.2">
      <c r="A159">
        <v>5.6999999999998998</v>
      </c>
      <c r="B159">
        <f t="shared" si="8"/>
        <v>1.0982636967485583E-2</v>
      </c>
      <c r="C159">
        <f t="shared" si="9"/>
        <v>7.2936540233349534E-4</v>
      </c>
      <c r="D159">
        <f t="shared" si="10"/>
        <v>3.2926832936215171E-3</v>
      </c>
      <c r="E159">
        <f t="shared" si="11"/>
        <v>2.4216875024944042E-3</v>
      </c>
    </row>
    <row r="160" spans="1:5" x14ac:dyDescent="0.2">
      <c r="A160">
        <v>5.7999999999999003</v>
      </c>
      <c r="B160">
        <f t="shared" si="8"/>
        <v>1.0189069909295927E-2</v>
      </c>
      <c r="C160">
        <f t="shared" si="9"/>
        <v>6.1610958423661394E-4</v>
      </c>
      <c r="D160">
        <f t="shared" si="10"/>
        <v>3.0093496655014423E-3</v>
      </c>
      <c r="E160">
        <f t="shared" si="11"/>
        <v>2.1295127201487645E-3</v>
      </c>
    </row>
    <row r="161" spans="1:5" x14ac:dyDescent="0.2">
      <c r="A161">
        <v>5.8999999999999</v>
      </c>
      <c r="B161">
        <f t="shared" si="8"/>
        <v>9.4423459138677848E-3</v>
      </c>
      <c r="C161">
        <f t="shared" si="9"/>
        <v>5.1914064783079505E-4</v>
      </c>
      <c r="D161">
        <f t="shared" si="10"/>
        <v>2.7499419643400424E-3</v>
      </c>
      <c r="E161">
        <f t="shared" si="11"/>
        <v>1.8690251657249161E-3</v>
      </c>
    </row>
    <row r="162" spans="1:5" x14ac:dyDescent="0.2">
      <c r="A162">
        <v>5.9999999999998996</v>
      </c>
      <c r="B162">
        <f t="shared" si="8"/>
        <v>8.7406296979038473E-3</v>
      </c>
      <c r="C162">
        <f t="shared" si="9"/>
        <v>4.3634134752295678E-4</v>
      </c>
      <c r="D162">
        <f t="shared" si="10"/>
        <v>2.5124134351181796E-3</v>
      </c>
      <c r="E162">
        <f t="shared" si="11"/>
        <v>1.6372795292048815E-3</v>
      </c>
    </row>
    <row r="163" spans="1:5" x14ac:dyDescent="0.2">
      <c r="A163">
        <v>6.0999999999999002</v>
      </c>
      <c r="B163">
        <f t="shared" si="8"/>
        <v>8.0820770614097558E-3</v>
      </c>
      <c r="C163">
        <f t="shared" si="9"/>
        <v>3.6583223141522012E-4</v>
      </c>
      <c r="D163">
        <f t="shared" si="10"/>
        <v>2.2948934389138542E-3</v>
      </c>
      <c r="E163">
        <f t="shared" si="11"/>
        <v>1.4315393395454021E-3</v>
      </c>
    </row>
    <row r="164" spans="1:5" x14ac:dyDescent="0.2">
      <c r="A164">
        <v>6.1999999999998998</v>
      </c>
      <c r="B164">
        <f t="shared" si="8"/>
        <v>7.4648434316149015E-3</v>
      </c>
      <c r="C164">
        <f t="shared" si="9"/>
        <v>3.0595096505694141E-4</v>
      </c>
      <c r="D164">
        <f t="shared" si="10"/>
        <v>2.0956740816964314E-3</v>
      </c>
      <c r="E164">
        <f t="shared" si="11"/>
        <v>1.2492705866738081E-3</v>
      </c>
    </row>
    <row r="165" spans="1:5" x14ac:dyDescent="0.2">
      <c r="A165">
        <v>6.2999999999999003</v>
      </c>
      <c r="B165">
        <f t="shared" si="8"/>
        <v>6.8870917698266275E-3</v>
      </c>
      <c r="C165">
        <f t="shared" si="9"/>
        <v>2.5523248717213926E-4</v>
      </c>
      <c r="D165">
        <f t="shared" si="10"/>
        <v>1.9131973078357614E-3</v>
      </c>
      <c r="E165">
        <f t="shared" si="11"/>
        <v>1.088134336911444E-3</v>
      </c>
    </row>
    <row r="166" spans="1:5" x14ac:dyDescent="0.2">
      <c r="A166">
        <v>6.3999999999999</v>
      </c>
      <c r="B166">
        <f t="shared" si="8"/>
        <v>6.3469998385506125E-3</v>
      </c>
      <c r="C166">
        <f t="shared" si="9"/>
        <v>2.1239013527541516E-4</v>
      </c>
      <c r="D166">
        <f t="shared" si="10"/>
        <v>1.7460425610942144E-3</v>
      </c>
      <c r="E166">
        <f t="shared" si="11"/>
        <v>9.4597854701418448E-4</v>
      </c>
    </row>
    <row r="167" spans="1:5" x14ac:dyDescent="0.2">
      <c r="A167">
        <v>6.4999999999998996</v>
      </c>
      <c r="B167">
        <f t="shared" si="8"/>
        <v>5.8427668311900006E-3</v>
      </c>
      <c r="C167">
        <f t="shared" si="9"/>
        <v>1.7629784118375591E-4</v>
      </c>
      <c r="D167">
        <f t="shared" si="10"/>
        <v>1.5929150886853172E-3</v>
      </c>
      <c r="E167">
        <f t="shared" si="11"/>
        <v>8.2082926606252035E-4</v>
      </c>
    </row>
    <row r="168" spans="1:5" x14ac:dyDescent="0.2">
      <c r="A168">
        <v>6.5999999999999002</v>
      </c>
      <c r="B168">
        <f t="shared" si="8"/>
        <v>5.3726193712167816E-3</v>
      </c>
      <c r="C168">
        <f t="shared" si="9"/>
        <v>1.4597346289575776E-4</v>
      </c>
      <c r="D168">
        <f t="shared" si="10"/>
        <v>1.4526349399760136E-3</v>
      </c>
      <c r="E168">
        <f t="shared" si="11"/>
        <v>7.1088139781751419E-4</v>
      </c>
    </row>
    <row r="169" spans="1:5" x14ac:dyDescent="0.2">
      <c r="A169">
        <v>6.6999999999998998</v>
      </c>
      <c r="B169">
        <f t="shared" si="8"/>
        <v>4.9348168918758543E-3</v>
      </c>
      <c r="C169">
        <f t="shared" si="9"/>
        <v>1.2056329011301998E-4</v>
      </c>
      <c r="D169">
        <f t="shared" si="10"/>
        <v>1.3241266905537285E-3</v>
      </c>
      <c r="E169">
        <f t="shared" si="11"/>
        <v>6.1448917923279404E-4</v>
      </c>
    </row>
    <row r="170" spans="1:5" x14ac:dyDescent="0.2">
      <c r="A170">
        <v>6.7999999999999003</v>
      </c>
      <c r="B170">
        <f t="shared" si="8"/>
        <v>4.5276564112289299E-3</v>
      </c>
      <c r="C170">
        <f t="shared" si="9"/>
        <v>9.932773569640559E-5</v>
      </c>
      <c r="D170">
        <f t="shared" si="10"/>
        <v>1.2064099045795366E-3</v>
      </c>
      <c r="E170">
        <f t="shared" si="11"/>
        <v>5.3015651388728206E-4</v>
      </c>
    </row>
    <row r="171" spans="1:5" x14ac:dyDescent="0.2">
      <c r="A171">
        <v>6.8999999999999</v>
      </c>
      <c r="B171">
        <f t="shared" si="8"/>
        <v>4.1494767206684321E-3</v>
      </c>
      <c r="C171">
        <f t="shared" si="9"/>
        <v>8.1628204383137163E-5</v>
      </c>
      <c r="D171">
        <f t="shared" si="10"/>
        <v>1.0985903334544609E-3</v>
      </c>
      <c r="E171">
        <f t="shared" si="11"/>
        <v>4.5652728244826175E-4</v>
      </c>
    </row>
    <row r="172" spans="1:5" x14ac:dyDescent="0.2">
      <c r="A172">
        <v>6.9999999999998996</v>
      </c>
      <c r="B172">
        <f t="shared" si="8"/>
        <v>3.7986620079328189E-3</v>
      </c>
      <c r="C172">
        <f t="shared" si="9"/>
        <v>6.6915112882456114E-5</v>
      </c>
      <c r="D172">
        <f t="shared" si="10"/>
        <v>9.9985183664504681E-4</v>
      </c>
      <c r="E172">
        <f t="shared" si="11"/>
        <v>3.9237573611886013E-4</v>
      </c>
    </row>
    <row r="173" spans="1:5" x14ac:dyDescent="0.2">
      <c r="A173">
        <v>7.0999999999999002</v>
      </c>
      <c r="B173">
        <f t="shared" si="8"/>
        <v>3.4736449381411786E-3</v>
      </c>
      <c r="C173">
        <f t="shared" si="9"/>
        <v>5.4717021719911356E-5</v>
      </c>
      <c r="D173">
        <f t="shared" si="10"/>
        <v>9.0944900082522812E-4</v>
      </c>
      <c r="E173">
        <f t="shared" si="11"/>
        <v>3.3659706355811776E-4</v>
      </c>
    </row>
    <row r="174" spans="1:5" x14ac:dyDescent="0.2">
      <c r="A174">
        <v>7.1999999999998998</v>
      </c>
      <c r="B174">
        <f t="shared" si="8"/>
        <v>3.1729092184460189E-3</v>
      </c>
      <c r="C174">
        <f t="shared" si="9"/>
        <v>4.4630828588575578E-5</v>
      </c>
      <c r="D174">
        <f t="shared" si="10"/>
        <v>8.267004260529364E-4</v>
      </c>
      <c r="E174">
        <f t="shared" si="11"/>
        <v>2.8819820713731054E-4</v>
      </c>
    </row>
    <row r="175" spans="1:5" x14ac:dyDescent="0.2">
      <c r="A175">
        <v>7.2999999999999003</v>
      </c>
      <c r="B175">
        <f t="shared" si="8"/>
        <v>2.8949916735932306E-3</v>
      </c>
      <c r="C175">
        <f t="shared" si="9"/>
        <v>3.631296515113365E-5</v>
      </c>
      <c r="D175">
        <f t="shared" si="10"/>
        <v>7.5098264226165789E-4</v>
      </c>
      <c r="E175">
        <f t="shared" si="11"/>
        <v>2.4628899072943349E-4</v>
      </c>
    </row>
    <row r="176" spans="1:5" x14ac:dyDescent="0.2">
      <c r="A176">
        <v>7.3999999999999</v>
      </c>
      <c r="B176">
        <f t="shared" si="8"/>
        <v>2.638483860993569E-3</v>
      </c>
      <c r="C176">
        <f t="shared" si="9"/>
        <v>2.9471533878276155E-5</v>
      </c>
      <c r="D176">
        <f t="shared" si="10"/>
        <v>6.8172461565709939E-4</v>
      </c>
      <c r="E176">
        <f t="shared" si="11"/>
        <v>2.1007360860303612E-4</v>
      </c>
    </row>
    <row r="177" spans="1:5" x14ac:dyDescent="0.2">
      <c r="A177">
        <v>7.4999999999998996</v>
      </c>
      <c r="B177">
        <f t="shared" si="8"/>
        <v>2.4020332548699672E-3</v>
      </c>
      <c r="C177">
        <f t="shared" si="9"/>
        <v>2.3859318270607517E-5</v>
      </c>
      <c r="D177">
        <f t="shared" si="10"/>
        <v>6.1840280242044746E-4</v>
      </c>
      <c r="E177">
        <f t="shared" si="11"/>
        <v>1.7884251346003037E-4</v>
      </c>
    </row>
    <row r="178" spans="1:5" x14ac:dyDescent="0.2">
      <c r="A178">
        <v>7.5999999999999002</v>
      </c>
      <c r="B178">
        <f t="shared" si="8"/>
        <v>2.1843440296713816E-3</v>
      </c>
      <c r="C178">
        <f t="shared" si="9"/>
        <v>1.9267598371047671E-5</v>
      </c>
      <c r="D178">
        <f t="shared" si="10"/>
        <v>5.6053670619613113E-4</v>
      </c>
      <c r="E178">
        <f t="shared" si="11"/>
        <v>1.5196473124629408E-4</v>
      </c>
    </row>
    <row r="179" spans="1:5" x14ac:dyDescent="0.2">
      <c r="A179">
        <v>7.6999999999998998</v>
      </c>
      <c r="B179">
        <f t="shared" si="8"/>
        <v>1.9841774732588116E-3</v>
      </c>
      <c r="C179">
        <f t="shared" si="9"/>
        <v>1.5520703528928498E-5</v>
      </c>
      <c r="D179">
        <f t="shared" si="10"/>
        <v>5.0768489596139926E-4</v>
      </c>
      <c r="E179">
        <f t="shared" si="11"/>
        <v>1.2888062107651753E-4</v>
      </c>
    </row>
    <row r="180" spans="1:5" x14ac:dyDescent="0.2">
      <c r="A180">
        <v>7.7999999999999003</v>
      </c>
      <c r="B180">
        <f t="shared" si="8"/>
        <v>1.8003520603982997E-3</v>
      </c>
      <c r="C180">
        <f t="shared" si="9"/>
        <v>1.2471235645029492E-5</v>
      </c>
      <c r="D180">
        <f t="shared" si="10"/>
        <v>4.5944144183334703E-4</v>
      </c>
      <c r="E180">
        <f t="shared" si="11"/>
        <v>1.0909509043382404E-4</v>
      </c>
    </row>
    <row r="181" spans="1:5" x14ac:dyDescent="0.2">
      <c r="A181">
        <v>7.8999999999999</v>
      </c>
      <c r="B181">
        <f t="shared" si="8"/>
        <v>1.6317432168631413E-3</v>
      </c>
      <c r="C181">
        <f t="shared" si="9"/>
        <v>9.9958983534636503E-6</v>
      </c>
      <c r="D181">
        <f t="shared" si="10"/>
        <v>4.1543272798088307E-4</v>
      </c>
      <c r="E181">
        <f t="shared" si="11"/>
        <v>9.2171268695868515E-5</v>
      </c>
    </row>
    <row r="182" spans="1:5" x14ac:dyDescent="0.2">
      <c r="A182">
        <v>7.9999999999998996</v>
      </c>
      <c r="B182">
        <f t="shared" si="8"/>
        <v>1.4772828039794827E-3</v>
      </c>
      <c r="C182">
        <f t="shared" si="9"/>
        <v>7.9918705534545262E-6</v>
      </c>
      <c r="D182">
        <f t="shared" si="10"/>
        <v>3.7531460390996155E-4</v>
      </c>
      <c r="E182">
        <f t="shared" si="11"/>
        <v>7.7724635954632939E-5</v>
      </c>
    </row>
    <row r="183" spans="1:5" x14ac:dyDescent="0.2">
      <c r="A183">
        <v>8.0999999999999002</v>
      </c>
      <c r="B183">
        <f t="shared" si="8"/>
        <v>1.3359583527722493E-3</v>
      </c>
      <c r="C183">
        <f t="shared" si="9"/>
        <v>6.3736661909181702E-6</v>
      </c>
      <c r="D183">
        <f t="shared" si="10"/>
        <v>3.3876983783625095E-4</v>
      </c>
      <c r="E183">
        <f t="shared" si="11"/>
        <v>6.5417598978359602E-5</v>
      </c>
    </row>
    <row r="184" spans="1:5" x14ac:dyDescent="0.2">
      <c r="A184">
        <v>8.1999999999998998</v>
      </c>
      <c r="B184">
        <f t="shared" si="8"/>
        <v>1.2068120760065535E-3</v>
      </c>
      <c r="C184">
        <f t="shared" si="9"/>
        <v>5.0704260327445421E-6</v>
      </c>
      <c r="D184">
        <f t="shared" si="10"/>
        <v>3.055058385261968E-4</v>
      </c>
      <c r="E184">
        <f t="shared" si="11"/>
        <v>5.4954501944254772E-5</v>
      </c>
    </row>
    <row r="185" spans="1:5" x14ac:dyDescent="0.2">
      <c r="A185">
        <v>8.2999999999998995</v>
      </c>
      <c r="B185">
        <f t="shared" si="8"/>
        <v>1.0889396854000862E-3</v>
      </c>
      <c r="C185">
        <f t="shared" si="9"/>
        <v>4.0235912282470904E-6</v>
      </c>
      <c r="D185">
        <f t="shared" si="10"/>
        <v>2.752526147712069E-4</v>
      </c>
      <c r="E185">
        <f t="shared" si="11"/>
        <v>4.6077056177737232E-5</v>
      </c>
    </row>
    <row r="186" spans="1:5" x14ac:dyDescent="0.2">
      <c r="A186">
        <v>8.3999999999999009</v>
      </c>
      <c r="B186">
        <f t="shared" si="8"/>
        <v>9.8148904012788744E-4</v>
      </c>
      <c r="C186">
        <f t="shared" si="9"/>
        <v>3.1849125894342916E-6</v>
      </c>
      <c r="D186">
        <f t="shared" si="10"/>
        <v>2.4776094447404755E-4</v>
      </c>
      <c r="E186">
        <f t="shared" si="11"/>
        <v>3.856017049255212E-5</v>
      </c>
    </row>
    <row r="187" spans="1:5" x14ac:dyDescent="0.2">
      <c r="A187">
        <v>8.4999999999999005</v>
      </c>
      <c r="B187">
        <f t="shared" si="8"/>
        <v>8.8365865147679444E-4</v>
      </c>
      <c r="C187">
        <f t="shared" si="9"/>
        <v>2.5147536442968169E-6</v>
      </c>
      <c r="D187">
        <f t="shared" si="10"/>
        <v>2.2280072810242123E-4</v>
      </c>
      <c r="E187">
        <f t="shared" si="11"/>
        <v>3.2208161759368765E-5</v>
      </c>
    </row>
    <row r="188" spans="1:5" x14ac:dyDescent="0.2">
      <c r="A188">
        <v>8.5999999999999002</v>
      </c>
      <c r="B188">
        <f t="shared" si="8"/>
        <v>7.946960671550322E-4</v>
      </c>
      <c r="C188">
        <f t="shared" si="9"/>
        <v>1.9806495455165128E-6</v>
      </c>
      <c r="D188">
        <f t="shared" si="10"/>
        <v>2.0015950394789542E-4</v>
      </c>
      <c r="E188">
        <f t="shared" si="11"/>
        <v>2.6851323962114633E-5</v>
      </c>
    </row>
    <row r="189" spans="1:5" x14ac:dyDescent="0.2">
      <c r="A189">
        <v>8.6999999999998998</v>
      </c>
      <c r="B189">
        <f t="shared" si="8"/>
        <v>7.1389615734433331E-4</v>
      </c>
      <c r="C189">
        <f t="shared" si="9"/>
        <v>1.5560877895748481E-6</v>
      </c>
      <c r="D189">
        <f t="shared" si="10"/>
        <v>1.7964110517826445E-4</v>
      </c>
      <c r="E189">
        <f t="shared" si="11"/>
        <v>2.2342833156689944E-5</v>
      </c>
    </row>
    <row r="190" spans="1:5" x14ac:dyDescent="0.2">
      <c r="A190">
        <v>8.7999999999998995</v>
      </c>
      <c r="B190">
        <f t="shared" si="8"/>
        <v>6.4059932311740636E-4</v>
      </c>
      <c r="C190">
        <f t="shared" si="9"/>
        <v>1.2194803729469793E-6</v>
      </c>
      <c r="D190">
        <f t="shared" si="10"/>
        <v>1.6106444105906182E-4</v>
      </c>
      <c r="E190">
        <f t="shared" si="11"/>
        <v>1.8555965354159218E-5</v>
      </c>
    </row>
    <row r="191" spans="1:5" x14ac:dyDescent="0.2">
      <c r="A191">
        <v>8.8999999999999009</v>
      </c>
      <c r="B191">
        <f t="shared" si="8"/>
        <v>5.7418964635128935E-4</v>
      </c>
      <c r="C191">
        <f t="shared" si="9"/>
        <v>9.5330045156163905E-7</v>
      </c>
      <c r="D191">
        <f t="shared" si="10"/>
        <v>1.4426238692649357E-4</v>
      </c>
      <c r="E191">
        <f t="shared" si="11"/>
        <v>1.5381604342169648E-5</v>
      </c>
    </row>
    <row r="192" spans="1:5" x14ac:dyDescent="0.2">
      <c r="A192">
        <v>8.9999999999999005</v>
      </c>
      <c r="B192">
        <f t="shared" si="8"/>
        <v>5.1409299876375883E-4</v>
      </c>
      <c r="C192">
        <f t="shared" si="9"/>
        <v>7.433597573673337E-7</v>
      </c>
      <c r="D192">
        <f t="shared" si="10"/>
        <v>1.2908076950896521E-4</v>
      </c>
      <c r="E192">
        <f t="shared" si="11"/>
        <v>1.2726016770816179E-5</v>
      </c>
    </row>
    <row r="193" spans="1:5" x14ac:dyDescent="0.2">
      <c r="A193">
        <v>9.0999999999999002</v>
      </c>
      <c r="B193">
        <f t="shared" si="8"/>
        <v>4.5977512620105307E-4</v>
      </c>
      <c r="C193">
        <f t="shared" si="9"/>
        <v>5.7820595179003643E-7</v>
      </c>
      <c r="D193">
        <f t="shared" si="10"/>
        <v>1.1537743601410579E-4</v>
      </c>
      <c r="E193">
        <f t="shared" si="11"/>
        <v>1.0508872404032595E-5</v>
      </c>
    </row>
    <row r="194" spans="1:5" x14ac:dyDescent="0.2">
      <c r="A194">
        <v>9.1999999999998998</v>
      </c>
      <c r="B194">
        <f t="shared" si="8"/>
        <v>4.1073972282438631E-4</v>
      </c>
      <c r="C194">
        <f t="shared" si="9"/>
        <v>4.486217581192808E-7</v>
      </c>
      <c r="D194">
        <f t="shared" si="10"/>
        <v>1.0302139702468604E-4</v>
      </c>
      <c r="E194">
        <f t="shared" si="11"/>
        <v>8.6614882216650042E-6</v>
      </c>
    </row>
    <row r="195" spans="1:5" x14ac:dyDescent="0.2">
      <c r="A195">
        <v>9.2999999999998995</v>
      </c>
      <c r="B195">
        <f t="shared" ref="B195:B202" si="12">+(1/SQRT(18*PI()))*EXP(-(($A195+1)^2)/18)</f>
        <v>3.6652650839216815E-4</v>
      </c>
      <c r="C195">
        <f t="shared" ref="C195:C202" si="13">+(1/SQRT(8*PI()))*EXP(-(($A195+1)^2)/8)</f>
        <v>3.472101176928576E-7</v>
      </c>
      <c r="D195">
        <f t="shared" ref="D195:D202" si="14">0.25*B195+0.75*C195</f>
        <v>9.1892034686311678E-5</v>
      </c>
      <c r="E195">
        <f t="shared" ref="E195:E202" si="15">+(1/SQRT(10.5*PI()))*EXP(-(($A195+1)^2)/10.5)</f>
        <v>7.1252760028639416E-6</v>
      </c>
    </row>
    <row r="196" spans="1:5" x14ac:dyDescent="0.2">
      <c r="A196">
        <v>9.3999999999999009</v>
      </c>
      <c r="B196">
        <f t="shared" si="12"/>
        <v>3.2670932042516172E-4</v>
      </c>
      <c r="C196">
        <f t="shared" si="13"/>
        <v>2.6805176723495018E-7</v>
      </c>
      <c r="D196">
        <f t="shared" si="14"/>
        <v>8.1878368931716643E-5</v>
      </c>
      <c r="E196">
        <f t="shared" si="15"/>
        <v>5.8503740858922279E-6</v>
      </c>
    </row>
    <row r="197" spans="1:5" x14ac:dyDescent="0.2">
      <c r="A197">
        <v>9.4999999999999005</v>
      </c>
      <c r="B197">
        <f t="shared" si="12"/>
        <v>2.9089423168195393E-4</v>
      </c>
      <c r="C197">
        <f t="shared" si="13"/>
        <v>2.0642354943155381E-7</v>
      </c>
      <c r="D197" s="6">
        <f t="shared" si="14"/>
        <v>7.2878375582562151E-5</v>
      </c>
      <c r="E197" s="6">
        <f t="shared" si="15"/>
        <v>4.7944451457030322E-6</v>
      </c>
    </row>
    <row r="198" spans="1:5" x14ac:dyDescent="0.2">
      <c r="A198">
        <v>9.5999999999999002</v>
      </c>
      <c r="B198">
        <f t="shared" si="12"/>
        <v>2.5871770206966667E-4</v>
      </c>
      <c r="C198">
        <f t="shared" si="13"/>
        <v>1.5856746083584075E-7</v>
      </c>
      <c r="D198" s="6">
        <f t="shared" si="14"/>
        <v>6.4798351113043545E-5</v>
      </c>
      <c r="E198" s="6">
        <f t="shared" si="15"/>
        <v>3.9216230265810089E-6</v>
      </c>
    </row>
    <row r="199" spans="1:5" x14ac:dyDescent="0.2">
      <c r="A199">
        <v>9.6999999999998998</v>
      </c>
      <c r="B199">
        <f t="shared" si="12"/>
        <v>2.2984477287597285E-4</v>
      </c>
      <c r="C199">
        <f t="shared" si="13"/>
        <v>1.2150192705405915E-7</v>
      </c>
      <c r="D199" s="6">
        <f t="shared" si="14"/>
        <v>5.7552319664283759E-5</v>
      </c>
      <c r="E199" s="6">
        <f t="shared" si="15"/>
        <v>3.2015928854161781E-6</v>
      </c>
    </row>
    <row r="200" spans="1:5" x14ac:dyDescent="0.2">
      <c r="A200">
        <v>9.7999999999998995</v>
      </c>
      <c r="B200">
        <f t="shared" si="12"/>
        <v>2.0396731003794865E-4</v>
      </c>
      <c r="C200">
        <f t="shared" si="13"/>
        <v>9.2868092227789895E-8</v>
      </c>
      <c r="D200" s="6">
        <f t="shared" si="14"/>
        <v>5.1061478578658004E-5</v>
      </c>
      <c r="E200" s="6">
        <f t="shared" si="15"/>
        <v>2.6087901189112464E-6</v>
      </c>
    </row>
    <row r="201" spans="1:5" x14ac:dyDescent="0.2">
      <c r="A201">
        <v>9.8999999999999009</v>
      </c>
      <c r="B201">
        <f t="shared" si="12"/>
        <v>1.8080230206475443E-4</v>
      </c>
      <c r="C201">
        <f t="shared" si="13"/>
        <v>7.080503565082499E-8</v>
      </c>
      <c r="D201" s="6">
        <f t="shared" si="14"/>
        <v>4.5253679292926727E-5</v>
      </c>
      <c r="E201" s="6">
        <f t="shared" si="15"/>
        <v>2.1217047464243351E-6</v>
      </c>
    </row>
    <row r="202" spans="1:5" x14ac:dyDescent="0.2">
      <c r="A202">
        <v>9.9999999999999005</v>
      </c>
      <c r="B202">
        <f t="shared" si="12"/>
        <v>1.6009021720695958E-4</v>
      </c>
      <c r="C202">
        <f t="shared" si="13"/>
        <v>5.3848800212731111E-8</v>
      </c>
      <c r="D202" s="6">
        <f t="shared" si="14"/>
        <v>4.006294090189944E-5</v>
      </c>
      <c r="E202" s="6">
        <f t="shared" si="15"/>
        <v>1.7222790841523212E-6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8F43-13C3-4E61-B4FD-18E57092E396}">
  <dimension ref="A1:D73"/>
  <sheetViews>
    <sheetView workbookViewId="0">
      <selection activeCell="E26" sqref="E26"/>
    </sheetView>
  </sheetViews>
  <sheetFormatPr baseColWidth="10" defaultColWidth="8.83203125" defaultRowHeight="15" x14ac:dyDescent="0.2"/>
  <cols>
    <col min="2" max="2" width="12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79</v>
      </c>
    </row>
    <row r="2" spans="1:4" x14ac:dyDescent="0.2">
      <c r="A2" t="s">
        <v>7</v>
      </c>
      <c r="B2" s="3">
        <v>42005</v>
      </c>
      <c r="C2">
        <v>9.25</v>
      </c>
    </row>
    <row r="3" spans="1:4" x14ac:dyDescent="0.2">
      <c r="A3" t="s">
        <v>8</v>
      </c>
      <c r="B3" s="3">
        <v>42036</v>
      </c>
      <c r="C3">
        <v>8.2700004577636719</v>
      </c>
      <c r="D3">
        <f>+C3/C2-1</f>
        <v>-0.10594589645798147</v>
      </c>
    </row>
    <row r="4" spans="1:4" x14ac:dyDescent="0.2">
      <c r="A4" t="s">
        <v>9</v>
      </c>
      <c r="B4" s="3">
        <v>42064</v>
      </c>
      <c r="C4">
        <v>8.2700004577636719</v>
      </c>
      <c r="D4">
        <f t="shared" ref="D4:D67" si="0">+C4/C3-1</f>
        <v>0</v>
      </c>
    </row>
    <row r="5" spans="1:4" x14ac:dyDescent="0.2">
      <c r="A5" t="s">
        <v>10</v>
      </c>
      <c r="B5" s="3">
        <v>42095</v>
      </c>
      <c r="C5">
        <v>6.7699999809265137</v>
      </c>
      <c r="D5">
        <f t="shared" si="0"/>
        <v>-0.18137852403974108</v>
      </c>
    </row>
    <row r="6" spans="1:4" x14ac:dyDescent="0.2">
      <c r="A6" t="s">
        <v>11</v>
      </c>
      <c r="B6" s="3">
        <v>42125</v>
      </c>
      <c r="C6">
        <v>6.679999828338623</v>
      </c>
      <c r="D6">
        <f t="shared" si="0"/>
        <v>-1.329396644630032E-2</v>
      </c>
    </row>
    <row r="7" spans="1:4" x14ac:dyDescent="0.2">
      <c r="A7" t="s">
        <v>12</v>
      </c>
      <c r="B7" s="3">
        <v>42156</v>
      </c>
      <c r="C7">
        <v>6.6700000762939453</v>
      </c>
      <c r="D7">
        <f t="shared" si="0"/>
        <v>-1.4969689074325609E-3</v>
      </c>
    </row>
    <row r="8" spans="1:4" x14ac:dyDescent="0.2">
      <c r="A8" t="s">
        <v>13</v>
      </c>
      <c r="B8" s="3">
        <v>42186</v>
      </c>
      <c r="C8">
        <v>6.690000057220459</v>
      </c>
      <c r="D8">
        <f t="shared" si="0"/>
        <v>2.9984978557340281E-3</v>
      </c>
    </row>
    <row r="9" spans="1:4" x14ac:dyDescent="0.2">
      <c r="A9" t="s">
        <v>14</v>
      </c>
      <c r="B9" s="3">
        <v>42217</v>
      </c>
      <c r="C9">
        <v>6.3499999046325684</v>
      </c>
      <c r="D9">
        <f t="shared" si="0"/>
        <v>-5.0822144944667302E-2</v>
      </c>
    </row>
    <row r="10" spans="1:4" x14ac:dyDescent="0.2">
      <c r="A10" t="s">
        <v>15</v>
      </c>
      <c r="B10" s="3">
        <v>42248</v>
      </c>
      <c r="C10">
        <v>6.2800002098083496</v>
      </c>
      <c r="D10">
        <f t="shared" si="0"/>
        <v>-1.1023574153623428E-2</v>
      </c>
    </row>
    <row r="11" spans="1:4" x14ac:dyDescent="0.2">
      <c r="A11" t="s">
        <v>16</v>
      </c>
      <c r="B11" s="3">
        <v>42278</v>
      </c>
      <c r="C11">
        <v>6.0300002098083496</v>
      </c>
      <c r="D11">
        <f t="shared" si="0"/>
        <v>-3.9808915867477257E-2</v>
      </c>
    </row>
    <row r="12" spans="1:4" x14ac:dyDescent="0.2">
      <c r="A12" t="s">
        <v>17</v>
      </c>
      <c r="B12" s="3">
        <v>42309</v>
      </c>
      <c r="C12">
        <v>5.5</v>
      </c>
      <c r="D12">
        <f t="shared" si="0"/>
        <v>-8.789389574916695E-2</v>
      </c>
    </row>
    <row r="13" spans="1:4" x14ac:dyDescent="0.2">
      <c r="A13" t="s">
        <v>18</v>
      </c>
      <c r="B13" s="3">
        <v>42339</v>
      </c>
      <c r="C13">
        <v>5.0900001525878906</v>
      </c>
      <c r="D13">
        <f t="shared" si="0"/>
        <v>-7.4545426802201664E-2</v>
      </c>
    </row>
    <row r="14" spans="1:4" x14ac:dyDescent="0.2">
      <c r="A14" t="s">
        <v>19</v>
      </c>
      <c r="B14" s="3">
        <v>42370</v>
      </c>
      <c r="C14">
        <v>4.4000000953674316</v>
      </c>
      <c r="D14">
        <f t="shared" si="0"/>
        <v>-0.13555992859246668</v>
      </c>
    </row>
    <row r="15" spans="1:4" x14ac:dyDescent="0.2">
      <c r="A15" t="s">
        <v>20</v>
      </c>
      <c r="B15" s="3">
        <v>42401</v>
      </c>
      <c r="C15">
        <v>3.9700000286102295</v>
      </c>
      <c r="D15">
        <f t="shared" si="0"/>
        <v>-9.7727285781182283E-2</v>
      </c>
    </row>
    <row r="16" spans="1:4" x14ac:dyDescent="0.2">
      <c r="A16" t="s">
        <v>21</v>
      </c>
      <c r="B16" s="3">
        <v>42430</v>
      </c>
      <c r="C16">
        <v>3.9100000858306885</v>
      </c>
      <c r="D16">
        <f t="shared" si="0"/>
        <v>-1.5113335603814892E-2</v>
      </c>
    </row>
    <row r="17" spans="1:4" x14ac:dyDescent="0.2">
      <c r="A17" t="s">
        <v>22</v>
      </c>
      <c r="B17" s="3">
        <v>42461</v>
      </c>
      <c r="C17">
        <v>3.9700000286102295</v>
      </c>
      <c r="D17">
        <f t="shared" si="0"/>
        <v>1.5345253570958395E-2</v>
      </c>
    </row>
    <row r="18" spans="1:4" x14ac:dyDescent="0.2">
      <c r="A18" t="s">
        <v>23</v>
      </c>
      <c r="B18" s="3">
        <v>42491</v>
      </c>
      <c r="C18">
        <v>4.3299999237060547</v>
      </c>
      <c r="D18">
        <f t="shared" si="0"/>
        <v>9.0680073677946504E-2</v>
      </c>
    </row>
    <row r="19" spans="1:4" x14ac:dyDescent="0.2">
      <c r="A19" t="s">
        <v>24</v>
      </c>
      <c r="B19" s="3">
        <v>42522</v>
      </c>
      <c r="C19">
        <v>4.7600002288818359</v>
      </c>
      <c r="D19">
        <f t="shared" si="0"/>
        <v>9.9307231582522304E-2</v>
      </c>
    </row>
    <row r="20" spans="1:4" x14ac:dyDescent="0.2">
      <c r="A20" t="s">
        <v>25</v>
      </c>
      <c r="B20" s="3">
        <v>42552</v>
      </c>
      <c r="C20">
        <v>4.6700000762939453</v>
      </c>
      <c r="D20">
        <f t="shared" si="0"/>
        <v>-1.8907594172328901E-2</v>
      </c>
    </row>
    <row r="21" spans="1:4" x14ac:dyDescent="0.2">
      <c r="A21" t="s">
        <v>26</v>
      </c>
      <c r="B21" s="3">
        <v>42583</v>
      </c>
      <c r="C21">
        <v>4.0500001907348633</v>
      </c>
      <c r="D21">
        <f t="shared" si="0"/>
        <v>-0.13276228595934125</v>
      </c>
    </row>
    <row r="22" spans="1:4" x14ac:dyDescent="0.2">
      <c r="A22" t="s">
        <v>27</v>
      </c>
      <c r="B22" s="3">
        <v>42614</v>
      </c>
      <c r="C22">
        <v>4.25</v>
      </c>
      <c r="D22">
        <f t="shared" si="0"/>
        <v>4.9382666628676741E-2</v>
      </c>
    </row>
    <row r="23" spans="1:4" x14ac:dyDescent="0.2">
      <c r="A23" t="s">
        <v>28</v>
      </c>
      <c r="B23" s="3">
        <v>42644</v>
      </c>
      <c r="C23">
        <v>5.3400001525878906</v>
      </c>
      <c r="D23">
        <f t="shared" si="0"/>
        <v>0.25647062413832722</v>
      </c>
    </row>
    <row r="24" spans="1:4" x14ac:dyDescent="0.2">
      <c r="A24" t="s">
        <v>29</v>
      </c>
      <c r="B24" s="3">
        <v>42675</v>
      </c>
      <c r="C24">
        <v>5.690000057220459</v>
      </c>
      <c r="D24">
        <f t="shared" si="0"/>
        <v>6.5543051429118426E-2</v>
      </c>
    </row>
    <row r="25" spans="1:4" x14ac:dyDescent="0.2">
      <c r="A25" t="s">
        <v>30</v>
      </c>
      <c r="B25" s="3">
        <v>42705</v>
      </c>
      <c r="C25">
        <v>5.4200000762939453</v>
      </c>
      <c r="D25">
        <f t="shared" si="0"/>
        <v>-4.7451665766486406E-2</v>
      </c>
    </row>
    <row r="26" spans="1:4" x14ac:dyDescent="0.2">
      <c r="A26" t="s">
        <v>31</v>
      </c>
      <c r="B26" s="3">
        <v>42736</v>
      </c>
      <c r="C26">
        <v>6.1399998664855957</v>
      </c>
      <c r="D26">
        <f t="shared" si="0"/>
        <v>0.13284128783333293</v>
      </c>
    </row>
    <row r="27" spans="1:4" x14ac:dyDescent="0.2">
      <c r="A27" t="s">
        <v>32</v>
      </c>
      <c r="B27" s="3">
        <v>42767</v>
      </c>
      <c r="C27">
        <v>6.0500001907348633</v>
      </c>
      <c r="D27">
        <f t="shared" si="0"/>
        <v>-1.4657927965435968E-2</v>
      </c>
    </row>
    <row r="28" spans="1:4" x14ac:dyDescent="0.2">
      <c r="A28" t="s">
        <v>33</v>
      </c>
      <c r="B28" s="3">
        <v>42795</v>
      </c>
      <c r="C28">
        <v>5</v>
      </c>
      <c r="D28">
        <f t="shared" si="0"/>
        <v>-0.17355374506315924</v>
      </c>
    </row>
    <row r="29" spans="1:4" x14ac:dyDescent="0.2">
      <c r="A29" t="s">
        <v>34</v>
      </c>
      <c r="B29" s="3">
        <v>42826</v>
      </c>
      <c r="C29">
        <v>5.0100002288818359</v>
      </c>
      <c r="D29">
        <f t="shared" si="0"/>
        <v>2.0000457763671431E-3</v>
      </c>
    </row>
    <row r="30" spans="1:4" x14ac:dyDescent="0.2">
      <c r="A30" t="s">
        <v>35</v>
      </c>
      <c r="B30" s="3">
        <v>42856</v>
      </c>
      <c r="C30">
        <v>5.059999942779541</v>
      </c>
      <c r="D30">
        <f t="shared" si="0"/>
        <v>9.9799823579778124E-3</v>
      </c>
    </row>
    <row r="31" spans="1:4" x14ac:dyDescent="0.2">
      <c r="A31" t="s">
        <v>36</v>
      </c>
      <c r="B31" s="3">
        <v>42887</v>
      </c>
      <c r="C31">
        <v>4.8899998664855957</v>
      </c>
      <c r="D31">
        <f t="shared" si="0"/>
        <v>-3.3596853402445226E-2</v>
      </c>
    </row>
    <row r="32" spans="1:4" x14ac:dyDescent="0.2">
      <c r="A32" t="s">
        <v>37</v>
      </c>
      <c r="B32" s="3">
        <v>42917</v>
      </c>
      <c r="C32">
        <v>5</v>
      </c>
      <c r="D32">
        <f t="shared" si="0"/>
        <v>2.2494915443312724E-2</v>
      </c>
    </row>
    <row r="33" spans="1:4" x14ac:dyDescent="0.2">
      <c r="A33" t="s">
        <v>38</v>
      </c>
      <c r="B33" s="3">
        <v>42948</v>
      </c>
      <c r="C33">
        <v>5.4800000190734863</v>
      </c>
      <c r="D33">
        <f t="shared" si="0"/>
        <v>9.600000381469731E-2</v>
      </c>
    </row>
    <row r="34" spans="1:4" x14ac:dyDescent="0.2">
      <c r="A34" t="s">
        <v>39</v>
      </c>
      <c r="B34" s="3">
        <v>42979</v>
      </c>
      <c r="C34">
        <v>5.9600000381469727</v>
      </c>
      <c r="D34">
        <f t="shared" si="0"/>
        <v>8.7591244051608674E-2</v>
      </c>
    </row>
    <row r="35" spans="1:4" x14ac:dyDescent="0.2">
      <c r="A35" t="s">
        <v>40</v>
      </c>
      <c r="B35" s="3">
        <v>43009</v>
      </c>
      <c r="C35">
        <v>6.179999828338623</v>
      </c>
      <c r="D35">
        <f t="shared" si="0"/>
        <v>3.6912716238849397E-2</v>
      </c>
    </row>
    <row r="36" spans="1:4" x14ac:dyDescent="0.2">
      <c r="A36" t="s">
        <v>41</v>
      </c>
      <c r="B36" s="3">
        <v>43040</v>
      </c>
      <c r="C36">
        <v>6.690000057220459</v>
      </c>
      <c r="D36">
        <f t="shared" si="0"/>
        <v>8.2524311172827325E-2</v>
      </c>
    </row>
    <row r="37" spans="1:4" x14ac:dyDescent="0.2">
      <c r="A37" t="s">
        <v>42</v>
      </c>
      <c r="B37" s="3">
        <v>43070</v>
      </c>
      <c r="C37">
        <v>7.1399998664855957</v>
      </c>
      <c r="D37">
        <f t="shared" si="0"/>
        <v>6.7264544905265788E-2</v>
      </c>
    </row>
    <row r="38" spans="1:4" x14ac:dyDescent="0.2">
      <c r="A38" t="s">
        <v>43</v>
      </c>
      <c r="B38" s="3">
        <v>43101</v>
      </c>
      <c r="C38">
        <v>6.6599998474121094</v>
      </c>
      <c r="D38">
        <f t="shared" si="0"/>
        <v>-6.7226894684768279E-2</v>
      </c>
    </row>
    <row r="39" spans="1:4" x14ac:dyDescent="0.2">
      <c r="A39" t="s">
        <v>44</v>
      </c>
      <c r="B39" s="3">
        <v>43132</v>
      </c>
      <c r="C39">
        <v>6.7199997901916504</v>
      </c>
      <c r="D39">
        <f t="shared" si="0"/>
        <v>9.0090006237546483E-3</v>
      </c>
    </row>
    <row r="40" spans="1:4" x14ac:dyDescent="0.2">
      <c r="A40" t="s">
        <v>45</v>
      </c>
      <c r="B40" s="3">
        <v>43160</v>
      </c>
      <c r="C40">
        <v>6.6999998092651367</v>
      </c>
      <c r="D40">
        <f t="shared" si="0"/>
        <v>-2.9761877307949991E-3</v>
      </c>
    </row>
    <row r="41" spans="1:4" x14ac:dyDescent="0.2">
      <c r="A41" t="s">
        <v>46</v>
      </c>
      <c r="B41" s="3">
        <v>43191</v>
      </c>
      <c r="C41">
        <v>6.929999828338623</v>
      </c>
      <c r="D41">
        <f t="shared" si="0"/>
        <v>3.4328362033000159E-2</v>
      </c>
    </row>
    <row r="42" spans="1:4" x14ac:dyDescent="0.2">
      <c r="A42" t="s">
        <v>47</v>
      </c>
      <c r="B42" s="3">
        <v>43221</v>
      </c>
      <c r="C42">
        <v>7.4899997711181641</v>
      </c>
      <c r="D42">
        <f t="shared" si="0"/>
        <v>8.0808074552837894E-2</v>
      </c>
    </row>
    <row r="43" spans="1:4" x14ac:dyDescent="0.2">
      <c r="A43" t="s">
        <v>48</v>
      </c>
      <c r="B43" s="3">
        <v>43252</v>
      </c>
      <c r="C43">
        <v>7.4499998092651367</v>
      </c>
      <c r="D43">
        <f t="shared" si="0"/>
        <v>-5.3404490087262113E-3</v>
      </c>
    </row>
    <row r="44" spans="1:4" x14ac:dyDescent="0.2">
      <c r="A44" t="s">
        <v>49</v>
      </c>
      <c r="B44" s="3">
        <v>43282</v>
      </c>
      <c r="C44">
        <v>7.5999999046325684</v>
      </c>
      <c r="D44">
        <f t="shared" si="0"/>
        <v>2.0134241504393691E-2</v>
      </c>
    </row>
    <row r="45" spans="1:4" x14ac:dyDescent="0.2">
      <c r="A45" t="s">
        <v>50</v>
      </c>
      <c r="B45" s="3">
        <v>43313</v>
      </c>
      <c r="C45">
        <v>8.0799999237060547</v>
      </c>
      <c r="D45">
        <f t="shared" si="0"/>
        <v>6.3157898039038596E-2</v>
      </c>
    </row>
    <row r="46" spans="1:4" x14ac:dyDescent="0.2">
      <c r="A46" t="s">
        <v>51</v>
      </c>
      <c r="B46" s="3">
        <v>43344</v>
      </c>
      <c r="C46">
        <v>9.5200004577636719</v>
      </c>
      <c r="D46">
        <f t="shared" si="0"/>
        <v>0.17821788956120832</v>
      </c>
    </row>
    <row r="47" spans="1:4" x14ac:dyDescent="0.2">
      <c r="A47" t="s">
        <v>52</v>
      </c>
      <c r="B47" s="3">
        <v>43374</v>
      </c>
      <c r="C47">
        <v>8.7899999618530273</v>
      </c>
      <c r="D47">
        <f t="shared" si="0"/>
        <v>-7.6680720673213854E-2</v>
      </c>
    </row>
    <row r="48" spans="1:4" x14ac:dyDescent="0.2">
      <c r="A48" t="s">
        <v>53</v>
      </c>
      <c r="B48" s="3">
        <v>43405</v>
      </c>
      <c r="C48">
        <v>8.2700004577636719</v>
      </c>
      <c r="D48">
        <f t="shared" si="0"/>
        <v>-5.9158078082600318E-2</v>
      </c>
    </row>
    <row r="49" spans="1:4" x14ac:dyDescent="0.2">
      <c r="A49" t="s">
        <v>54</v>
      </c>
      <c r="B49" s="3">
        <v>43435</v>
      </c>
      <c r="C49">
        <v>7.9800000190734863</v>
      </c>
      <c r="D49">
        <f t="shared" si="0"/>
        <v>-3.5066556546310745E-2</v>
      </c>
    </row>
    <row r="50" spans="1:4" x14ac:dyDescent="0.2">
      <c r="A50" t="s">
        <v>55</v>
      </c>
      <c r="B50" s="3">
        <v>43466</v>
      </c>
      <c r="C50">
        <v>7.2600002288818359</v>
      </c>
      <c r="D50">
        <f t="shared" si="0"/>
        <v>-9.0225537402347733E-2</v>
      </c>
    </row>
    <row r="51" spans="1:4" x14ac:dyDescent="0.2">
      <c r="A51" t="s">
        <v>56</v>
      </c>
      <c r="B51" s="3">
        <v>43497</v>
      </c>
      <c r="C51">
        <v>6.0100002288818359</v>
      </c>
      <c r="D51">
        <f t="shared" si="0"/>
        <v>-0.17217630311184184</v>
      </c>
    </row>
    <row r="52" spans="1:4" x14ac:dyDescent="0.2">
      <c r="A52" t="s">
        <v>57</v>
      </c>
      <c r="B52" s="3">
        <v>43525</v>
      </c>
      <c r="C52">
        <v>5.179999828338623</v>
      </c>
      <c r="D52">
        <f t="shared" si="0"/>
        <v>-0.13810322278434173</v>
      </c>
    </row>
    <row r="53" spans="1:4" x14ac:dyDescent="0.2">
      <c r="A53" t="s">
        <v>58</v>
      </c>
      <c r="B53" s="3">
        <v>43556</v>
      </c>
      <c r="C53">
        <v>4.9200000762939453</v>
      </c>
      <c r="D53">
        <f t="shared" si="0"/>
        <v>-5.0193003988586504E-2</v>
      </c>
    </row>
    <row r="54" spans="1:4" x14ac:dyDescent="0.2">
      <c r="A54" t="s">
        <v>59</v>
      </c>
      <c r="B54" s="3">
        <v>43586</v>
      </c>
      <c r="C54">
        <v>4.3400001525878906</v>
      </c>
      <c r="D54">
        <f t="shared" si="0"/>
        <v>-0.11788616152684028</v>
      </c>
    </row>
    <row r="55" spans="1:4" x14ac:dyDescent="0.2">
      <c r="A55" t="s">
        <v>60</v>
      </c>
      <c r="B55" s="3">
        <v>43617</v>
      </c>
      <c r="C55">
        <v>3.5899999141693115</v>
      </c>
      <c r="D55">
        <f t="shared" si="0"/>
        <v>-0.17281110876721117</v>
      </c>
    </row>
    <row r="56" spans="1:4" x14ac:dyDescent="0.2">
      <c r="A56" t="s">
        <v>61</v>
      </c>
      <c r="B56" s="3">
        <v>43647</v>
      </c>
      <c r="C56">
        <v>3.619999885559082</v>
      </c>
      <c r="D56">
        <f t="shared" si="0"/>
        <v>8.3565381913699444E-3</v>
      </c>
    </row>
    <row r="57" spans="1:4" x14ac:dyDescent="0.2">
      <c r="A57" t="s">
        <v>62</v>
      </c>
      <c r="B57" s="3">
        <v>43678</v>
      </c>
      <c r="C57">
        <v>3.6800000667572021</v>
      </c>
      <c r="D57">
        <f t="shared" si="0"/>
        <v>1.6574636214070848E-2</v>
      </c>
    </row>
    <row r="58" spans="1:4" x14ac:dyDescent="0.2">
      <c r="A58" t="s">
        <v>63</v>
      </c>
      <c r="B58" s="3">
        <v>43709</v>
      </c>
      <c r="C58">
        <v>4.2100000381469727</v>
      </c>
      <c r="D58">
        <f t="shared" si="0"/>
        <v>0.14402172874328345</v>
      </c>
    </row>
    <row r="59" spans="1:4" x14ac:dyDescent="0.2">
      <c r="A59" t="s">
        <v>64</v>
      </c>
      <c r="B59" s="3">
        <v>43739</v>
      </c>
      <c r="C59">
        <v>5.059999942779541</v>
      </c>
      <c r="D59">
        <f t="shared" si="0"/>
        <v>0.20190021304766903</v>
      </c>
    </row>
    <row r="60" spans="1:4" x14ac:dyDescent="0.2">
      <c r="A60" t="s">
        <v>65</v>
      </c>
      <c r="B60" s="3">
        <v>43770</v>
      </c>
      <c r="C60">
        <v>5.1500000953674316</v>
      </c>
      <c r="D60">
        <f t="shared" si="0"/>
        <v>1.7786591621669512E-2</v>
      </c>
    </row>
    <row r="61" spans="1:4" x14ac:dyDescent="0.2">
      <c r="A61" t="s">
        <v>66</v>
      </c>
      <c r="B61" s="3">
        <v>43800</v>
      </c>
      <c r="C61">
        <v>4.619999885559082</v>
      </c>
      <c r="D61">
        <f t="shared" si="0"/>
        <v>-0.1029126601929774</v>
      </c>
    </row>
    <row r="62" spans="1:4" x14ac:dyDescent="0.2">
      <c r="A62" t="s">
        <v>67</v>
      </c>
      <c r="B62" s="3">
        <v>43831</v>
      </c>
      <c r="C62">
        <v>3.630000114440918</v>
      </c>
      <c r="D62">
        <f t="shared" si="0"/>
        <v>-0.21428567005221055</v>
      </c>
    </row>
    <row r="63" spans="1:4" x14ac:dyDescent="0.2">
      <c r="A63" t="s">
        <v>68</v>
      </c>
      <c r="B63" s="3">
        <v>43862</v>
      </c>
      <c r="C63">
        <v>2.9100000858306885</v>
      </c>
      <c r="D63">
        <f t="shared" si="0"/>
        <v>-0.19834710906644748</v>
      </c>
    </row>
    <row r="64" spans="1:4" x14ac:dyDescent="0.2">
      <c r="A64" t="s">
        <v>69</v>
      </c>
      <c r="B64" s="3">
        <v>43891</v>
      </c>
      <c r="C64">
        <v>2.7200000286102295</v>
      </c>
      <c r="D64">
        <f t="shared" si="0"/>
        <v>-6.529211395752299E-2</v>
      </c>
    </row>
    <row r="65" spans="1:4" x14ac:dyDescent="0.2">
      <c r="A65" t="s">
        <v>70</v>
      </c>
      <c r="B65" s="3">
        <v>43922</v>
      </c>
      <c r="C65">
        <v>2.119999885559082</v>
      </c>
      <c r="D65">
        <f t="shared" si="0"/>
        <v>-0.22058828556620069</v>
      </c>
    </row>
    <row r="66" spans="1:4" x14ac:dyDescent="0.2">
      <c r="A66" t="s">
        <v>71</v>
      </c>
      <c r="B66" s="3">
        <v>43952</v>
      </c>
      <c r="C66">
        <v>1.5800000429153442</v>
      </c>
      <c r="D66">
        <f t="shared" si="0"/>
        <v>-0.25471692065744156</v>
      </c>
    </row>
    <row r="67" spans="1:4" x14ac:dyDescent="0.2">
      <c r="A67" t="s">
        <v>72</v>
      </c>
      <c r="B67" s="3">
        <v>43983</v>
      </c>
      <c r="C67">
        <v>1.75</v>
      </c>
      <c r="D67">
        <f t="shared" si="0"/>
        <v>0.10759490662479965</v>
      </c>
    </row>
    <row r="68" spans="1:4" x14ac:dyDescent="0.2">
      <c r="A68" t="s">
        <v>73</v>
      </c>
      <c r="B68" s="3">
        <v>44013</v>
      </c>
      <c r="C68">
        <v>1.7999999523162842</v>
      </c>
      <c r="D68">
        <f t="shared" ref="D68:D73" si="1">+C68/C67-1</f>
        <v>2.8571401323590928E-2</v>
      </c>
    </row>
    <row r="69" spans="1:4" x14ac:dyDescent="0.2">
      <c r="A69" t="s">
        <v>74</v>
      </c>
      <c r="B69" s="3">
        <v>44044</v>
      </c>
      <c r="C69">
        <v>2.8599998950958252</v>
      </c>
      <c r="D69">
        <f t="shared" si="1"/>
        <v>0.58888887269997259</v>
      </c>
    </row>
    <row r="70" spans="1:4" x14ac:dyDescent="0.2">
      <c r="A70" t="s">
        <v>75</v>
      </c>
      <c r="B70" s="3">
        <v>44075</v>
      </c>
      <c r="C70">
        <v>3.9500000476837158</v>
      </c>
      <c r="D70">
        <f t="shared" si="1"/>
        <v>0.38111894845065009</v>
      </c>
    </row>
    <row r="71" spans="1:4" x14ac:dyDescent="0.2">
      <c r="A71" t="s">
        <v>76</v>
      </c>
      <c r="B71" s="3">
        <v>44105</v>
      </c>
      <c r="C71">
        <v>4.8899998664855957</v>
      </c>
      <c r="D71">
        <f t="shared" si="1"/>
        <v>0.23797463479857339</v>
      </c>
    </row>
    <row r="72" spans="1:4" x14ac:dyDescent="0.2">
      <c r="A72" t="s">
        <v>77</v>
      </c>
      <c r="B72" s="3">
        <v>44136</v>
      </c>
      <c r="C72">
        <v>4.8400001525878906</v>
      </c>
      <c r="D72">
        <f t="shared" si="1"/>
        <v>-1.0224890646804763E-2</v>
      </c>
    </row>
    <row r="73" spans="1:4" x14ac:dyDescent="0.2">
      <c r="A73" t="s">
        <v>78</v>
      </c>
      <c r="B73" s="3">
        <v>44166</v>
      </c>
      <c r="C73">
        <v>5.8600001335144043</v>
      </c>
      <c r="D73">
        <f t="shared" si="1"/>
        <v>0.2107437910680916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A644-0872-46B8-A851-1E0DB7C8E2CA}">
  <dimension ref="A1:F15"/>
  <sheetViews>
    <sheetView tabSelected="1" topLeftCell="A8" workbookViewId="0">
      <selection activeCell="F9" sqref="F9"/>
    </sheetView>
  </sheetViews>
  <sheetFormatPr baseColWidth="10" defaultColWidth="8.83203125" defaultRowHeight="15" x14ac:dyDescent="0.2"/>
  <cols>
    <col min="1" max="1" width="15.6640625" bestFit="1" customWidth="1"/>
    <col min="2" max="2" width="15" customWidth="1"/>
  </cols>
  <sheetData>
    <row r="1" spans="1:6" x14ac:dyDescent="0.2">
      <c r="A1" s="5" t="s">
        <v>80</v>
      </c>
      <c r="B1" s="5"/>
    </row>
    <row r="3" spans="1:6" x14ac:dyDescent="0.2">
      <c r="A3" t="s">
        <v>81</v>
      </c>
      <c r="B3">
        <v>2.2080615415923264E-3</v>
      </c>
    </row>
    <row r="4" spans="1:6" x14ac:dyDescent="0.2">
      <c r="A4" t="s">
        <v>82</v>
      </c>
      <c r="B4">
        <v>1.6319986399888166E-2</v>
      </c>
    </row>
    <row r="5" spans="1:6" x14ac:dyDescent="0.2">
      <c r="A5" t="s">
        <v>83</v>
      </c>
      <c r="B5">
        <v>-2.9761877307949991E-3</v>
      </c>
    </row>
    <row r="6" spans="1:6" x14ac:dyDescent="0.2">
      <c r="A6" t="s">
        <v>84</v>
      </c>
      <c r="B6" t="e">
        <v>#N/A</v>
      </c>
    </row>
    <row r="7" spans="1:6" x14ac:dyDescent="0.2">
      <c r="A7" t="s">
        <v>85</v>
      </c>
      <c r="B7">
        <v>0.13751464970165894</v>
      </c>
    </row>
    <row r="8" spans="1:6" x14ac:dyDescent="0.2">
      <c r="A8" t="s">
        <v>86</v>
      </c>
      <c r="B8">
        <v>1.8910278882569964E-2</v>
      </c>
    </row>
    <row r="9" spans="1:6" x14ac:dyDescent="0.2">
      <c r="A9" t="s">
        <v>87</v>
      </c>
      <c r="B9">
        <v>4.2037597755727312</v>
      </c>
      <c r="E9" s="6" t="s">
        <v>94</v>
      </c>
      <c r="F9" s="6">
        <f>+(B15/6)*(B10^2+B9^2/4)</f>
        <v>73.016835549949917</v>
      </c>
    </row>
    <row r="10" spans="1:6" x14ac:dyDescent="0.2">
      <c r="A10" t="s">
        <v>88</v>
      </c>
      <c r="B10">
        <v>1.3238344852575779</v>
      </c>
    </row>
    <row r="11" spans="1:6" x14ac:dyDescent="0.2">
      <c r="A11" t="s">
        <v>89</v>
      </c>
      <c r="B11">
        <v>0.84360579335741415</v>
      </c>
    </row>
    <row r="12" spans="1:6" x14ac:dyDescent="0.2">
      <c r="A12" t="s">
        <v>90</v>
      </c>
      <c r="B12">
        <v>-0.25471692065744156</v>
      </c>
    </row>
    <row r="13" spans="1:6" x14ac:dyDescent="0.2">
      <c r="A13" t="s">
        <v>91</v>
      </c>
      <c r="B13">
        <v>0.58888887269997259</v>
      </c>
    </row>
    <row r="14" spans="1:6" x14ac:dyDescent="0.2">
      <c r="A14" t="s">
        <v>92</v>
      </c>
      <c r="B14">
        <v>0.15677236945305517</v>
      </c>
    </row>
    <row r="15" spans="1:6" ht="16" thickBot="1" x14ac:dyDescent="0.25">
      <c r="A15" s="4" t="s">
        <v>93</v>
      </c>
      <c r="B15" s="4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00F8-B840-4BF1-BA8F-B0C4BA24F272}">
  <dimension ref="A1:H73"/>
  <sheetViews>
    <sheetView topLeftCell="B1" workbookViewId="0"/>
  </sheetViews>
  <sheetFormatPr baseColWidth="10" defaultColWidth="8.83203125" defaultRowHeight="15" x14ac:dyDescent="0.2"/>
  <cols>
    <col min="2" max="2" width="12.33203125" customWidth="1"/>
    <col min="6" max="6" width="12" customWidth="1"/>
    <col min="7" max="7" width="12.332031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79</v>
      </c>
      <c r="E1" t="s">
        <v>119</v>
      </c>
      <c r="F1" t="s">
        <v>120</v>
      </c>
      <c r="G1" t="s">
        <v>121</v>
      </c>
      <c r="H1" t="s">
        <v>124</v>
      </c>
    </row>
    <row r="2" spans="1:8" x14ac:dyDescent="0.2">
      <c r="A2" t="s">
        <v>7</v>
      </c>
      <c r="B2" s="3">
        <v>42005</v>
      </c>
      <c r="C2">
        <v>9.25</v>
      </c>
      <c r="F2" t="s">
        <v>123</v>
      </c>
      <c r="G2" t="s">
        <v>122</v>
      </c>
    </row>
    <row r="3" spans="1:8" x14ac:dyDescent="0.2">
      <c r="A3" t="s">
        <v>8</v>
      </c>
      <c r="B3" s="3">
        <v>42036</v>
      </c>
      <c r="C3">
        <v>8.2700004577636719</v>
      </c>
      <c r="D3">
        <f>+C3/C2-1</f>
        <v>-0.10594589645798147</v>
      </c>
      <c r="E3" cm="1">
        <f t="array" ref="E3:E73">+_xlfn._xlws.SORT(retornos)</f>
        <v>-0.25471692065744156</v>
      </c>
      <c r="F3">
        <f>+(E3-Ejer_2_d_e!$B$3)/Ejer_2_d_e!$B$7</f>
        <v>-1.8683462653356444</v>
      </c>
      <c r="G3">
        <f>+_xlfn.NORM.S.INV(H3)</f>
        <v>-2.1949244993050545</v>
      </c>
      <c r="H3">
        <f>1/COUNT(retornos)</f>
        <v>1.4084507042253521E-2</v>
      </c>
    </row>
    <row r="4" spans="1:8" x14ac:dyDescent="0.2">
      <c r="A4" t="s">
        <v>9</v>
      </c>
      <c r="B4" s="3">
        <v>42064</v>
      </c>
      <c r="C4">
        <v>8.2700004577636719</v>
      </c>
      <c r="D4">
        <f t="shared" ref="D4:D67" si="0">+C4/C3-1</f>
        <v>0</v>
      </c>
      <c r="E4">
        <v>-0.22058828556620069</v>
      </c>
      <c r="F4">
        <f>+(E4-Ejer_2_d_e!$B$3)/Ejer_2_d_e!$B$7</f>
        <v>-1.6201644522322138</v>
      </c>
      <c r="G4">
        <f t="shared" ref="G4:G67" si="1">+_xlfn.NORM.S.INV(H4)</f>
        <v>-1.9084116818884704</v>
      </c>
      <c r="H4">
        <f>+H3+$H$3</f>
        <v>2.8169014084507043E-2</v>
      </c>
    </row>
    <row r="5" spans="1:8" x14ac:dyDescent="0.2">
      <c r="A5" t="s">
        <v>10</v>
      </c>
      <c r="B5" s="3">
        <v>42095</v>
      </c>
      <c r="C5">
        <v>6.7699999809265137</v>
      </c>
      <c r="D5">
        <f t="shared" si="0"/>
        <v>-0.18137852403974108</v>
      </c>
      <c r="E5">
        <v>-0.21428567005221055</v>
      </c>
      <c r="F5">
        <f>+(E5-Ejer_2_d_e!$B$3)/Ejer_2_d_e!$B$7</f>
        <v>-1.5743321316200913</v>
      </c>
      <c r="G5">
        <f t="shared" si="1"/>
        <v>-1.7251133770389839</v>
      </c>
      <c r="H5">
        <f t="shared" ref="H5:H68" si="2">+H4+$H$3</f>
        <v>4.2253521126760563E-2</v>
      </c>
    </row>
    <row r="6" spans="1:8" x14ac:dyDescent="0.2">
      <c r="A6" t="s">
        <v>11</v>
      </c>
      <c r="B6" s="3">
        <v>42125</v>
      </c>
      <c r="C6">
        <v>6.679999828338623</v>
      </c>
      <c r="D6">
        <f t="shared" si="0"/>
        <v>-1.329396644630032E-2</v>
      </c>
      <c r="E6">
        <v>-0.19834710906644748</v>
      </c>
      <c r="F6">
        <f>+(E6-Ejer_2_d_e!$B$3)/Ejer_2_d_e!$B$7</f>
        <v>-1.4584276732926178</v>
      </c>
      <c r="G6">
        <f t="shared" si="1"/>
        <v>-1.586278900914659</v>
      </c>
      <c r="H6">
        <f t="shared" si="2"/>
        <v>5.6338028169014086E-2</v>
      </c>
    </row>
    <row r="7" spans="1:8" x14ac:dyDescent="0.2">
      <c r="A7" t="s">
        <v>12</v>
      </c>
      <c r="B7" s="3">
        <v>42156</v>
      </c>
      <c r="C7">
        <v>6.6700000762939453</v>
      </c>
      <c r="D7">
        <f t="shared" si="0"/>
        <v>-1.4969689074325609E-3</v>
      </c>
      <c r="E7">
        <v>-0.18137852403974108</v>
      </c>
      <c r="F7">
        <f>+(E7-Ejer_2_d_e!$B$3)/Ejer_2_d_e!$B$7</f>
        <v>-1.3350329290706739</v>
      </c>
      <c r="G7">
        <f t="shared" si="1"/>
        <v>-1.4726513521641149</v>
      </c>
      <c r="H7">
        <f t="shared" si="2"/>
        <v>7.0422535211267609E-2</v>
      </c>
    </row>
    <row r="8" spans="1:8" x14ac:dyDescent="0.2">
      <c r="A8" t="s">
        <v>13</v>
      </c>
      <c r="B8" s="3">
        <v>42186</v>
      </c>
      <c r="C8">
        <v>6.690000057220459</v>
      </c>
      <c r="D8">
        <f t="shared" si="0"/>
        <v>2.9984978557340281E-3</v>
      </c>
      <c r="E8">
        <v>-0.17355374506315924</v>
      </c>
      <c r="F8">
        <f>+(E8-Ejer_2_d_e!$B$3)/Ejer_2_d_e!$B$7</f>
        <v>-1.2781315080689271</v>
      </c>
      <c r="G8">
        <f t="shared" si="1"/>
        <v>-1.375378649883463</v>
      </c>
      <c r="H8">
        <f t="shared" si="2"/>
        <v>8.4507042253521125E-2</v>
      </c>
    </row>
    <row r="9" spans="1:8" x14ac:dyDescent="0.2">
      <c r="A9" t="s">
        <v>14</v>
      </c>
      <c r="B9" s="3">
        <v>42217</v>
      </c>
      <c r="C9">
        <v>6.3499999046325684</v>
      </c>
      <c r="D9">
        <f t="shared" si="0"/>
        <v>-5.0822144944667302E-2</v>
      </c>
      <c r="E9">
        <v>-0.17281110876721117</v>
      </c>
      <c r="F9">
        <f>+(E9-Ejer_2_d_e!$B$3)/Ejer_2_d_e!$B$7</f>
        <v>-1.2727310922037141</v>
      </c>
      <c r="G9">
        <f t="shared" si="1"/>
        <v>-1.2896186457164065</v>
      </c>
      <c r="H9">
        <f t="shared" si="2"/>
        <v>9.8591549295774641E-2</v>
      </c>
    </row>
    <row r="10" spans="1:8" x14ac:dyDescent="0.2">
      <c r="A10" t="s">
        <v>15</v>
      </c>
      <c r="B10" s="3">
        <v>42248</v>
      </c>
      <c r="C10">
        <v>6.2800002098083496</v>
      </c>
      <c r="D10">
        <f t="shared" si="0"/>
        <v>-1.1023574153623428E-2</v>
      </c>
      <c r="E10">
        <v>-0.17217630311184184</v>
      </c>
      <c r="F10">
        <f>+(E10-Ejer_2_d_e!$B$3)/Ejer_2_d_e!$B$7</f>
        <v>-1.2681148156342972</v>
      </c>
      <c r="G10">
        <f t="shared" si="1"/>
        <v>-1.2124187877842669</v>
      </c>
      <c r="H10">
        <f t="shared" si="2"/>
        <v>0.11267605633802816</v>
      </c>
    </row>
    <row r="11" spans="1:8" x14ac:dyDescent="0.2">
      <c r="A11" t="s">
        <v>16</v>
      </c>
      <c r="B11" s="3">
        <v>42278</v>
      </c>
      <c r="C11">
        <v>6.0300002098083496</v>
      </c>
      <c r="D11">
        <f t="shared" si="0"/>
        <v>-3.9808915867477257E-2</v>
      </c>
      <c r="E11">
        <v>-0.13810322278434173</v>
      </c>
      <c r="F11">
        <f>+(E11-Ejer_2_d_e!$B$3)/Ejer_2_d_e!$B$7</f>
        <v>-1.0203369941336613</v>
      </c>
      <c r="G11">
        <f t="shared" si="1"/>
        <v>-1.1418385701455156</v>
      </c>
      <c r="H11">
        <f t="shared" si="2"/>
        <v>0.12676056338028169</v>
      </c>
    </row>
    <row r="12" spans="1:8" x14ac:dyDescent="0.2">
      <c r="A12" t="s">
        <v>17</v>
      </c>
      <c r="B12" s="3">
        <v>42309</v>
      </c>
      <c r="C12">
        <v>5.5</v>
      </c>
      <c r="D12">
        <f t="shared" si="0"/>
        <v>-8.789389574916695E-2</v>
      </c>
      <c r="E12">
        <v>-0.13555992859246668</v>
      </c>
      <c r="F12">
        <f>+(E12-Ejer_2_d_e!$B$3)/Ejer_2_d_e!$B$7</f>
        <v>-1.0018422795894817</v>
      </c>
      <c r="G12">
        <f t="shared" si="1"/>
        <v>-1.0765303368163031</v>
      </c>
      <c r="H12">
        <f t="shared" si="2"/>
        <v>0.14084507042253522</v>
      </c>
    </row>
    <row r="13" spans="1:8" x14ac:dyDescent="0.2">
      <c r="A13" t="s">
        <v>18</v>
      </c>
      <c r="B13" s="3">
        <v>42339</v>
      </c>
      <c r="C13">
        <v>5.0900001525878906</v>
      </c>
      <c r="D13">
        <f t="shared" si="0"/>
        <v>-7.4545426802201664E-2</v>
      </c>
      <c r="E13">
        <v>-0.13276228595934125</v>
      </c>
      <c r="F13">
        <f>+(E13-Ejer_2_d_e!$B$3)/Ejer_2_d_e!$B$7</f>
        <v>-0.98149795526334638</v>
      </c>
      <c r="G13">
        <f t="shared" si="1"/>
        <v>-1.0155176132934878</v>
      </c>
      <c r="H13">
        <f t="shared" si="2"/>
        <v>0.15492957746478875</v>
      </c>
    </row>
    <row r="14" spans="1:8" x14ac:dyDescent="0.2">
      <c r="A14" t="s">
        <v>19</v>
      </c>
      <c r="B14" s="3">
        <v>42370</v>
      </c>
      <c r="C14">
        <v>4.4000000953674316</v>
      </c>
      <c r="D14">
        <f t="shared" si="0"/>
        <v>-0.13555992859246668</v>
      </c>
      <c r="E14">
        <v>-0.11788616152684028</v>
      </c>
      <c r="F14">
        <f>+(E14-Ejer_2_d_e!$B$3)/Ejer_2_d_e!$B$7</f>
        <v>-0.87331948508016899</v>
      </c>
      <c r="G14">
        <f t="shared" si="1"/>
        <v>-0.95806859760897212</v>
      </c>
      <c r="H14">
        <f t="shared" si="2"/>
        <v>0.16901408450704228</v>
      </c>
    </row>
    <row r="15" spans="1:8" x14ac:dyDescent="0.2">
      <c r="A15" t="s">
        <v>20</v>
      </c>
      <c r="B15" s="3">
        <v>42401</v>
      </c>
      <c r="C15">
        <v>3.9700000286102295</v>
      </c>
      <c r="D15">
        <f t="shared" si="0"/>
        <v>-9.7727285781182283E-2</v>
      </c>
      <c r="E15">
        <v>-0.10594589645798147</v>
      </c>
      <c r="F15">
        <f>+(E15-Ejer_2_d_e!$B$3)/Ejer_2_d_e!$B$7</f>
        <v>-0.7864904447214619</v>
      </c>
      <c r="G15">
        <f t="shared" si="1"/>
        <v>-0.90361952751406283</v>
      </c>
      <c r="H15">
        <f t="shared" si="2"/>
        <v>0.18309859154929581</v>
      </c>
    </row>
    <row r="16" spans="1:8" x14ac:dyDescent="0.2">
      <c r="A16" t="s">
        <v>21</v>
      </c>
      <c r="B16" s="3">
        <v>42430</v>
      </c>
      <c r="C16">
        <v>3.9100000858306885</v>
      </c>
      <c r="D16">
        <f t="shared" si="0"/>
        <v>-1.5113335603814892E-2</v>
      </c>
      <c r="E16">
        <v>-0.1029126601929774</v>
      </c>
      <c r="F16">
        <f>+(E16-Ejer_2_d_e!$B$3)/Ejer_2_d_e!$B$7</f>
        <v>-0.76443289469617559</v>
      </c>
      <c r="G16">
        <f t="shared" si="1"/>
        <v>-0.85172598069826588</v>
      </c>
      <c r="H16">
        <f t="shared" si="2"/>
        <v>0.19718309859154934</v>
      </c>
    </row>
    <row r="17" spans="1:8" x14ac:dyDescent="0.2">
      <c r="A17" t="s">
        <v>22</v>
      </c>
      <c r="B17" s="3">
        <v>42461</v>
      </c>
      <c r="C17">
        <v>3.9700000286102295</v>
      </c>
      <c r="D17">
        <f t="shared" si="0"/>
        <v>1.5345253570958395E-2</v>
      </c>
      <c r="E17">
        <v>-9.7727285781182283E-2</v>
      </c>
      <c r="F17">
        <f>+(E17-Ejer_2_d_e!$B$3)/Ejer_2_d_e!$B$7</f>
        <v>-0.72672509830470089</v>
      </c>
      <c r="G17">
        <f t="shared" si="1"/>
        <v>-0.8020306803053997</v>
      </c>
      <c r="H17">
        <f t="shared" si="2"/>
        <v>0.21126760563380287</v>
      </c>
    </row>
    <row r="18" spans="1:8" x14ac:dyDescent="0.2">
      <c r="A18" t="s">
        <v>23</v>
      </c>
      <c r="B18" s="3">
        <v>42491</v>
      </c>
      <c r="C18">
        <v>4.3299999237060547</v>
      </c>
      <c r="D18">
        <f t="shared" si="0"/>
        <v>9.0680073677946504E-2</v>
      </c>
      <c r="E18">
        <v>-9.0225537402347733E-2</v>
      </c>
      <c r="F18">
        <f>+(E18-Ejer_2_d_e!$B$3)/Ejer_2_d_e!$B$7</f>
        <v>-0.67217274046421083</v>
      </c>
      <c r="G18">
        <f t="shared" si="1"/>
        <v>-0.75424149512029026</v>
      </c>
      <c r="H18">
        <f t="shared" si="2"/>
        <v>0.2253521126760564</v>
      </c>
    </row>
    <row r="19" spans="1:8" x14ac:dyDescent="0.2">
      <c r="A19" t="s">
        <v>24</v>
      </c>
      <c r="B19" s="3">
        <v>42522</v>
      </c>
      <c r="C19">
        <v>4.7600002288818359</v>
      </c>
      <c r="D19">
        <f t="shared" si="0"/>
        <v>9.9307231582522304E-2</v>
      </c>
      <c r="E19">
        <v>-8.789389574916695E-2</v>
      </c>
      <c r="F19">
        <f>+(E19-Ejer_2_d_e!$B$3)/Ejer_2_d_e!$B$7</f>
        <v>-0.65521715312686646</v>
      </c>
      <c r="G19">
        <f t="shared" si="1"/>
        <v>-0.70811597574759721</v>
      </c>
      <c r="H19">
        <f t="shared" si="2"/>
        <v>0.23943661971830993</v>
      </c>
    </row>
    <row r="20" spans="1:8" x14ac:dyDescent="0.2">
      <c r="A20" t="s">
        <v>25</v>
      </c>
      <c r="B20" s="3">
        <v>42552</v>
      </c>
      <c r="C20">
        <v>4.6700000762939453</v>
      </c>
      <c r="D20">
        <f t="shared" si="0"/>
        <v>-1.8907594172328901E-2</v>
      </c>
      <c r="E20">
        <v>-7.6680720673213854E-2</v>
      </c>
      <c r="F20">
        <f>+(E20-Ejer_2_d_e!$B$3)/Ejer_2_d_e!$B$7</f>
        <v>-0.57367547665617535</v>
      </c>
      <c r="G20">
        <f t="shared" si="1"/>
        <v>-0.66345021653821135</v>
      </c>
      <c r="H20">
        <f t="shared" si="2"/>
        <v>0.25352112676056343</v>
      </c>
    </row>
    <row r="21" spans="1:8" x14ac:dyDescent="0.2">
      <c r="A21" t="s">
        <v>26</v>
      </c>
      <c r="B21" s="3">
        <v>42583</v>
      </c>
      <c r="C21">
        <v>4.0500001907348633</v>
      </c>
      <c r="D21">
        <f t="shared" si="0"/>
        <v>-0.13276228595934125</v>
      </c>
      <c r="E21">
        <v>-7.4545426802201664E-2</v>
      </c>
      <c r="F21">
        <f>+(E21-Ejer_2_d_e!$B$3)/Ejer_2_d_e!$B$7</f>
        <v>-0.55814772106326394</v>
      </c>
      <c r="G21">
        <f t="shared" si="1"/>
        <v>-0.62007066011244649</v>
      </c>
      <c r="H21">
        <f t="shared" si="2"/>
        <v>0.26760563380281693</v>
      </c>
    </row>
    <row r="22" spans="1:8" x14ac:dyDescent="0.2">
      <c r="A22" t="s">
        <v>27</v>
      </c>
      <c r="B22" s="3">
        <v>42614</v>
      </c>
      <c r="C22">
        <v>4.25</v>
      </c>
      <c r="D22">
        <f t="shared" si="0"/>
        <v>4.9382666628676741E-2</v>
      </c>
      <c r="E22">
        <v>-6.7226894684768279E-2</v>
      </c>
      <c r="F22">
        <f>+(E22-Ejer_2_d_e!$B$3)/Ejer_2_d_e!$B$7</f>
        <v>-0.50492770317199853</v>
      </c>
      <c r="G22">
        <f t="shared" si="1"/>
        <v>-0.57782795202826553</v>
      </c>
      <c r="H22">
        <f t="shared" si="2"/>
        <v>0.28169014084507044</v>
      </c>
    </row>
    <row r="23" spans="1:8" x14ac:dyDescent="0.2">
      <c r="A23" t="s">
        <v>28</v>
      </c>
      <c r="B23" s="3">
        <v>42644</v>
      </c>
      <c r="C23">
        <v>5.3400001525878906</v>
      </c>
      <c r="D23">
        <f t="shared" si="0"/>
        <v>0.25647062413832722</v>
      </c>
      <c r="E23">
        <v>-6.529211395752299E-2</v>
      </c>
      <c r="F23">
        <f>+(E23-Ejer_2_d_e!$B$3)/Ejer_2_d_e!$B$7</f>
        <v>-0.49085806963518747</v>
      </c>
      <c r="G23">
        <f t="shared" si="1"/>
        <v>-0.53659225410132738</v>
      </c>
      <c r="H23">
        <f t="shared" si="2"/>
        <v>0.29577464788732394</v>
      </c>
    </row>
    <row r="24" spans="1:8" x14ac:dyDescent="0.2">
      <c r="A24" t="s">
        <v>29</v>
      </c>
      <c r="B24" s="3">
        <v>42675</v>
      </c>
      <c r="C24">
        <v>5.690000057220459</v>
      </c>
      <c r="D24">
        <f t="shared" si="0"/>
        <v>6.5543051429118426E-2</v>
      </c>
      <c r="E24">
        <v>-5.9158078082600318E-2</v>
      </c>
      <c r="F24">
        <f>+(E24-Ejer_2_d_e!$B$3)/Ejer_2_d_e!$B$7</f>
        <v>-0.44625165214999152</v>
      </c>
      <c r="G24">
        <f t="shared" si="1"/>
        <v>-0.49624961492999059</v>
      </c>
      <c r="H24">
        <f t="shared" si="2"/>
        <v>0.30985915492957744</v>
      </c>
    </row>
    <row r="25" spans="1:8" x14ac:dyDescent="0.2">
      <c r="A25" t="s">
        <v>30</v>
      </c>
      <c r="B25" s="3">
        <v>42705</v>
      </c>
      <c r="C25">
        <v>5.4200000762939453</v>
      </c>
      <c r="D25">
        <f t="shared" si="0"/>
        <v>-4.7451665766486406E-2</v>
      </c>
      <c r="E25">
        <v>-5.0822144944667302E-2</v>
      </c>
      <c r="F25">
        <f>+(E25-Ejer_2_d_e!$B$3)/Ejer_2_d_e!$B$7</f>
        <v>-0.38563314236926632</v>
      </c>
      <c r="G25">
        <f t="shared" si="1"/>
        <v>-0.45669911932122309</v>
      </c>
      <c r="H25">
        <f t="shared" si="2"/>
        <v>0.32394366197183094</v>
      </c>
    </row>
    <row r="26" spans="1:8" x14ac:dyDescent="0.2">
      <c r="A26" t="s">
        <v>31</v>
      </c>
      <c r="B26" s="3">
        <v>42736</v>
      </c>
      <c r="C26">
        <v>6.1399998664855957</v>
      </c>
      <c r="D26">
        <f t="shared" si="0"/>
        <v>0.13284128783333293</v>
      </c>
      <c r="E26">
        <v>-5.0193003988586504E-2</v>
      </c>
      <c r="F26">
        <f>+(E26-Ejer_2_d_e!$B$3)/Ejer_2_d_e!$B$7</f>
        <v>-0.38105805922397429</v>
      </c>
      <c r="G26">
        <f t="shared" si="1"/>
        <v>-0.41785061995716249</v>
      </c>
      <c r="H26">
        <f t="shared" si="2"/>
        <v>0.33802816901408445</v>
      </c>
    </row>
    <row r="27" spans="1:8" x14ac:dyDescent="0.2">
      <c r="A27" t="s">
        <v>32</v>
      </c>
      <c r="B27" s="3">
        <v>42767</v>
      </c>
      <c r="C27">
        <v>6.0500001907348633</v>
      </c>
      <c r="D27">
        <f t="shared" si="0"/>
        <v>-1.4657927965435968E-2</v>
      </c>
      <c r="E27">
        <v>-4.7451665766486406E-2</v>
      </c>
      <c r="F27">
        <f>+(E27-Ejer_2_d_e!$B$3)/Ejer_2_d_e!$B$7</f>
        <v>-0.36112317790007536</v>
      </c>
      <c r="G27">
        <f t="shared" si="1"/>
        <v>-0.3796229098939764</v>
      </c>
      <c r="H27">
        <f t="shared" si="2"/>
        <v>0.35211267605633795</v>
      </c>
    </row>
    <row r="28" spans="1:8" x14ac:dyDescent="0.2">
      <c r="A28" t="s">
        <v>33</v>
      </c>
      <c r="B28" s="3">
        <v>42795</v>
      </c>
      <c r="C28">
        <v>5</v>
      </c>
      <c r="D28">
        <f t="shared" si="0"/>
        <v>-0.17355374506315924</v>
      </c>
      <c r="E28">
        <v>-3.9808915867477257E-2</v>
      </c>
      <c r="F28">
        <f>+(E28-Ejer_2_d_e!$B$3)/Ejer_2_d_e!$B$7</f>
        <v>-0.30554546370314972</v>
      </c>
      <c r="G28">
        <f t="shared" si="1"/>
        <v>-0.34194223257020173</v>
      </c>
      <c r="H28">
        <f t="shared" si="2"/>
        <v>0.36619718309859145</v>
      </c>
    </row>
    <row r="29" spans="1:8" x14ac:dyDescent="0.2">
      <c r="A29" t="s">
        <v>34</v>
      </c>
      <c r="B29" s="3">
        <v>42826</v>
      </c>
      <c r="C29">
        <v>5.0100002288818359</v>
      </c>
      <c r="D29">
        <f t="shared" si="0"/>
        <v>2.0000457763671431E-3</v>
      </c>
      <c r="E29">
        <v>-3.5066556546310745E-2</v>
      </c>
      <c r="F29">
        <f>+(E29-Ejer_2_d_e!$B$3)/Ejer_2_d_e!$B$7</f>
        <v>-0.27105925200530395</v>
      </c>
      <c r="G29">
        <f t="shared" si="1"/>
        <v>-0.30474105269084534</v>
      </c>
      <c r="H29">
        <f t="shared" si="2"/>
        <v>0.38028169014084495</v>
      </c>
    </row>
    <row r="30" spans="1:8" x14ac:dyDescent="0.2">
      <c r="A30" t="s">
        <v>35</v>
      </c>
      <c r="B30" s="3">
        <v>42856</v>
      </c>
      <c r="C30">
        <v>5.059999942779541</v>
      </c>
      <c r="D30">
        <f t="shared" si="0"/>
        <v>9.9799823579778124E-3</v>
      </c>
      <c r="E30">
        <v>-3.3596853402445226E-2</v>
      </c>
      <c r="F30">
        <f>+(E30-Ejer_2_d_e!$B$3)/Ejer_2_d_e!$B$7</f>
        <v>-0.26037164056133</v>
      </c>
      <c r="G30">
        <f t="shared" si="1"/>
        <v>-0.2679570303334749</v>
      </c>
      <c r="H30">
        <f t="shared" si="2"/>
        <v>0.39436619718309845</v>
      </c>
    </row>
    <row r="31" spans="1:8" x14ac:dyDescent="0.2">
      <c r="A31" t="s">
        <v>36</v>
      </c>
      <c r="B31" s="3">
        <v>42887</v>
      </c>
      <c r="C31">
        <v>4.8899998664855957</v>
      </c>
      <c r="D31">
        <f t="shared" si="0"/>
        <v>-3.3596853402445226E-2</v>
      </c>
      <c r="E31">
        <v>-1.8907594172328901E-2</v>
      </c>
      <c r="F31">
        <f>+(E31-Ejer_2_d_e!$B$3)/Ejer_2_d_e!$B$7</f>
        <v>-0.15355204525286656</v>
      </c>
      <c r="G31">
        <f t="shared" si="1"/>
        <v>-0.23153215429615542</v>
      </c>
      <c r="H31">
        <f t="shared" si="2"/>
        <v>0.40845070422535196</v>
      </c>
    </row>
    <row r="32" spans="1:8" x14ac:dyDescent="0.2">
      <c r="A32" t="s">
        <v>37</v>
      </c>
      <c r="B32" s="3">
        <v>42917</v>
      </c>
      <c r="C32">
        <v>5</v>
      </c>
      <c r="D32">
        <f t="shared" si="0"/>
        <v>2.2494915443312724E-2</v>
      </c>
      <c r="E32">
        <v>-1.5113335603814892E-2</v>
      </c>
      <c r="F32">
        <f>+(E32-Ejer_2_d_e!$B$3)/Ejer_2_d_e!$B$7</f>
        <v>-0.12596037718880404</v>
      </c>
      <c r="G32">
        <f t="shared" si="1"/>
        <v>-0.19541200066783002</v>
      </c>
      <c r="H32">
        <f t="shared" si="2"/>
        <v>0.42253521126760546</v>
      </c>
    </row>
    <row r="33" spans="1:8" x14ac:dyDescent="0.2">
      <c r="A33" t="s">
        <v>38</v>
      </c>
      <c r="B33" s="3">
        <v>42948</v>
      </c>
      <c r="C33">
        <v>5.4800000190734863</v>
      </c>
      <c r="D33">
        <f t="shared" si="0"/>
        <v>9.600000381469731E-2</v>
      </c>
      <c r="E33">
        <v>-1.4657927965435968E-2</v>
      </c>
      <c r="F33">
        <f>+(E33-Ejer_2_d_e!$B$3)/Ejer_2_d_e!$B$7</f>
        <v>-0.12264867447664253</v>
      </c>
      <c r="G33">
        <f t="shared" si="1"/>
        <v>-0.159545089923114</v>
      </c>
      <c r="H33">
        <f t="shared" si="2"/>
        <v>0.43661971830985896</v>
      </c>
    </row>
    <row r="34" spans="1:8" x14ac:dyDescent="0.2">
      <c r="A34" t="s">
        <v>39</v>
      </c>
      <c r="B34" s="3">
        <v>42979</v>
      </c>
      <c r="C34">
        <v>5.9600000381469727</v>
      </c>
      <c r="D34">
        <f t="shared" si="0"/>
        <v>8.7591244051608674E-2</v>
      </c>
      <c r="E34">
        <v>-1.329396644630032E-2</v>
      </c>
      <c r="F34">
        <f>+(E34-Ejer_2_d_e!$B$3)/Ejer_2_d_e!$B$7</f>
        <v>-0.11273001110445061</v>
      </c>
      <c r="G34">
        <f t="shared" si="1"/>
        <v>-0.12388232125861365</v>
      </c>
      <c r="H34">
        <f t="shared" si="2"/>
        <v>0.45070422535211246</v>
      </c>
    </row>
    <row r="35" spans="1:8" x14ac:dyDescent="0.2">
      <c r="A35" t="s">
        <v>40</v>
      </c>
      <c r="B35" s="3">
        <v>43009</v>
      </c>
      <c r="C35">
        <v>6.179999828338623</v>
      </c>
      <c r="D35">
        <f t="shared" si="0"/>
        <v>3.6912716238849397E-2</v>
      </c>
      <c r="E35">
        <v>-1.1023574153623428E-2</v>
      </c>
      <c r="F35">
        <f>+(E35-Ejer_2_d_e!$B$3)/Ejer_2_d_e!$B$7</f>
        <v>-9.6219826207041073E-2</v>
      </c>
      <c r="G35">
        <f t="shared" si="1"/>
        <v>-8.8376466903219181E-2</v>
      </c>
      <c r="H35">
        <f t="shared" si="2"/>
        <v>0.46478873239436597</v>
      </c>
    </row>
    <row r="36" spans="1:8" x14ac:dyDescent="0.2">
      <c r="A36" t="s">
        <v>41</v>
      </c>
      <c r="B36" s="3">
        <v>43040</v>
      </c>
      <c r="C36">
        <v>6.690000057220459</v>
      </c>
      <c r="D36">
        <f t="shared" si="0"/>
        <v>8.2524311172827325E-2</v>
      </c>
      <c r="E36">
        <v>-1.0224890646804763E-2</v>
      </c>
      <c r="F36">
        <f>+(E36-Ejer_2_d_e!$B$3)/Ejer_2_d_e!$B$7</f>
        <v>-9.0411837686898477E-2</v>
      </c>
      <c r="G36">
        <f t="shared" si="1"/>
        <v>-5.298171210299718E-2</v>
      </c>
      <c r="H36">
        <f t="shared" si="2"/>
        <v>0.47887323943661947</v>
      </c>
    </row>
    <row r="37" spans="1:8" x14ac:dyDescent="0.2">
      <c r="A37" t="s">
        <v>42</v>
      </c>
      <c r="B37" s="3">
        <v>43070</v>
      </c>
      <c r="C37">
        <v>7.1399998664855957</v>
      </c>
      <c r="D37">
        <f t="shared" si="0"/>
        <v>6.7264544905265788E-2</v>
      </c>
      <c r="E37">
        <v>-5.3404490087262113E-3</v>
      </c>
      <c r="F37">
        <f>+(E37-Ejer_2_d_e!$B$3)/Ejer_2_d_e!$B$7</f>
        <v>-5.4892410130085757E-2</v>
      </c>
      <c r="G37">
        <f t="shared" si="1"/>
        <v>-1.7653228648661996E-2</v>
      </c>
      <c r="H37">
        <f t="shared" si="2"/>
        <v>0.49295774647887297</v>
      </c>
    </row>
    <row r="38" spans="1:8" x14ac:dyDescent="0.2">
      <c r="A38" t="s">
        <v>43</v>
      </c>
      <c r="B38" s="3">
        <v>43101</v>
      </c>
      <c r="C38">
        <v>6.6599998474121094</v>
      </c>
      <c r="D38">
        <f t="shared" si="0"/>
        <v>-6.7226894684768279E-2</v>
      </c>
      <c r="E38">
        <v>-2.9761877307949991E-3</v>
      </c>
      <c r="F38">
        <f>+(E38-Ejer_2_d_e!$B$3)/Ejer_2_d_e!$B$7</f>
        <v>-3.7699614431150927E-2</v>
      </c>
      <c r="G38">
        <f t="shared" si="1"/>
        <v>1.7653228648660747E-2</v>
      </c>
      <c r="H38">
        <f t="shared" si="2"/>
        <v>0.50704225352112653</v>
      </c>
    </row>
    <row r="39" spans="1:8" x14ac:dyDescent="0.2">
      <c r="A39" t="s">
        <v>44</v>
      </c>
      <c r="B39" s="3">
        <v>43132</v>
      </c>
      <c r="C39">
        <v>6.7199997901916504</v>
      </c>
      <c r="D39">
        <f t="shared" si="0"/>
        <v>9.0090006237546483E-3</v>
      </c>
      <c r="E39">
        <v>-1.4969689074325609E-3</v>
      </c>
      <c r="F39">
        <f>+(E39-Ejer_2_d_e!$B$3)/Ejer_2_d_e!$B$7</f>
        <v>-2.6942805417917527E-2</v>
      </c>
      <c r="G39">
        <f t="shared" si="1"/>
        <v>5.2981712102995925E-2</v>
      </c>
      <c r="H39">
        <f t="shared" si="2"/>
        <v>0.52112676056338003</v>
      </c>
    </row>
    <row r="40" spans="1:8" x14ac:dyDescent="0.2">
      <c r="A40" t="s">
        <v>45</v>
      </c>
      <c r="B40" s="3">
        <v>43160</v>
      </c>
      <c r="C40">
        <v>6.6999998092651367</v>
      </c>
      <c r="D40">
        <f t="shared" si="0"/>
        <v>-2.9761877307949991E-3</v>
      </c>
      <c r="E40">
        <v>0</v>
      </c>
      <c r="F40">
        <f>+(E40-Ejer_2_d_e!$B$3)/Ejer_2_d_e!$B$7</f>
        <v>-1.6056918636543557E-2</v>
      </c>
      <c r="G40">
        <f t="shared" si="1"/>
        <v>8.8376466903217904E-2</v>
      </c>
      <c r="H40">
        <f t="shared" si="2"/>
        <v>0.53521126760563353</v>
      </c>
    </row>
    <row r="41" spans="1:8" x14ac:dyDescent="0.2">
      <c r="A41" t="s">
        <v>46</v>
      </c>
      <c r="B41" s="3">
        <v>43191</v>
      </c>
      <c r="C41">
        <v>6.929999828338623</v>
      </c>
      <c r="D41">
        <f t="shared" si="0"/>
        <v>3.4328362033000159E-2</v>
      </c>
      <c r="E41">
        <v>2.0000457763671431E-3</v>
      </c>
      <c r="F41">
        <f>+(E41-Ejer_2_d_e!$B$3)/Ejer_2_d_e!$B$7</f>
        <v>-1.5126807629330993E-3</v>
      </c>
      <c r="G41">
        <f t="shared" si="1"/>
        <v>0.12388232125861239</v>
      </c>
      <c r="H41">
        <f t="shared" si="2"/>
        <v>0.54929577464788704</v>
      </c>
    </row>
    <row r="42" spans="1:8" x14ac:dyDescent="0.2">
      <c r="A42" t="s">
        <v>47</v>
      </c>
      <c r="B42" s="3">
        <v>43221</v>
      </c>
      <c r="C42">
        <v>7.4899997711181641</v>
      </c>
      <c r="D42">
        <f t="shared" si="0"/>
        <v>8.0808074552837894E-2</v>
      </c>
      <c r="E42">
        <v>2.9984978557340281E-3</v>
      </c>
      <c r="F42">
        <f>+(E42-Ejer_2_d_e!$B$3)/Ejer_2_d_e!$B$7</f>
        <v>5.7480153267784242E-3</v>
      </c>
      <c r="G42">
        <f t="shared" si="1"/>
        <v>0.15954508992311273</v>
      </c>
      <c r="H42">
        <f t="shared" si="2"/>
        <v>0.56338028169014054</v>
      </c>
    </row>
    <row r="43" spans="1:8" x14ac:dyDescent="0.2">
      <c r="A43" t="s">
        <v>48</v>
      </c>
      <c r="B43" s="3">
        <v>43252</v>
      </c>
      <c r="C43">
        <v>7.4499998092651367</v>
      </c>
      <c r="D43">
        <f t="shared" si="0"/>
        <v>-5.3404490087262113E-3</v>
      </c>
      <c r="E43">
        <v>8.3565381913699444E-3</v>
      </c>
      <c r="F43">
        <f>+(E43-Ejer_2_d_e!$B$3)/Ejer_2_d_e!$B$7</f>
        <v>4.4711430113932395E-2</v>
      </c>
      <c r="G43">
        <f t="shared" si="1"/>
        <v>0.19541200066782871</v>
      </c>
      <c r="H43">
        <f t="shared" si="2"/>
        <v>0.57746478873239404</v>
      </c>
    </row>
    <row r="44" spans="1:8" x14ac:dyDescent="0.2">
      <c r="A44" t="s">
        <v>49</v>
      </c>
      <c r="B44" s="3">
        <v>43282</v>
      </c>
      <c r="C44">
        <v>7.5999999046325684</v>
      </c>
      <c r="D44">
        <f t="shared" si="0"/>
        <v>2.0134241504393691E-2</v>
      </c>
      <c r="E44">
        <v>9.0090006237546483E-3</v>
      </c>
      <c r="F44">
        <f>+(E44-Ejer_2_d_e!$B$3)/Ejer_2_d_e!$B$7</f>
        <v>4.9456105927020204E-2</v>
      </c>
      <c r="G44">
        <f t="shared" si="1"/>
        <v>0.23153215429615412</v>
      </c>
      <c r="H44">
        <f t="shared" si="2"/>
        <v>0.59154929577464754</v>
      </c>
    </row>
    <row r="45" spans="1:8" x14ac:dyDescent="0.2">
      <c r="A45" t="s">
        <v>50</v>
      </c>
      <c r="B45" s="3">
        <v>43313</v>
      </c>
      <c r="C45">
        <v>8.0799999237060547</v>
      </c>
      <c r="D45">
        <f t="shared" si="0"/>
        <v>6.3157898039038596E-2</v>
      </c>
      <c r="E45">
        <v>9.9799823579778124E-3</v>
      </c>
      <c r="F45">
        <f>+(E45-Ejer_2_d_e!$B$3)/Ejer_2_d_e!$B$7</f>
        <v>5.6517038971824744E-2</v>
      </c>
      <c r="G45">
        <f t="shared" si="1"/>
        <v>0.26795703033347362</v>
      </c>
      <c r="H45">
        <f t="shared" si="2"/>
        <v>0.60563380281690105</v>
      </c>
    </row>
    <row r="46" spans="1:8" x14ac:dyDescent="0.2">
      <c r="A46" t="s">
        <v>51</v>
      </c>
      <c r="B46" s="3">
        <v>43344</v>
      </c>
      <c r="C46">
        <v>9.5200004577636719</v>
      </c>
      <c r="D46">
        <f t="shared" si="0"/>
        <v>0.17821788956120832</v>
      </c>
      <c r="E46">
        <v>1.5345253570958395E-2</v>
      </c>
      <c r="F46">
        <f>+(E46-Ejer_2_d_e!$B$3)/Ejer_2_d_e!$B$7</f>
        <v>9.5533036355526443E-2</v>
      </c>
      <c r="G46">
        <f t="shared" si="1"/>
        <v>0.30474105269084401</v>
      </c>
      <c r="H46">
        <f t="shared" si="2"/>
        <v>0.61971830985915455</v>
      </c>
    </row>
    <row r="47" spans="1:8" x14ac:dyDescent="0.2">
      <c r="A47" t="s">
        <v>52</v>
      </c>
      <c r="B47" s="3">
        <v>43374</v>
      </c>
      <c r="C47">
        <v>8.7899999618530273</v>
      </c>
      <c r="D47">
        <f t="shared" si="0"/>
        <v>-7.6680720673213854E-2</v>
      </c>
      <c r="E47">
        <v>1.6574636214070848E-2</v>
      </c>
      <c r="F47">
        <f>+(E47-Ejer_2_d_e!$B$3)/Ejer_2_d_e!$B$7</f>
        <v>0.10447304853444429</v>
      </c>
      <c r="G47">
        <f t="shared" si="1"/>
        <v>0.34194223257020046</v>
      </c>
      <c r="H47">
        <f t="shared" si="2"/>
        <v>0.63380281690140805</v>
      </c>
    </row>
    <row r="48" spans="1:8" x14ac:dyDescent="0.2">
      <c r="A48" t="s">
        <v>53</v>
      </c>
      <c r="B48" s="3">
        <v>43405</v>
      </c>
      <c r="C48">
        <v>8.2700004577636719</v>
      </c>
      <c r="D48">
        <f t="shared" si="0"/>
        <v>-5.9158078082600318E-2</v>
      </c>
      <c r="E48">
        <v>1.7786591621669512E-2</v>
      </c>
      <c r="F48">
        <f>+(E48-Ejer_2_d_e!$B$3)/Ejer_2_d_e!$B$7</f>
        <v>0.11328633068458632</v>
      </c>
      <c r="G48">
        <f t="shared" si="1"/>
        <v>0.37962290989397507</v>
      </c>
      <c r="H48">
        <f t="shared" si="2"/>
        <v>0.64788732394366155</v>
      </c>
    </row>
    <row r="49" spans="1:8" x14ac:dyDescent="0.2">
      <c r="A49" t="s">
        <v>54</v>
      </c>
      <c r="B49" s="3">
        <v>43435</v>
      </c>
      <c r="C49">
        <v>7.9800000190734863</v>
      </c>
      <c r="D49">
        <f t="shared" si="0"/>
        <v>-3.5066556546310745E-2</v>
      </c>
      <c r="E49">
        <v>2.0134241504393691E-2</v>
      </c>
      <c r="F49">
        <f>+(E49-Ejer_2_d_e!$B$3)/Ejer_2_d_e!$B$7</f>
        <v>0.13035832910669959</v>
      </c>
      <c r="G49">
        <f t="shared" si="1"/>
        <v>0.41785061995716116</v>
      </c>
      <c r="H49">
        <f t="shared" si="2"/>
        <v>0.66197183098591506</v>
      </c>
    </row>
    <row r="50" spans="1:8" x14ac:dyDescent="0.2">
      <c r="A50" t="s">
        <v>55</v>
      </c>
      <c r="B50" s="3">
        <v>43466</v>
      </c>
      <c r="C50">
        <v>7.2600002288818359</v>
      </c>
      <c r="D50">
        <f t="shared" si="0"/>
        <v>-9.0225537402347733E-2</v>
      </c>
      <c r="E50">
        <v>2.2494915443312724E-2</v>
      </c>
      <c r="F50">
        <f>+(E50-Ejer_2_d_e!$B$3)/Ejer_2_d_e!$B$7</f>
        <v>0.1475250378467543</v>
      </c>
      <c r="G50">
        <f t="shared" si="1"/>
        <v>0.45669911932122159</v>
      </c>
      <c r="H50">
        <f t="shared" si="2"/>
        <v>0.67605633802816856</v>
      </c>
    </row>
    <row r="51" spans="1:8" x14ac:dyDescent="0.2">
      <c r="A51" t="s">
        <v>56</v>
      </c>
      <c r="B51" s="3">
        <v>43497</v>
      </c>
      <c r="C51">
        <v>6.0100002288818359</v>
      </c>
      <c r="D51">
        <f t="shared" si="0"/>
        <v>-0.17217630311184184</v>
      </c>
      <c r="E51">
        <v>2.8571401323590928E-2</v>
      </c>
      <c r="F51">
        <f>+(E51-Ejer_2_d_e!$B$3)/Ejer_2_d_e!$B$7</f>
        <v>0.19171295450480691</v>
      </c>
      <c r="G51">
        <f t="shared" si="1"/>
        <v>0.49624961492998909</v>
      </c>
      <c r="H51">
        <f t="shared" si="2"/>
        <v>0.69014084507042206</v>
      </c>
    </row>
    <row r="52" spans="1:8" x14ac:dyDescent="0.2">
      <c r="A52" t="s">
        <v>57</v>
      </c>
      <c r="B52" s="3">
        <v>43525</v>
      </c>
      <c r="C52">
        <v>5.179999828338623</v>
      </c>
      <c r="D52">
        <f t="shared" si="0"/>
        <v>-0.13810322278434173</v>
      </c>
      <c r="E52">
        <v>3.4328362033000159E-2</v>
      </c>
      <c r="F52">
        <f>+(E52-Ejer_2_d_e!$B$3)/Ejer_2_d_e!$B$7</f>
        <v>0.23357729929933671</v>
      </c>
      <c r="G52">
        <f t="shared" si="1"/>
        <v>0.53659225410132594</v>
      </c>
      <c r="H52">
        <f t="shared" si="2"/>
        <v>0.70422535211267556</v>
      </c>
    </row>
    <row r="53" spans="1:8" x14ac:dyDescent="0.2">
      <c r="A53" t="s">
        <v>58</v>
      </c>
      <c r="B53" s="3">
        <v>43556</v>
      </c>
      <c r="C53">
        <v>4.9200000762939453</v>
      </c>
      <c r="D53">
        <f t="shared" si="0"/>
        <v>-5.0193003988586504E-2</v>
      </c>
      <c r="E53">
        <v>3.6912716238849397E-2</v>
      </c>
      <c r="F53">
        <f>+(E53-Ejer_2_d_e!$B$3)/Ejer_2_d_e!$B$7</f>
        <v>0.25237060031458164</v>
      </c>
      <c r="G53">
        <f t="shared" si="1"/>
        <v>0.57782795202826398</v>
      </c>
      <c r="H53">
        <f t="shared" si="2"/>
        <v>0.71830985915492906</v>
      </c>
    </row>
    <row r="54" spans="1:8" x14ac:dyDescent="0.2">
      <c r="A54" t="s">
        <v>59</v>
      </c>
      <c r="B54" s="3">
        <v>43586</v>
      </c>
      <c r="C54">
        <v>4.3400001525878906</v>
      </c>
      <c r="D54">
        <f t="shared" si="0"/>
        <v>-0.11788616152684028</v>
      </c>
      <c r="E54">
        <v>4.9382666628676741E-2</v>
      </c>
      <c r="F54">
        <f>+(E54-Ejer_2_d_e!$B$3)/Ejer_2_d_e!$B$7</f>
        <v>0.34305148716468215</v>
      </c>
      <c r="G54">
        <f t="shared" si="1"/>
        <v>0.62007066011244505</v>
      </c>
      <c r="H54">
        <f t="shared" si="2"/>
        <v>0.73239436619718257</v>
      </c>
    </row>
    <row r="55" spans="1:8" x14ac:dyDescent="0.2">
      <c r="A55" t="s">
        <v>60</v>
      </c>
      <c r="B55" s="3">
        <v>43617</v>
      </c>
      <c r="C55">
        <v>3.5899999141693115</v>
      </c>
      <c r="D55">
        <f t="shared" si="0"/>
        <v>-0.17281110876721117</v>
      </c>
      <c r="E55">
        <v>6.3157898039038596E-2</v>
      </c>
      <c r="F55">
        <f>+(E55-Ejer_2_d_e!$B$3)/Ejer_2_d_e!$B$7</f>
        <v>0.44322431558876296</v>
      </c>
      <c r="G55">
        <f t="shared" si="1"/>
        <v>0.66345021653820979</v>
      </c>
      <c r="H55">
        <f t="shared" si="2"/>
        <v>0.74647887323943607</v>
      </c>
    </row>
    <row r="56" spans="1:8" x14ac:dyDescent="0.2">
      <c r="A56" t="s">
        <v>61</v>
      </c>
      <c r="B56" s="3">
        <v>43647</v>
      </c>
      <c r="C56">
        <v>3.619999885559082</v>
      </c>
      <c r="D56">
        <f t="shared" si="0"/>
        <v>8.3565381913699444E-3</v>
      </c>
      <c r="E56">
        <v>6.5543051429118426E-2</v>
      </c>
      <c r="F56">
        <f>+(E56-Ejer_2_d_e!$B$3)/Ejer_2_d_e!$B$7</f>
        <v>0.46056903773476321</v>
      </c>
      <c r="G56">
        <f t="shared" si="1"/>
        <v>0.70811597574759544</v>
      </c>
      <c r="H56">
        <f t="shared" si="2"/>
        <v>0.76056338028168957</v>
      </c>
    </row>
    <row r="57" spans="1:8" x14ac:dyDescent="0.2">
      <c r="A57" t="s">
        <v>62</v>
      </c>
      <c r="B57" s="3">
        <v>43678</v>
      </c>
      <c r="C57">
        <v>3.6800000667572021</v>
      </c>
      <c r="D57">
        <f t="shared" si="0"/>
        <v>1.6574636214070848E-2</v>
      </c>
      <c r="E57">
        <v>6.7264544905265788E-2</v>
      </c>
      <c r="F57">
        <f>+(E57-Ejer_2_d_e!$B$3)/Ejer_2_d_e!$B$7</f>
        <v>0.47308765651379642</v>
      </c>
      <c r="G57">
        <f t="shared" si="1"/>
        <v>0.75424149512028826</v>
      </c>
      <c r="H57">
        <f t="shared" si="2"/>
        <v>0.77464788732394307</v>
      </c>
    </row>
    <row r="58" spans="1:8" x14ac:dyDescent="0.2">
      <c r="A58" t="s">
        <v>63</v>
      </c>
      <c r="B58" s="3">
        <v>43709</v>
      </c>
      <c r="C58">
        <v>4.2100000381469727</v>
      </c>
      <c r="D58">
        <f t="shared" si="0"/>
        <v>0.14402172874328345</v>
      </c>
      <c r="E58">
        <v>8.0808074552837894E-2</v>
      </c>
      <c r="F58">
        <f>+(E58-Ejer_2_d_e!$B$3)/Ejer_2_d_e!$B$7</f>
        <v>0.57157556072585736</v>
      </c>
      <c r="G58">
        <f t="shared" si="1"/>
        <v>0.80203068030539815</v>
      </c>
      <c r="H58">
        <f t="shared" si="2"/>
        <v>0.78873239436619658</v>
      </c>
    </row>
    <row r="59" spans="1:8" x14ac:dyDescent="0.2">
      <c r="A59" t="s">
        <v>64</v>
      </c>
      <c r="B59" s="3">
        <v>43739</v>
      </c>
      <c r="C59">
        <v>5.059999942779541</v>
      </c>
      <c r="D59">
        <f t="shared" si="0"/>
        <v>0.20190021304766903</v>
      </c>
      <c r="E59">
        <v>8.2524311172827325E-2</v>
      </c>
      <c r="F59">
        <f>+(E59-Ejer_2_d_e!$B$3)/Ejer_2_d_e!$B$7</f>
        <v>0.58405595189663695</v>
      </c>
      <c r="G59">
        <f t="shared" si="1"/>
        <v>0.85172598069826433</v>
      </c>
      <c r="H59">
        <f t="shared" si="2"/>
        <v>0.80281690140845008</v>
      </c>
    </row>
    <row r="60" spans="1:8" x14ac:dyDescent="0.2">
      <c r="A60" t="s">
        <v>65</v>
      </c>
      <c r="B60" s="3">
        <v>43770</v>
      </c>
      <c r="C60">
        <v>5.1500000953674316</v>
      </c>
      <c r="D60">
        <f t="shared" si="0"/>
        <v>1.7786591621669512E-2</v>
      </c>
      <c r="E60">
        <v>8.7591244051608674E-2</v>
      </c>
      <c r="F60">
        <f>+(E60-Ejer_2_d_e!$B$3)/Ejer_2_d_e!$B$7</f>
        <v>0.62090244708659803</v>
      </c>
      <c r="G60">
        <f t="shared" si="1"/>
        <v>0.90361952751405972</v>
      </c>
      <c r="H60">
        <f t="shared" si="2"/>
        <v>0.81690140845070358</v>
      </c>
    </row>
    <row r="61" spans="1:8" x14ac:dyDescent="0.2">
      <c r="A61" t="s">
        <v>66</v>
      </c>
      <c r="B61" s="3">
        <v>43800</v>
      </c>
      <c r="C61">
        <v>4.619999885559082</v>
      </c>
      <c r="D61">
        <f t="shared" si="0"/>
        <v>-0.1029126601929774</v>
      </c>
      <c r="E61">
        <v>9.0680073677946504E-2</v>
      </c>
      <c r="F61">
        <f>+(E61-Ejer_2_d_e!$B$3)/Ejer_2_d_e!$B$7</f>
        <v>0.64336426939454205</v>
      </c>
      <c r="G61">
        <f t="shared" si="1"/>
        <v>0.95806859760897101</v>
      </c>
      <c r="H61">
        <f t="shared" si="2"/>
        <v>0.83098591549295708</v>
      </c>
    </row>
    <row r="62" spans="1:8" x14ac:dyDescent="0.2">
      <c r="A62" t="s">
        <v>67</v>
      </c>
      <c r="B62" s="3">
        <v>43831</v>
      </c>
      <c r="C62">
        <v>3.630000114440918</v>
      </c>
      <c r="D62">
        <f t="shared" si="0"/>
        <v>-0.21428567005221055</v>
      </c>
      <c r="E62">
        <v>9.600000381469731E-2</v>
      </c>
      <c r="F62">
        <f>+(E62-Ejer_2_d_e!$B$3)/Ejer_2_d_e!$B$7</f>
        <v>0.68205054862582759</v>
      </c>
      <c r="G62">
        <f t="shared" si="1"/>
        <v>1.0155176132934813</v>
      </c>
      <c r="H62">
        <f t="shared" si="2"/>
        <v>0.84507042253521059</v>
      </c>
    </row>
    <row r="63" spans="1:8" x14ac:dyDescent="0.2">
      <c r="A63" t="s">
        <v>68</v>
      </c>
      <c r="B63" s="3">
        <v>43862</v>
      </c>
      <c r="C63">
        <v>2.9100000858306885</v>
      </c>
      <c r="D63">
        <f t="shared" si="0"/>
        <v>-0.19834710906644748</v>
      </c>
      <c r="E63">
        <v>9.9307231582522304E-2</v>
      </c>
      <c r="F63">
        <f>+(E63-Ejer_2_d_e!$B$3)/Ejer_2_d_e!$B$7</f>
        <v>0.70610055184366727</v>
      </c>
      <c r="G63">
        <f t="shared" si="1"/>
        <v>1.0765303368162999</v>
      </c>
      <c r="H63">
        <f t="shared" si="2"/>
        <v>0.85915492957746409</v>
      </c>
    </row>
    <row r="64" spans="1:8" x14ac:dyDescent="0.2">
      <c r="A64" t="s">
        <v>69</v>
      </c>
      <c r="B64" s="3">
        <v>43891</v>
      </c>
      <c r="C64">
        <v>2.7200000286102295</v>
      </c>
      <c r="D64">
        <f t="shared" si="0"/>
        <v>-6.529211395752299E-2</v>
      </c>
      <c r="E64">
        <v>0.10759490662479965</v>
      </c>
      <c r="F64">
        <f>+(E64-Ejer_2_d_e!$B$3)/Ejer_2_d_e!$B$7</f>
        <v>0.76636813104528423</v>
      </c>
      <c r="G64">
        <f t="shared" si="1"/>
        <v>1.141838570145512</v>
      </c>
      <c r="H64">
        <f t="shared" si="2"/>
        <v>0.87323943661971759</v>
      </c>
    </row>
    <row r="65" spans="1:8" x14ac:dyDescent="0.2">
      <c r="A65" t="s">
        <v>70</v>
      </c>
      <c r="B65" s="3">
        <v>43922</v>
      </c>
      <c r="C65">
        <v>2.119999885559082</v>
      </c>
      <c r="D65">
        <f t="shared" si="0"/>
        <v>-0.22058828556620069</v>
      </c>
      <c r="E65">
        <v>0.13284128783333293</v>
      </c>
      <c r="F65">
        <f>+(E65-Ejer_2_d_e!$B$3)/Ejer_2_d_e!$B$7</f>
        <v>0.94995861586494423</v>
      </c>
      <c r="G65">
        <f t="shared" si="1"/>
        <v>1.2124187877842632</v>
      </c>
      <c r="H65">
        <f t="shared" si="2"/>
        <v>0.88732394366197109</v>
      </c>
    </row>
    <row r="66" spans="1:8" x14ac:dyDescent="0.2">
      <c r="A66" t="s">
        <v>71</v>
      </c>
      <c r="B66" s="3">
        <v>43952</v>
      </c>
      <c r="C66">
        <v>1.5800000429153442</v>
      </c>
      <c r="D66">
        <f t="shared" si="0"/>
        <v>-0.25471692065744156</v>
      </c>
      <c r="E66">
        <v>0.14402172874328345</v>
      </c>
      <c r="F66">
        <f>+(E66-Ejer_2_d_e!$B$3)/Ejer_2_d_e!$B$7</f>
        <v>1.0312622510355005</v>
      </c>
      <c r="G66">
        <f t="shared" si="1"/>
        <v>1.2896186457164021</v>
      </c>
      <c r="H66">
        <f t="shared" si="2"/>
        <v>0.9014084507042246</v>
      </c>
    </row>
    <row r="67" spans="1:8" x14ac:dyDescent="0.2">
      <c r="A67" t="s">
        <v>72</v>
      </c>
      <c r="B67" s="3">
        <v>43983</v>
      </c>
      <c r="C67">
        <v>1.75</v>
      </c>
      <c r="D67">
        <f t="shared" si="0"/>
        <v>0.10759490662479965</v>
      </c>
      <c r="E67">
        <v>0.17821788956120832</v>
      </c>
      <c r="F67">
        <f>+(E67-Ejer_2_d_e!$B$3)/Ejer_2_d_e!$B$7</f>
        <v>1.279935108015569</v>
      </c>
      <c r="G67">
        <f t="shared" si="1"/>
        <v>1.3753786498834559</v>
      </c>
      <c r="H67">
        <f t="shared" si="2"/>
        <v>0.9154929577464781</v>
      </c>
    </row>
    <row r="68" spans="1:8" x14ac:dyDescent="0.2">
      <c r="A68" t="s">
        <v>73</v>
      </c>
      <c r="B68" s="3">
        <v>44013</v>
      </c>
      <c r="C68">
        <v>1.7999999523162842</v>
      </c>
      <c r="D68">
        <f t="shared" ref="D68:D73" si="3">+C68/C67-1</f>
        <v>2.8571401323590928E-2</v>
      </c>
      <c r="E68">
        <v>0.20190021304766903</v>
      </c>
      <c r="F68">
        <f>+(E68-Ejer_2_d_e!$B$3)/Ejer_2_d_e!$B$7</f>
        <v>1.4521518393808457</v>
      </c>
      <c r="G68">
        <f t="shared" ref="G68:G73" si="4">+_xlfn.NORM.S.INV(H68)</f>
        <v>1.4726513521641094</v>
      </c>
      <c r="H68">
        <f t="shared" si="2"/>
        <v>0.9295774647887316</v>
      </c>
    </row>
    <row r="69" spans="1:8" x14ac:dyDescent="0.2">
      <c r="A69" t="s">
        <v>74</v>
      </c>
      <c r="B69" s="3">
        <v>44044</v>
      </c>
      <c r="C69">
        <v>2.8599998950958252</v>
      </c>
      <c r="D69">
        <f t="shared" si="3"/>
        <v>0.58888887269997259</v>
      </c>
      <c r="E69">
        <v>0.2107437910680916</v>
      </c>
      <c r="F69">
        <f>+(E69-Ejer_2_d_e!$B$3)/Ejer_2_d_e!$B$7</f>
        <v>1.5164619186313757</v>
      </c>
      <c r="G69">
        <f t="shared" si="4"/>
        <v>1.5862789009146521</v>
      </c>
      <c r="H69">
        <f t="shared" ref="H69:H73" si="5">+H68+$H$3</f>
        <v>0.9436619718309851</v>
      </c>
    </row>
    <row r="70" spans="1:8" x14ac:dyDescent="0.2">
      <c r="A70" t="s">
        <v>75</v>
      </c>
      <c r="B70" s="3">
        <v>44075</v>
      </c>
      <c r="C70">
        <v>3.9500000476837158</v>
      </c>
      <c r="D70">
        <f t="shared" si="3"/>
        <v>0.38111894845065009</v>
      </c>
      <c r="E70">
        <v>0.23797463479857339</v>
      </c>
      <c r="F70">
        <f>+(E70-Ejer_2_d_e!$B$3)/Ejer_2_d_e!$B$7</f>
        <v>1.7144833206387962</v>
      </c>
      <c r="G70">
        <f t="shared" si="4"/>
        <v>1.7251133770389748</v>
      </c>
      <c r="H70">
        <f t="shared" si="5"/>
        <v>0.9577464788732386</v>
      </c>
    </row>
    <row r="71" spans="1:8" x14ac:dyDescent="0.2">
      <c r="A71" t="s">
        <v>76</v>
      </c>
      <c r="B71" s="3">
        <v>44105</v>
      </c>
      <c r="C71">
        <v>4.8899998664855957</v>
      </c>
      <c r="D71">
        <f t="shared" si="3"/>
        <v>0.23797463479857339</v>
      </c>
      <c r="E71">
        <v>0.25647062413832722</v>
      </c>
      <c r="F71">
        <f>+(E71-Ejer_2_d_e!$B$3)/Ejer_2_d_e!$B$7</f>
        <v>1.848985276465912</v>
      </c>
      <c r="G71">
        <f t="shared" si="4"/>
        <v>1.9084116818884573</v>
      </c>
      <c r="H71">
        <f t="shared" si="5"/>
        <v>0.97183098591549211</v>
      </c>
    </row>
    <row r="72" spans="1:8" x14ac:dyDescent="0.2">
      <c r="A72" t="s">
        <v>77</v>
      </c>
      <c r="B72" s="3">
        <v>44136</v>
      </c>
      <c r="C72">
        <v>4.8400001525878906</v>
      </c>
      <c r="D72">
        <f t="shared" si="3"/>
        <v>-1.0224890646804763E-2</v>
      </c>
      <c r="E72">
        <v>0.38111894845065009</v>
      </c>
      <c r="F72">
        <f>+(E72-Ejer_2_d_e!$B$3)/Ejer_2_d_e!$B$7</f>
        <v>2.7554219694491699</v>
      </c>
      <c r="G72">
        <f t="shared" si="4"/>
        <v>2.1949244993050314</v>
      </c>
      <c r="H72">
        <f t="shared" si="5"/>
        <v>0.98591549295774561</v>
      </c>
    </row>
    <row r="73" spans="1:8" x14ac:dyDescent="0.2">
      <c r="A73" t="s">
        <v>78</v>
      </c>
      <c r="B73" s="3">
        <v>44166</v>
      </c>
      <c r="C73">
        <v>5.8600001335144043</v>
      </c>
      <c r="D73">
        <f t="shared" si="3"/>
        <v>0.2107437910680916</v>
      </c>
      <c r="E73">
        <v>0.58888887269997259</v>
      </c>
      <c r="F73">
        <f>+(E73-Ejer_2_d_e!$B$3)/Ejer_2_d_e!$B$7</f>
        <v>4.2663149884844787</v>
      </c>
      <c r="G73">
        <f t="shared" si="4"/>
        <v>7.9560381254815313</v>
      </c>
      <c r="H73">
        <f t="shared" si="5"/>
        <v>0.99999999999999911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Ejer_1</vt:lpstr>
      <vt:lpstr>Ejer_2</vt:lpstr>
      <vt:lpstr>Ejer_2_d_e</vt:lpstr>
      <vt:lpstr>Ejer_2f</vt:lpstr>
      <vt:lpstr>ret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Grosz</dc:creator>
  <cp:lastModifiedBy>Federico Lopez</cp:lastModifiedBy>
  <dcterms:created xsi:type="dcterms:W3CDTF">2023-04-26T01:11:48Z</dcterms:created>
  <dcterms:modified xsi:type="dcterms:W3CDTF">2024-04-27T05:43:06Z</dcterms:modified>
</cp:coreProperties>
</file>