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09a39bcc1012fce/Documents/UniPr/anno 3/_Tesi/materiale_cagnoni/tesi/mio_codice/classifiers/"/>
    </mc:Choice>
  </mc:AlternateContent>
  <xr:revisionPtr revIDLastSave="395" documentId="11_AD4D5CB4E552A5DACE1C6492589E45E45ADEDD97" xr6:coauthVersionLast="47" xr6:coauthVersionMax="47" xr10:uidLastSave="{5B2509BE-2B97-4E98-8A0B-78A3BC17C6A7}"/>
  <bookViews>
    <workbookView xWindow="-108" yWindow="-108" windowWidth="23256" windowHeight="12456" xr2:uid="{00000000-000D-0000-FFFF-FFFF00000000}"/>
  </bookViews>
  <sheets>
    <sheet name="Results" sheetId="1" r:id="rId1"/>
  </sheets>
  <definedNames>
    <definedName name="_xlnm._FilterDatabase" localSheetId="0" hidden="1">Results!$B$3:$F$33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/>
  <c r="S9" i="1"/>
  <c r="S8" i="1"/>
  <c r="S7" i="1"/>
  <c r="S6" i="1"/>
  <c r="S5" i="1"/>
  <c r="F5" i="1"/>
  <c r="F6" i="1"/>
  <c r="F7" i="1"/>
  <c r="F8" i="1"/>
  <c r="F9" i="1"/>
  <c r="F10" i="1"/>
  <c r="F11" i="1"/>
  <c r="F12" i="1"/>
  <c r="F13" i="1"/>
  <c r="F14" i="1"/>
  <c r="W6" i="1" s="1" a="1"/>
  <c r="W6" i="1" s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4" i="1"/>
  <c r="P6" i="1" a="1"/>
  <c r="P6" i="1" s="1"/>
  <c r="P7" i="1" a="1"/>
  <c r="P7" i="1" s="1"/>
  <c r="P8" i="1" a="1"/>
  <c r="P8" i="1" s="1"/>
  <c r="P9" i="1" a="1"/>
  <c r="P9" i="1" s="1"/>
  <c r="P10" i="1" a="1"/>
  <c r="P10" i="1" s="1"/>
  <c r="P5" i="1" a="1"/>
  <c r="P5" i="1" s="1"/>
  <c r="O6" i="1"/>
  <c r="O7" i="1"/>
  <c r="O8" i="1"/>
  <c r="O9" i="1"/>
  <c r="O10" i="1"/>
  <c r="O5" i="1"/>
  <c r="N6" i="1"/>
  <c r="N7" i="1"/>
  <c r="N8" i="1"/>
  <c r="N9" i="1"/>
  <c r="N10" i="1"/>
  <c r="N5" i="1"/>
  <c r="M6" i="1"/>
  <c r="M7" i="1"/>
  <c r="M8" i="1"/>
  <c r="M9" i="1"/>
  <c r="M10" i="1"/>
  <c r="M5" i="1"/>
  <c r="L6" i="1" a="1"/>
  <c r="L6" i="1" s="1"/>
  <c r="L7" i="1" a="1"/>
  <c r="L7" i="1" s="1"/>
  <c r="L8" i="1" a="1"/>
  <c r="L8" i="1" s="1"/>
  <c r="L9" i="1" a="1"/>
  <c r="L9" i="1" s="1"/>
  <c r="L10" i="1" a="1"/>
  <c r="L10" i="1" s="1"/>
  <c r="L5" i="1" a="1"/>
  <c r="L5" i="1" s="1"/>
  <c r="K6" i="1"/>
  <c r="K7" i="1"/>
  <c r="K8" i="1"/>
  <c r="K9" i="1"/>
  <c r="K10" i="1"/>
  <c r="K5" i="1"/>
  <c r="J6" i="1"/>
  <c r="J7" i="1"/>
  <c r="J8" i="1"/>
  <c r="J9" i="1"/>
  <c r="J10" i="1"/>
  <c r="J5" i="1"/>
  <c r="I6" i="1"/>
  <c r="I7" i="1"/>
  <c r="I8" i="1"/>
  <c r="I9" i="1"/>
  <c r="I10" i="1"/>
  <c r="I5" i="1"/>
  <c r="H6" i="1"/>
  <c r="H7" i="1"/>
  <c r="H8" i="1"/>
  <c r="H9" i="1"/>
  <c r="H10" i="1"/>
  <c r="H5" i="1"/>
  <c r="V10" i="1" l="1"/>
  <c r="T8" i="1"/>
  <c r="V9" i="1"/>
  <c r="T7" i="1"/>
  <c r="V6" i="1"/>
  <c r="U5" i="1"/>
  <c r="U10" i="1"/>
  <c r="U8" i="1"/>
  <c r="U7" i="1"/>
  <c r="U6" i="1"/>
  <c r="T5" i="1"/>
  <c r="V7" i="1"/>
  <c r="V5" i="1"/>
  <c r="T10" i="1"/>
  <c r="T9" i="1"/>
  <c r="V8" i="1"/>
  <c r="T6" i="1"/>
  <c r="W5" i="1" a="1"/>
  <c r="W5" i="1" s="1"/>
  <c r="W10" i="1" a="1"/>
  <c r="W10" i="1" s="1"/>
  <c r="W9" i="1" a="1"/>
  <c r="W9" i="1" s="1"/>
  <c r="W8" i="1" a="1"/>
  <c r="W8" i="1" s="1"/>
  <c r="U9" i="1"/>
  <c r="W7" i="1" a="1"/>
  <c r="W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Federico</author>
  </authors>
  <commentList>
    <comment ref="F3" authorId="0" shapeId="0" xr:uid="{C1A2AE86-DB4C-4021-9A24-33598A06E203}">
      <text>
        <r>
          <rPr>
            <b/>
            <sz val="9"/>
            <color indexed="81"/>
            <rFont val="Tahoma"/>
            <charset val="1"/>
          </rPr>
          <t>Federico:</t>
        </r>
        <r>
          <rPr>
            <sz val="9"/>
            <color indexed="81"/>
            <rFont val="Tahoma"/>
            <charset val="1"/>
          </rPr>
          <t xml:space="preserve">
Balanced Accuracy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<sst xmlns="http://schemas.openxmlformats.org/spreadsheetml/2006/main" count="25" uniqueCount="12">
  <si>
    <t>TPR</t>
  </si>
  <si>
    <t>TNR</t>
  </si>
  <si>
    <t>Label</t>
  </si>
  <si>
    <t>Seed</t>
  </si>
  <si>
    <t>Results on four 32 bit-words dataset</t>
  </si>
  <si>
    <t>Max</t>
  </si>
  <si>
    <t>Min</t>
  </si>
  <si>
    <t>Avg</t>
  </si>
  <si>
    <t>Std.Dev.</t>
  </si>
  <si>
    <t>#Runs</t>
  </si>
  <si>
    <t>BA</t>
  </si>
  <si>
    <t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</si>
</sst>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/>
  </sheetViews>
  <sheetFormatPr defaultRowHeight="13.8" x14ac:dyDescent="0.3"/>
  <cols>
    <col min="1" max="1" width="8.88671875" style="4"/>
    <col min="2" max="2" width="10.44140625" style="1" bestFit="1" customWidth="1"/>
    <col min="3" max="3" width="10.77734375" style="1" bestFit="1" customWidth="1"/>
    <col min="4" max="4" width="9.44140625" style="5" bestFit="1" customWidth="1"/>
    <col min="5" max="5" width="9.5546875" style="5" bestFit="1" customWidth="1"/>
    <col min="6" max="8" width="8.88671875" style="1"/>
    <col min="9" max="9" width="9.21875" style="5" bestFit="1" customWidth="1"/>
    <col min="10" max="10" width="8.88671875" style="5"/>
    <col min="11" max="11" width="8.88671875" style="5" customWidth="1"/>
    <col min="12" max="12" width="10.6640625" style="5" bestFit="1" customWidth="1"/>
    <col min="13" max="16" width="8.88671875" style="5"/>
    <col min="17" max="16384" width="8.88671875" style="4"/>
  </cols>
  <sheetData>
    <row r="1" spans="1:23" ht="17.399999999999999" x14ac:dyDescent="0.3">
      <c r="A1" s="6" t="s">
        <v>4</v>
      </c>
      <c r="D1" s="1"/>
      <c r="E1" s="1"/>
      <c r="I1" s="1"/>
      <c r="J1" s="1"/>
      <c r="K1" s="1"/>
      <c r="L1" s="1"/>
      <c r="M1" s="1"/>
      <c r="N1" s="1"/>
      <c r="O1" s="1"/>
      <c r="P1" s="1"/>
    </row>
    <row r="2" spans="1:23" x14ac:dyDescent="0.3">
      <c r="I2" s="1"/>
      <c r="J2" s="1"/>
      <c r="K2" s="1"/>
      <c r="L2" s="1"/>
      <c r="M2" s="1"/>
      <c r="N2" s="1"/>
      <c r="O2" s="1"/>
      <c r="P2" s="1"/>
    </row>
    <row r="3" spans="1:23" x14ac:dyDescent="0.3">
      <c r="B3" s="3" t="s">
        <v>3</v>
      </c>
      <c r="C3" s="3" t="s">
        <v>2</v>
      </c>
      <c r="D3" s="3" t="s">
        <v>0</v>
      </c>
      <c r="E3" s="3" t="s">
        <v>1</v>
      </c>
      <c r="F3" s="3" t="s">
        <v>10</v>
      </c>
      <c r="H3" s="2"/>
      <c r="I3" s="7" t="s">
        <v>0</v>
      </c>
      <c r="J3" s="7"/>
      <c r="K3" s="7"/>
      <c r="L3" s="7"/>
      <c r="M3" s="7" t="s">
        <v>1</v>
      </c>
      <c r="N3" s="7"/>
      <c r="O3" s="7"/>
      <c r="P3" s="7"/>
      <c r="T3" s="7" t="s">
        <v>11</v>
      </c>
      <c r="U3" s="7"/>
      <c r="V3" s="7"/>
      <c r="W3" s="7"/>
    </row>
    <row r="4" spans="1:23" x14ac:dyDescent="0.3">
      <c r="B4" s="1">
        <v>318</v>
      </c>
      <c r="C4" s="1">
        <v>0</v>
      </c>
      <c r="D4" s="5">
        <v>99.51</v>
      </c>
      <c r="E4" s="5">
        <v>99.78</v>
      </c>
      <c r="F4" s="5">
        <f>AVERAGE($D4:$E4)</f>
        <v>99.64500000000001</v>
      </c>
      <c r="G4" s="3" t="s">
        <v>2</v>
      </c>
      <c r="H4" s="3" t="s">
        <v>9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5</v>
      </c>
      <c r="N4" s="3" t="s">
        <v>6</v>
      </c>
      <c r="O4" s="3" t="s">
        <v>7</v>
      </c>
      <c r="P4" s="3" t="s">
        <v>8</v>
      </c>
      <c r="R4" s="3" t="s">
        <v>2</v>
      </c>
      <c r="S4" s="3" t="s">
        <v>9</v>
      </c>
      <c r="T4" s="3" t="s">
        <v>5</v>
      </c>
      <c r="U4" s="3" t="s">
        <v>6</v>
      </c>
      <c r="V4" s="3" t="s">
        <v>7</v>
      </c>
      <c r="W4" s="3" t="s">
        <v>8</v>
      </c>
    </row>
    <row r="5" spans="1:23" x14ac:dyDescent="0.3">
      <c r="B5" s="1">
        <v>318</v>
      </c>
      <c r="C5" s="1">
        <v>5</v>
      </c>
      <c r="D5" s="5">
        <v>95.12</v>
      </c>
      <c r="E5" s="5">
        <v>99.46</v>
      </c>
      <c r="F5" s="5">
        <f t="shared" ref="F5:F33" si="0">AVERAGE($D5:$E5)</f>
        <v>97.289999999999992</v>
      </c>
      <c r="G5" s="1">
        <v>0</v>
      </c>
      <c r="H5" s="1">
        <f>COUNTIF($C$4:$C$1048576,"="&amp;$G5)</f>
        <v>5</v>
      </c>
      <c r="I5" s="5">
        <f>_xlfn.MAXIFS($D$4:$D$1048576,$C$4:$C$1048576,"="&amp;$G5)</f>
        <v>99.51</v>
      </c>
      <c r="J5" s="5">
        <f>_xlfn.MINIFS($D$4:$D$1048576,$C$4:$C$1048576,"="&amp;$G5)</f>
        <v>93.17</v>
      </c>
      <c r="K5" s="5">
        <f>AVERAGEIFS($D$4:$D$1048576,$C$4:$C$1048576,"="&amp;$G5)</f>
        <v>97.947999999999993</v>
      </c>
      <c r="L5" s="5" cm="1">
        <f t="array" ref="L5">STDEVP(IF($C$4:$C$1048576=$G5,$D$4:$D$1048576))</f>
        <v>0.21395150121369608</v>
      </c>
      <c r="M5" s="5">
        <f>_xlfn.MAXIFS($E$4:$E$1048576,$C$4:$C$1048576,"="&amp;$G5)</f>
        <v>100</v>
      </c>
      <c r="N5" s="5">
        <f>_xlfn.MINIFS($E$4:$E$1048576,$C$4:$C$1048576,"="&amp;$G5)</f>
        <v>99.62</v>
      </c>
      <c r="O5" s="5">
        <f>AVERAGEIFS($E$4:$E$1048576,$C$4:$C$1048576,"="&amp;$G5)</f>
        <v>99.86999999999999</v>
      </c>
      <c r="P5" s="5" cm="1">
        <f t="array" ref="P5">STDEVP(IF($C$4:$C$1048576=$G5,$E$4:$E$1048576))</f>
        <v>0.21808477167762541</v>
      </c>
      <c r="R5" s="1">
        <v>0</v>
      </c>
      <c r="S5" s="1">
        <f>COUNTIF($C$4:$C$1048576,"="&amp;$G5)</f>
        <v>5</v>
      </c>
      <c r="T5" s="5">
        <f>_xlfn.MAXIFS($F$4:$F$1048576,$C$4:$C$1048576,"="&amp;$R5)</f>
        <v>99.64500000000001</v>
      </c>
      <c r="U5" s="5">
        <f>_xlfn.MINIFS($F$4:$F$1048576,$C$4:$C$1048576,"="&amp;$R5)</f>
        <v>96.39500000000001</v>
      </c>
      <c r="V5" s="5">
        <f>AVERAGEIFS($F$4:$F$1048576,$C$4:$C$1048576,"="&amp;$R5)</f>
        <v>98.909000000000006</v>
      </c>
      <c r="W5" s="5" cm="1">
        <f t="array" ref="W5">STDEVP(IF($C$4:$C$1048576=$R5,$F$4:$F$1048576))</f>
        <v>0.21600348525031457</v>
      </c>
    </row>
    <row r="6" spans="1:23" x14ac:dyDescent="0.3">
      <c r="B6" s="1">
        <v>318</v>
      </c>
      <c r="C6" s="1">
        <v>6</v>
      </c>
      <c r="D6" s="5">
        <v>86.34</v>
      </c>
      <c r="E6" s="5">
        <v>99.4</v>
      </c>
      <c r="F6" s="5">
        <f t="shared" si="0"/>
        <v>92.87</v>
      </c>
      <c r="G6" s="1">
        <v>5</v>
      </c>
      <c r="H6" s="1">
        <f t="shared" ref="H6:H10" si="1">COUNTIF($C$4:$C$1048576,"="&amp;$G6)</f>
        <v>5</v>
      </c>
      <c r="I6" s="5">
        <f t="shared" ref="I6:I10" si="2">_xlfn.MAXIFS($D$4:$D$1048576,$C$4:$C$1048576,"="&amp;$G6)</f>
        <v>95.12</v>
      </c>
      <c r="J6" s="5">
        <f t="shared" ref="J6:J10" si="3">_xlfn.MINIFS($D$4:$D$1048576,$C$4:$C$1048576,"="&amp;$G6)</f>
        <v>86.34</v>
      </c>
      <c r="K6" s="5">
        <f t="shared" ref="K6:K10" si="4">AVERAGEIFS($D$4:$D$1048576,$C$4:$C$1048576,"="&amp;$G6)</f>
        <v>91.512000000000015</v>
      </c>
      <c r="L6" s="5" cm="1">
        <f t="array" ref="L6">STDEVP(IF($C$4:$C$1048576=$G6,$D$4:$D$1048576))</f>
        <v>2.9202972451447473</v>
      </c>
      <c r="M6" s="5">
        <f t="shared" ref="M6:M10" si="5">_xlfn.MAXIFS($E$4:$E$1048576,$C$4:$C$1048576,"="&amp;$G6)</f>
        <v>99.67</v>
      </c>
      <c r="N6" s="5">
        <f t="shared" ref="N6:N10" si="6">_xlfn.MINIFS($E$4:$E$1048576,$C$4:$C$1048576,"="&amp;$G6)</f>
        <v>99.13</v>
      </c>
      <c r="O6" s="5">
        <f t="shared" ref="O6:O10" si="7">AVERAGEIFS($E$4:$E$1048576,$C$4:$C$1048576,"="&amp;$G6)</f>
        <v>99.488</v>
      </c>
      <c r="P6" s="5" cm="1">
        <f t="array" ref="P6">STDEVP(IF($C$4:$C$1048576=$G6,$E$4:$E$1048576))</f>
        <v>0.19782820830205439</v>
      </c>
      <c r="R6" s="1">
        <v>5</v>
      </c>
      <c r="S6" s="1">
        <f t="shared" ref="S6:S10" si="8">COUNTIF($C$4:$C$1048576,"="&amp;$G6)</f>
        <v>5</v>
      </c>
      <c r="T6" s="5">
        <f t="shared" ref="T6:T10" si="9">_xlfn.MAXIFS($F$4:$F$1048576,$C$4:$C$1048576,"="&amp;$R6)</f>
        <v>97.289999999999992</v>
      </c>
      <c r="U6" s="5">
        <f t="shared" ref="U6:U10" si="10">_xlfn.MINIFS($F$4:$F$1048576,$C$4:$C$1048576,"="&amp;$R6)</f>
        <v>92.734999999999999</v>
      </c>
      <c r="V6" s="5">
        <f t="shared" ref="V6:V10" si="11">AVERAGEIFS($F$4:$F$1048576,$C$4:$C$1048576,"="&amp;$R6)</f>
        <v>95.500000000000014</v>
      </c>
      <c r="W6" s="5" cm="1">
        <f t="array" ref="W6">STDEVP(IF($C$4:$C$1048576=$R6,$F$4:$F$1048576))</f>
        <v>1.5329742333124829</v>
      </c>
    </row>
    <row r="7" spans="1:23" x14ac:dyDescent="0.3">
      <c r="B7" s="1">
        <v>318</v>
      </c>
      <c r="C7" s="1">
        <v>7</v>
      </c>
      <c r="D7" s="5">
        <v>92.68</v>
      </c>
      <c r="E7" s="5">
        <v>99.57</v>
      </c>
      <c r="F7" s="5">
        <f t="shared" si="0"/>
        <v>96.125</v>
      </c>
      <c r="G7" s="1">
        <v>6</v>
      </c>
      <c r="H7" s="1">
        <f t="shared" si="1"/>
        <v>5</v>
      </c>
      <c r="I7" s="5">
        <f t="shared" si="2"/>
        <v>93.66</v>
      </c>
      <c r="J7" s="5">
        <f t="shared" si="3"/>
        <v>72.2</v>
      </c>
      <c r="K7" s="5">
        <f t="shared" si="4"/>
        <v>84.39200000000001</v>
      </c>
      <c r="L7" s="5" cm="1">
        <f t="array" ref="L7">STDEVP(IF($C$4:$C$1048576=$G7,$D$4:$D$1048576))</f>
        <v>7.5688900110914545</v>
      </c>
      <c r="M7" s="5">
        <f t="shared" si="5"/>
        <v>99.84</v>
      </c>
      <c r="N7" s="5">
        <f t="shared" si="6"/>
        <v>99.3</v>
      </c>
      <c r="O7" s="5">
        <f t="shared" si="7"/>
        <v>99.546000000000006</v>
      </c>
      <c r="P7" s="5" cm="1">
        <f t="array" ref="P7">STDEVP(IF($C$4:$C$1048576=$G7,$E$4:$E$1048576))</f>
        <v>0.24212393520674735</v>
      </c>
      <c r="R7" s="1">
        <v>6</v>
      </c>
      <c r="S7" s="1">
        <f t="shared" si="8"/>
        <v>5</v>
      </c>
      <c r="T7" s="5">
        <f t="shared" si="9"/>
        <v>96.75</v>
      </c>
      <c r="U7" s="5">
        <f t="shared" si="10"/>
        <v>85.75</v>
      </c>
      <c r="V7" s="5">
        <f t="shared" si="11"/>
        <v>91.969000000000008</v>
      </c>
      <c r="W7" s="5" cm="1">
        <f t="array" ref="W7">STDEVP(IF($C$4:$C$1048576=$R7,$F$4:$F$1048576))</f>
        <v>3.8890286705037309</v>
      </c>
    </row>
    <row r="8" spans="1:23" x14ac:dyDescent="0.3">
      <c r="B8" s="1">
        <v>318</v>
      </c>
      <c r="C8" s="1">
        <v>8</v>
      </c>
      <c r="D8" s="5">
        <v>89.27</v>
      </c>
      <c r="E8" s="5">
        <v>99.46</v>
      </c>
      <c r="F8" s="5">
        <f t="shared" si="0"/>
        <v>94.364999999999995</v>
      </c>
      <c r="G8" s="1">
        <v>7</v>
      </c>
      <c r="H8" s="1">
        <f t="shared" si="1"/>
        <v>5</v>
      </c>
      <c r="I8" s="5">
        <f t="shared" si="2"/>
        <v>96.1</v>
      </c>
      <c r="J8" s="5">
        <f t="shared" si="3"/>
        <v>92.68</v>
      </c>
      <c r="K8" s="5">
        <f t="shared" si="4"/>
        <v>93.951999999999998</v>
      </c>
      <c r="L8" s="5" cm="1">
        <f t="array" ref="L8">STDEVP(IF($C$4:$C$1048576=$G8,$D$4:$D$1048576))</f>
        <v>1.1804981999139144</v>
      </c>
      <c r="M8" s="5">
        <f t="shared" si="5"/>
        <v>99.67</v>
      </c>
      <c r="N8" s="5">
        <f t="shared" si="6"/>
        <v>99.51</v>
      </c>
      <c r="O8" s="5">
        <f t="shared" si="7"/>
        <v>99.597999999999999</v>
      </c>
      <c r="P8" s="5" cm="1">
        <f t="array" ref="P8">STDEVP(IF($C$4:$C$1048576=$G8,$E$4:$E$1048576))</f>
        <v>5.4184868736576498E-2</v>
      </c>
      <c r="R8" s="1">
        <v>7</v>
      </c>
      <c r="S8" s="1">
        <f t="shared" si="8"/>
        <v>5</v>
      </c>
      <c r="T8" s="5">
        <f t="shared" si="9"/>
        <v>97.86</v>
      </c>
      <c r="U8" s="5">
        <f t="shared" si="10"/>
        <v>96.125</v>
      </c>
      <c r="V8" s="5">
        <f t="shared" si="11"/>
        <v>96.775000000000006</v>
      </c>
      <c r="W8" s="5" cm="1">
        <f t="array" ref="W8">STDEVP(IF($C$4:$C$1048576=$R8,$F$4:$F$1048576))</f>
        <v>0.59110066824526575</v>
      </c>
    </row>
    <row r="9" spans="1:23" x14ac:dyDescent="0.3">
      <c r="B9" s="1">
        <v>318</v>
      </c>
      <c r="C9" s="1">
        <v>9</v>
      </c>
      <c r="D9" s="5">
        <v>93.66</v>
      </c>
      <c r="E9" s="5">
        <v>99.84</v>
      </c>
      <c r="F9" s="5">
        <f t="shared" si="0"/>
        <v>96.75</v>
      </c>
      <c r="G9" s="1">
        <v>8</v>
      </c>
      <c r="H9" s="1">
        <f t="shared" si="1"/>
        <v>5</v>
      </c>
      <c r="I9" s="5">
        <f t="shared" si="2"/>
        <v>91.71</v>
      </c>
      <c r="J9" s="5">
        <f t="shared" si="3"/>
        <v>83.41</v>
      </c>
      <c r="K9" s="5">
        <f t="shared" si="4"/>
        <v>88.194000000000003</v>
      </c>
      <c r="L9" s="5" cm="1">
        <f t="array" ref="L9">STDEVP(IF($C$4:$C$1048576=$G9,$D$4:$D$1048576))</f>
        <v>2.6990783612188802</v>
      </c>
      <c r="M9" s="5">
        <f t="shared" si="5"/>
        <v>99.67</v>
      </c>
      <c r="N9" s="5">
        <f t="shared" si="6"/>
        <v>96.86</v>
      </c>
      <c r="O9" s="5">
        <f t="shared" si="7"/>
        <v>98.98</v>
      </c>
      <c r="P9" s="5" cm="1">
        <f t="array" ref="P9">STDEVP(IF($C$4:$C$1048576=$G9,$E$4:$E$1048576))</f>
        <v>1.0637856927031879</v>
      </c>
      <c r="R9" s="1">
        <v>8</v>
      </c>
      <c r="S9" s="1">
        <f t="shared" si="8"/>
        <v>5</v>
      </c>
      <c r="T9" s="5">
        <f t="shared" si="9"/>
        <v>95.61</v>
      </c>
      <c r="U9" s="5">
        <f t="shared" si="10"/>
        <v>91.539999999999992</v>
      </c>
      <c r="V9" s="5">
        <f t="shared" si="11"/>
        <v>93.586999999999989</v>
      </c>
      <c r="W9" s="5" cm="1">
        <f t="array" ref="W9">STDEVP(IF($C$4:$C$1048576=$R9,$F$4:$F$1048576))</f>
        <v>1.4127087456372609</v>
      </c>
    </row>
    <row r="10" spans="1:23" x14ac:dyDescent="0.3">
      <c r="B10" s="1">
        <v>532</v>
      </c>
      <c r="C10" s="1">
        <v>0</v>
      </c>
      <c r="D10" s="5">
        <v>93.17</v>
      </c>
      <c r="E10" s="5">
        <v>99.62</v>
      </c>
      <c r="F10" s="5">
        <f t="shared" si="0"/>
        <v>96.39500000000001</v>
      </c>
      <c r="G10" s="1">
        <v>9</v>
      </c>
      <c r="H10" s="1">
        <f t="shared" si="1"/>
        <v>5</v>
      </c>
      <c r="I10" s="5">
        <f t="shared" si="2"/>
        <v>97.56</v>
      </c>
      <c r="J10" s="5">
        <f t="shared" si="3"/>
        <v>90.24</v>
      </c>
      <c r="K10" s="5">
        <f t="shared" si="4"/>
        <v>94.145999999999987</v>
      </c>
      <c r="L10" s="5" cm="1">
        <f t="array" ref="L10">STDEVP(IF($C$4:$C$1048576=$G10,$D$4:$D$1048576))</f>
        <v>2.5266230427192751</v>
      </c>
      <c r="M10" s="5">
        <f t="shared" si="5"/>
        <v>99.95</v>
      </c>
      <c r="N10" s="5">
        <f t="shared" si="6"/>
        <v>99.57</v>
      </c>
      <c r="O10" s="5">
        <f t="shared" si="7"/>
        <v>99.817999999999998</v>
      </c>
      <c r="P10" s="5" cm="1">
        <f t="array" ref="P10">STDEVP(IF($C$4:$C$1048576=$G10,$E$4:$E$1048576))</f>
        <v>0.13044539087296608</v>
      </c>
      <c r="R10" s="1">
        <v>9</v>
      </c>
      <c r="S10" s="1">
        <f t="shared" si="8"/>
        <v>5</v>
      </c>
      <c r="T10" s="5">
        <f t="shared" si="9"/>
        <v>98.754999999999995</v>
      </c>
      <c r="U10" s="5">
        <f t="shared" si="10"/>
        <v>94.905000000000001</v>
      </c>
      <c r="V10" s="5">
        <f t="shared" si="11"/>
        <v>96.981999999999999</v>
      </c>
      <c r="W10" s="5" cm="1">
        <f t="array" ref="W10">STDEVP(IF($C$4:$C$1048576=$R10,$F$4:$F$1048576))</f>
        <v>1.3240075528485471</v>
      </c>
    </row>
    <row r="11" spans="1:23" x14ac:dyDescent="0.3">
      <c r="B11" s="1">
        <v>532</v>
      </c>
      <c r="C11" s="1">
        <v>5</v>
      </c>
      <c r="D11" s="5">
        <v>91.22</v>
      </c>
      <c r="E11" s="5">
        <v>99.51</v>
      </c>
      <c r="F11" s="5">
        <f t="shared" si="0"/>
        <v>95.365000000000009</v>
      </c>
    </row>
    <row r="12" spans="1:23" x14ac:dyDescent="0.3">
      <c r="B12" s="1">
        <v>532</v>
      </c>
      <c r="C12" s="1">
        <v>6</v>
      </c>
      <c r="D12" s="5">
        <v>80</v>
      </c>
      <c r="E12" s="5">
        <v>99.35</v>
      </c>
      <c r="F12" s="5">
        <f t="shared" si="0"/>
        <v>89.674999999999997</v>
      </c>
    </row>
    <row r="13" spans="1:23" x14ac:dyDescent="0.3">
      <c r="B13" s="1">
        <v>532</v>
      </c>
      <c r="C13" s="1">
        <v>7</v>
      </c>
      <c r="D13" s="5">
        <v>94.15</v>
      </c>
      <c r="E13" s="5">
        <v>99.51</v>
      </c>
      <c r="F13" s="5">
        <f t="shared" si="0"/>
        <v>96.830000000000013</v>
      </c>
    </row>
    <row r="14" spans="1:23" x14ac:dyDescent="0.3">
      <c r="B14" s="1">
        <v>532</v>
      </c>
      <c r="C14" s="1">
        <v>8</v>
      </c>
      <c r="D14" s="5">
        <v>88.29</v>
      </c>
      <c r="E14" s="5">
        <v>96.86</v>
      </c>
      <c r="F14" s="5">
        <f t="shared" si="0"/>
        <v>92.575000000000003</v>
      </c>
    </row>
    <row r="15" spans="1:23" x14ac:dyDescent="0.3">
      <c r="B15" s="1">
        <v>532</v>
      </c>
      <c r="C15" s="1">
        <v>9</v>
      </c>
      <c r="D15" s="5">
        <v>93.17</v>
      </c>
      <c r="E15" s="5">
        <v>99.84</v>
      </c>
      <c r="F15" s="5">
        <f t="shared" si="0"/>
        <v>96.504999999999995</v>
      </c>
    </row>
    <row r="16" spans="1:23" x14ac:dyDescent="0.3">
      <c r="B16" s="1">
        <v>708</v>
      </c>
      <c r="C16" s="1">
        <v>0</v>
      </c>
      <c r="D16" s="5">
        <v>99.02</v>
      </c>
      <c r="E16" s="5">
        <v>100</v>
      </c>
      <c r="F16" s="5">
        <f t="shared" si="0"/>
        <v>99.509999999999991</v>
      </c>
    </row>
    <row r="17" spans="2:6" x14ac:dyDescent="0.3">
      <c r="B17" s="1">
        <v>708</v>
      </c>
      <c r="C17" s="1">
        <v>5</v>
      </c>
      <c r="D17" s="5">
        <v>91.71</v>
      </c>
      <c r="E17" s="5">
        <v>99.67</v>
      </c>
      <c r="F17" s="5">
        <f t="shared" si="0"/>
        <v>95.69</v>
      </c>
    </row>
    <row r="18" spans="2:6" x14ac:dyDescent="0.3">
      <c r="B18" s="1">
        <v>708</v>
      </c>
      <c r="C18" s="1">
        <v>6</v>
      </c>
      <c r="D18" s="5">
        <v>72.2</v>
      </c>
      <c r="E18" s="5">
        <v>99.3</v>
      </c>
      <c r="F18" s="5">
        <f t="shared" si="0"/>
        <v>85.75</v>
      </c>
    </row>
    <row r="19" spans="2:6" x14ac:dyDescent="0.3">
      <c r="B19" s="1">
        <v>708</v>
      </c>
      <c r="C19" s="1">
        <v>7</v>
      </c>
      <c r="D19" s="5">
        <v>93.17</v>
      </c>
      <c r="E19" s="5">
        <v>99.67</v>
      </c>
      <c r="F19" s="5">
        <f t="shared" si="0"/>
        <v>96.42</v>
      </c>
    </row>
    <row r="20" spans="2:6" x14ac:dyDescent="0.3">
      <c r="B20" s="1">
        <v>708</v>
      </c>
      <c r="C20" s="1">
        <v>8</v>
      </c>
      <c r="D20" s="5">
        <v>91.71</v>
      </c>
      <c r="E20" s="5">
        <v>99.51</v>
      </c>
      <c r="F20" s="5">
        <f t="shared" si="0"/>
        <v>95.61</v>
      </c>
    </row>
    <row r="21" spans="2:6" x14ac:dyDescent="0.3">
      <c r="B21" s="1">
        <v>708</v>
      </c>
      <c r="C21" s="1">
        <v>9</v>
      </c>
      <c r="D21" s="5">
        <v>96.1</v>
      </c>
      <c r="E21" s="5">
        <v>99.89</v>
      </c>
      <c r="F21" s="5">
        <f t="shared" si="0"/>
        <v>97.995000000000005</v>
      </c>
    </row>
    <row r="22" spans="2:6" x14ac:dyDescent="0.3">
      <c r="B22" s="1">
        <v>1375</v>
      </c>
      <c r="C22" s="1">
        <v>0</v>
      </c>
      <c r="D22" s="5">
        <v>99.02</v>
      </c>
      <c r="E22" s="5">
        <v>100</v>
      </c>
      <c r="F22" s="5">
        <f t="shared" si="0"/>
        <v>99.509999999999991</v>
      </c>
    </row>
    <row r="23" spans="2:6" x14ac:dyDescent="0.3">
      <c r="B23" s="1">
        <v>1375</v>
      </c>
      <c r="C23" s="1">
        <v>5</v>
      </c>
      <c r="D23" s="5">
        <v>93.17</v>
      </c>
      <c r="E23" s="5">
        <v>99.67</v>
      </c>
      <c r="F23" s="5">
        <f t="shared" si="0"/>
        <v>96.42</v>
      </c>
    </row>
    <row r="24" spans="2:6" x14ac:dyDescent="0.3">
      <c r="B24" s="1">
        <v>1375</v>
      </c>
      <c r="C24" s="1">
        <v>6</v>
      </c>
      <c r="D24" s="5">
        <v>89.76</v>
      </c>
      <c r="E24" s="5">
        <v>99.84</v>
      </c>
      <c r="F24" s="5">
        <f t="shared" si="0"/>
        <v>94.800000000000011</v>
      </c>
    </row>
    <row r="25" spans="2:6" x14ac:dyDescent="0.3">
      <c r="B25" s="1">
        <v>1375</v>
      </c>
      <c r="C25" s="1">
        <v>7</v>
      </c>
      <c r="D25" s="5">
        <v>93.66</v>
      </c>
      <c r="E25" s="5">
        <v>99.62</v>
      </c>
      <c r="F25" s="5">
        <f t="shared" si="0"/>
        <v>96.64</v>
      </c>
    </row>
    <row r="26" spans="2:6" x14ac:dyDescent="0.3">
      <c r="B26" s="1">
        <v>1375</v>
      </c>
      <c r="C26" s="1">
        <v>8</v>
      </c>
      <c r="D26" s="5">
        <v>88.29</v>
      </c>
      <c r="E26" s="5">
        <v>99.4</v>
      </c>
      <c r="F26" s="5">
        <f t="shared" si="0"/>
        <v>93.844999999999999</v>
      </c>
    </row>
    <row r="27" spans="2:6" x14ac:dyDescent="0.3">
      <c r="B27" s="1">
        <v>1375</v>
      </c>
      <c r="C27" s="1">
        <v>9</v>
      </c>
      <c r="D27" s="5">
        <v>90.24</v>
      </c>
      <c r="E27" s="5">
        <v>99.57</v>
      </c>
      <c r="F27" s="5">
        <f t="shared" si="0"/>
        <v>94.905000000000001</v>
      </c>
    </row>
    <row r="28" spans="2:6" x14ac:dyDescent="0.3">
      <c r="B28" s="1">
        <v>3612</v>
      </c>
      <c r="C28" s="1">
        <v>0</v>
      </c>
      <c r="D28" s="5">
        <v>99.02</v>
      </c>
      <c r="E28" s="5">
        <v>99.95</v>
      </c>
      <c r="F28" s="5">
        <f t="shared" si="0"/>
        <v>99.484999999999999</v>
      </c>
    </row>
    <row r="29" spans="2:6" x14ac:dyDescent="0.3">
      <c r="B29" s="1">
        <v>3612</v>
      </c>
      <c r="C29" s="1">
        <v>5</v>
      </c>
      <c r="D29" s="5">
        <v>86.34</v>
      </c>
      <c r="E29" s="5">
        <v>99.13</v>
      </c>
      <c r="F29" s="5">
        <f t="shared" si="0"/>
        <v>92.734999999999999</v>
      </c>
    </row>
    <row r="30" spans="2:6" x14ac:dyDescent="0.3">
      <c r="B30" s="1">
        <v>3612</v>
      </c>
      <c r="C30" s="1">
        <v>6</v>
      </c>
      <c r="D30" s="5">
        <v>93.66</v>
      </c>
      <c r="E30" s="5">
        <v>99.84</v>
      </c>
      <c r="F30" s="5">
        <f t="shared" si="0"/>
        <v>96.75</v>
      </c>
    </row>
    <row r="31" spans="2:6" x14ac:dyDescent="0.3">
      <c r="B31" s="1">
        <v>3612</v>
      </c>
      <c r="C31" s="1">
        <v>7</v>
      </c>
      <c r="D31" s="5">
        <v>96.1</v>
      </c>
      <c r="E31" s="5">
        <v>99.62</v>
      </c>
      <c r="F31" s="5">
        <f t="shared" si="0"/>
        <v>97.86</v>
      </c>
    </row>
    <row r="32" spans="2:6" x14ac:dyDescent="0.3">
      <c r="B32" s="1">
        <v>3612</v>
      </c>
      <c r="C32" s="1">
        <v>8</v>
      </c>
      <c r="D32" s="5">
        <v>83.41</v>
      </c>
      <c r="E32" s="5">
        <v>99.67</v>
      </c>
      <c r="F32" s="5">
        <f t="shared" si="0"/>
        <v>91.539999999999992</v>
      </c>
    </row>
    <row r="33" spans="2:6" x14ac:dyDescent="0.3">
      <c r="B33" s="1">
        <v>3612</v>
      </c>
      <c r="C33" s="1">
        <v>9</v>
      </c>
      <c r="D33" s="5">
        <v>97.56</v>
      </c>
      <c r="E33" s="5">
        <v>99.95</v>
      </c>
      <c r="F33" s="5">
        <f t="shared" si="0"/>
        <v>98.754999999999995</v>
      </c>
    </row>
  </sheetData>
  <autoFilter ref="B3:F33" xr:uid="{00000000-0001-0000-0000-000000000000}"/>
  <mergeCells count="3">
    <mergeCell ref="I3:L3"/>
    <mergeCell ref="M3:P3"/>
    <mergeCell ref="T3:W3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Brandini</dc:creator>
  <cp:lastModifiedBy>Federico Brandini</cp:lastModifiedBy>
  <dcterms:created xsi:type="dcterms:W3CDTF">2015-06-05T18:19:34Z</dcterms:created>
  <dcterms:modified xsi:type="dcterms:W3CDTF">2023-07-01T14:28:20Z</dcterms:modified>
</cp:coreProperties>
</file>