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dem\Documents\GitHub\ProgramacionAvanzada\ProgramacionAvanzada\vectorMath\"/>
    </mc:Choice>
  </mc:AlternateContent>
  <bookViews>
    <workbookView xWindow="0" yWindow="0" windowWidth="20490" windowHeight="8820"/>
  </bookViews>
  <sheets>
    <sheet name="Métricas" sheetId="2" r:id="rId1"/>
  </sheets>
  <calcPr calcId="162913"/>
</workbook>
</file>

<file path=xl/calcChain.xml><?xml version="1.0" encoding="utf-8"?>
<calcChain xmlns="http://schemas.openxmlformats.org/spreadsheetml/2006/main">
  <c r="B24" i="2" l="1"/>
  <c r="L26" i="2"/>
  <c r="K26" i="2"/>
  <c r="M26" i="2"/>
  <c r="G26" i="2"/>
  <c r="F26" i="2"/>
  <c r="E5" i="2"/>
  <c r="E37" i="2" s="1"/>
  <c r="E9" i="2"/>
  <c r="E13" i="2"/>
  <c r="E30" i="2"/>
  <c r="E40" i="2" s="1"/>
  <c r="J22" i="2"/>
  <c r="N22" i="2" s="1"/>
  <c r="J25" i="2"/>
  <c r="N25" i="2" s="1"/>
  <c r="J19" i="2"/>
  <c r="N19" i="2" s="1"/>
  <c r="J20" i="2"/>
  <c r="N20" i="2" s="1"/>
  <c r="J21" i="2"/>
  <c r="N21" i="2" s="1"/>
  <c r="J23" i="2"/>
  <c r="N23" i="2" s="1"/>
  <c r="J18" i="2"/>
  <c r="B19" i="2"/>
  <c r="B20" i="2"/>
  <c r="B21" i="2"/>
  <c r="B22" i="2"/>
  <c r="B23" i="2"/>
  <c r="B25" i="2"/>
  <c r="B18" i="2"/>
  <c r="E39" i="2"/>
  <c r="E41" i="2"/>
  <c r="E38" i="2"/>
  <c r="J26" i="2" l="1"/>
  <c r="E42" i="2" s="1"/>
  <c r="E33" i="2"/>
  <c r="N26" i="2"/>
  <c r="E34" i="2" s="1"/>
  <c r="E35" i="2"/>
  <c r="E36" i="2"/>
  <c r="E43" i="2" l="1"/>
  <c r="F41" i="2" s="1"/>
  <c r="F42" i="2" l="1"/>
  <c r="F39" i="2"/>
  <c r="F37" i="2"/>
  <c r="F38" i="2"/>
  <c r="F40" i="2"/>
</calcChain>
</file>

<file path=xl/sharedStrings.xml><?xml version="1.0" encoding="utf-8"?>
<sst xmlns="http://schemas.openxmlformats.org/spreadsheetml/2006/main" count="57" uniqueCount="40">
  <si>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</si>
  <si>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</si>
  <si>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</si>
  <si>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</si>
  <si>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</si>
  <si>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</si>
  <si>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</si>
  <si>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</si>
  <si>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</si>
  <si>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</si>
  <si>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</si>
  <si>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</si>
  <si>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</si>
  <si>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</si>
  <si>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</si>
  <si>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</si>
  <si>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</si>
  <si>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</si>
  <si>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</si>
  <si>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</si>
  <si>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</si>
  <si>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</si>
  <si>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</si>
  <si>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</si>
  <si>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</si>
  <si>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</si>
  <si>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</si>
  <si>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</si>
  <si>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</si>
  <si>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</si>
  <si>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</si>
  <si>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</si>
  <si>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</si>
  <si>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</si>
  <si>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10min</t>
  </si>
  <si>
    <t>Constuctor</t>
  </si>
  <si>
    <t>Suma de matrices</t>
  </si>
  <si>
    <t>Resta de matrices</t>
  </si>
  <si>
    <t>producto de matrices</t>
  </si>
  <si>
    <t>producto de matriz por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</si>
</sst>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0-A973-4F4D-8B1F-102FB7B15499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A973-4F4D-8B1F-102FB7B15499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2-A973-4F4D-8B1F-102FB7B15499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3-A973-4F4D-8B1F-102FB7B15499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A973-4F4D-8B1F-102FB7B15499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A973-4F4D-8B1F-102FB7B15499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3.4722222222223209E-3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3.0555555555555558E-2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73-4F4D-8B1F-102FB7B15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E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topLeftCell="A4" workbookViewId="0">
      <selection activeCell="M22" sqref="M22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 x14ac:dyDescent="0.25">
      <c r="B1" s="61" t="s">
        <v>19</v>
      </c>
      <c r="C1" s="61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 t="s">
        <v>34</v>
      </c>
      <c r="C5" s="2">
        <v>0.87847222222222221</v>
      </c>
      <c r="D5" s="2">
        <v>0.88194444444444453</v>
      </c>
      <c r="E5" s="52">
        <f>IFERROR(IF(OR(ISBLANK(C5),ISBLANK(D5)),"Completar",IF(D5&gt;=C5,D5-C5,"Error")),"Error")</f>
        <v>3.4722222222223209E-3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 x14ac:dyDescent="0.3">
      <c r="A9" s="19"/>
      <c r="B9" s="1"/>
      <c r="C9" s="2"/>
      <c r="D9" s="2"/>
      <c r="E9" s="52" t="str">
        <f>IFERROR(IF(OR(ISBLANK(C9),ISBLANK(D9)),"Completar",IF(D9&gt;=C9,D9-C9,"Error")),"Error")</f>
        <v>Completar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 x14ac:dyDescent="0.3">
      <c r="A13" s="19"/>
      <c r="B13" s="1"/>
      <c r="C13" s="2"/>
      <c r="D13" s="2"/>
      <c r="E13" s="52" t="str">
        <f>IFERROR(IF(OR(ISBLANK(C13),ISBLANK(D13)),"Completar",IF(D13&gt;=C13,D13-C13,"Error")),"Error")</f>
        <v>Completar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 x14ac:dyDescent="0.25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0" t="s">
        <v>2</v>
      </c>
      <c r="O16" s="14"/>
      <c r="P16" s="18"/>
    </row>
    <row r="17" spans="1:16" s="15" customFormat="1" ht="30" x14ac:dyDescent="0.25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0"/>
      <c r="O17" s="14"/>
      <c r="P17" s="18"/>
    </row>
    <row r="18" spans="1:16" s="23" customFormat="1" x14ac:dyDescent="0.25">
      <c r="A18" s="19"/>
      <c r="B18" s="44">
        <f>ROW($B18)-16</f>
        <v>2</v>
      </c>
      <c r="C18" s="79" t="s">
        <v>35</v>
      </c>
      <c r="D18" s="79"/>
      <c r="E18" s="80"/>
      <c r="F18" s="3">
        <v>20</v>
      </c>
      <c r="G18" s="4">
        <v>3.472222222222222E-3</v>
      </c>
      <c r="H18" s="5">
        <v>0.8833333333333333</v>
      </c>
      <c r="I18" s="6">
        <v>0.88680555555555562</v>
      </c>
      <c r="J18" s="53">
        <f>IFERROR(IF(OR(ISBLANK(H18),ISBLANK(I18)),"",IF(I18&gt;=H18,I18-H18,"Error")),"Error")</f>
        <v>3.4722222222223209E-3</v>
      </c>
      <c r="K18" s="7"/>
      <c r="L18" s="8"/>
      <c r="M18" s="9">
        <v>18</v>
      </c>
      <c r="N18" s="54">
        <v>3.472222222222222E-3</v>
      </c>
      <c r="O18" s="19"/>
      <c r="P18" s="22"/>
    </row>
    <row r="19" spans="1:16" s="23" customFormat="1" x14ac:dyDescent="0.25">
      <c r="A19" s="19"/>
      <c r="B19" s="44">
        <f t="shared" ref="B19:B25" si="0">ROW($B19)-16</f>
        <v>3</v>
      </c>
      <c r="C19" s="79" t="s">
        <v>36</v>
      </c>
      <c r="D19" s="79"/>
      <c r="E19" s="80"/>
      <c r="F19" s="3">
        <v>15</v>
      </c>
      <c r="G19" s="4">
        <v>3.472222222222222E-3</v>
      </c>
      <c r="H19" s="5">
        <v>0.88750000000000007</v>
      </c>
      <c r="I19" s="6">
        <v>0.89236111111111116</v>
      </c>
      <c r="J19" s="53">
        <f t="shared" ref="J19:J23" si="1">IFERROR(IF(OR(ISBLANK(H19),ISBLANK(I19)),"",IF(I19&gt;=H19,I19-H19,"Error")),"Error")</f>
        <v>4.8611111111110938E-3</v>
      </c>
      <c r="K19" s="7"/>
      <c r="L19" s="8"/>
      <c r="M19" s="9">
        <v>14</v>
      </c>
      <c r="N19" s="54" t="str">
        <f t="shared" ref="N19:N25" si="2">IFERROR(IF(OR(J19="",ISBLANK(L19)),"",J19+L19),"Error")</f>
        <v/>
      </c>
      <c r="O19" s="19"/>
      <c r="P19" s="22"/>
    </row>
    <row r="20" spans="1:16" s="23" customFormat="1" x14ac:dyDescent="0.25">
      <c r="A20" s="19"/>
      <c r="B20" s="44">
        <f t="shared" si="0"/>
        <v>4</v>
      </c>
      <c r="C20" s="79" t="s">
        <v>37</v>
      </c>
      <c r="D20" s="79"/>
      <c r="E20" s="80"/>
      <c r="F20" s="3">
        <v>15</v>
      </c>
      <c r="G20" s="4">
        <v>3.472222222222222E-3</v>
      </c>
      <c r="H20" s="5">
        <v>0.8930555555555556</v>
      </c>
      <c r="I20" s="6">
        <v>0.89444444444444438</v>
      </c>
      <c r="J20" s="53">
        <f t="shared" si="1"/>
        <v>1.3888888888887729E-3</v>
      </c>
      <c r="K20" s="7"/>
      <c r="L20" s="8"/>
      <c r="M20" s="9">
        <v>14</v>
      </c>
      <c r="N20" s="54" t="str">
        <f t="shared" si="2"/>
        <v/>
      </c>
      <c r="O20" s="19"/>
      <c r="P20" s="22"/>
    </row>
    <row r="21" spans="1:16" s="23" customFormat="1" x14ac:dyDescent="0.25">
      <c r="A21" s="19"/>
      <c r="B21" s="44">
        <f t="shared" si="0"/>
        <v>5</v>
      </c>
      <c r="C21" s="79" t="s">
        <v>38</v>
      </c>
      <c r="D21" s="79"/>
      <c r="E21" s="80"/>
      <c r="F21" s="3">
        <v>15</v>
      </c>
      <c r="G21" s="4">
        <v>1.0416666666666666E-2</v>
      </c>
      <c r="H21" s="5">
        <v>0.89374999999999993</v>
      </c>
      <c r="I21" s="6">
        <v>0.90763888888888899</v>
      </c>
      <c r="J21" s="53">
        <f t="shared" si="1"/>
        <v>1.3888888888889062E-2</v>
      </c>
      <c r="K21" s="7"/>
      <c r="L21" s="8"/>
      <c r="M21" s="9">
        <v>15</v>
      </c>
      <c r="N21" s="54" t="str">
        <f t="shared" si="2"/>
        <v/>
      </c>
      <c r="O21" s="19"/>
      <c r="P21" s="22"/>
    </row>
    <row r="22" spans="1:16" s="23" customFormat="1" x14ac:dyDescent="0.25">
      <c r="A22" s="19"/>
      <c r="B22" s="44">
        <f t="shared" si="0"/>
        <v>6</v>
      </c>
      <c r="C22" s="79" t="s">
        <v>39</v>
      </c>
      <c r="D22" s="79"/>
      <c r="E22" s="80"/>
      <c r="F22" s="3">
        <v>15</v>
      </c>
      <c r="G22" s="4">
        <v>6.9444444444444441E-3</v>
      </c>
      <c r="H22" s="5">
        <v>0.91041666666666676</v>
      </c>
      <c r="I22" s="6">
        <v>0.91736111111111107</v>
      </c>
      <c r="J22" s="53">
        <f t="shared" si="1"/>
        <v>6.9444444444443088E-3</v>
      </c>
      <c r="K22" s="7"/>
      <c r="L22" s="8"/>
      <c r="M22" s="9">
        <v>13</v>
      </c>
      <c r="N22" s="54" t="str">
        <f t="shared" si="2"/>
        <v/>
      </c>
      <c r="O22" s="19"/>
      <c r="P22" s="22"/>
    </row>
    <row r="23" spans="1:16" s="23" customFormat="1" x14ac:dyDescent="0.25">
      <c r="A23" s="19"/>
      <c r="B23" s="44">
        <f t="shared" si="0"/>
        <v>7</v>
      </c>
      <c r="C23" s="79"/>
      <c r="D23" s="79"/>
      <c r="E23" s="80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 x14ac:dyDescent="0.25">
      <c r="A24" s="19"/>
      <c r="B24" s="44">
        <f t="shared" si="0"/>
        <v>8</v>
      </c>
      <c r="C24" s="79"/>
      <c r="D24" s="79"/>
      <c r="E24" s="80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 x14ac:dyDescent="0.25">
      <c r="A25" s="19"/>
      <c r="B25" s="44">
        <f t="shared" si="0"/>
        <v>9</v>
      </c>
      <c r="C25" s="79"/>
      <c r="D25" s="79"/>
      <c r="E25" s="80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 x14ac:dyDescent="0.3">
      <c r="A26" s="14"/>
      <c r="B26" s="91" t="s">
        <v>33</v>
      </c>
      <c r="C26" s="92"/>
      <c r="D26" s="92"/>
      <c r="E26" s="93"/>
      <c r="F26" s="45">
        <f>IF(SUM(F18:F25)=0,"Completar",SUM(F18:F25))</f>
        <v>80</v>
      </c>
      <c r="G26" s="46">
        <f>IF(SUM(G18:G25)=0,"Completar",SUM(G18:G25))</f>
        <v>2.7777777777777776E-2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3.0555555555555558E-2</v>
      </c>
      <c r="K26" s="50">
        <f>SUM(K18:K25)</f>
        <v>0</v>
      </c>
      <c r="L26" s="46">
        <f>SUM(L18:L25)</f>
        <v>0</v>
      </c>
      <c r="M26" s="51">
        <f>IF(SUM(M18:M25)=0,"Completar",SUM(M18:M25))</f>
        <v>74</v>
      </c>
      <c r="N26" s="52">
        <f>IF(OR(COUNTIF(N18:N25,"Error")&gt;0,COUNTIF(N18:N25,"Completar")&gt;0),"Error",IF(SUM(N18:N25)=0,"Completar",SUM(N18:N25)))</f>
        <v>3.472222222222222E-3</v>
      </c>
      <c r="O26" s="14"/>
      <c r="P26" s="26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 x14ac:dyDescent="0.25">
      <c r="B33" s="70" t="s">
        <v>22</v>
      </c>
      <c r="C33" s="71"/>
      <c r="D33" s="72"/>
      <c r="E33" s="81">
        <f>M26</f>
        <v>74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0" t="s">
        <v>23</v>
      </c>
      <c r="C34" s="71"/>
      <c r="D34" s="72"/>
      <c r="E34" s="83">
        <f>IF(M26="Completar","Completar",IFERROR(M26/(N26*24),"Error"))</f>
        <v>888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0" t="s">
        <v>21</v>
      </c>
      <c r="C35" s="71"/>
      <c r="D35" s="72"/>
      <c r="E35" s="81">
        <f>IF(K26=0,0,IFERROR(ROUNDUP(K26/(M26/100),0),"Error"))</f>
        <v>0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0" t="s">
        <v>24</v>
      </c>
      <c r="C36" s="71"/>
      <c r="D36" s="72"/>
      <c r="E36" s="68">
        <f>IF(K26=0,0,IFERROR(K26/M26,"Error"))</f>
        <v>0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0" t="s">
        <v>27</v>
      </c>
      <c r="C37" s="71"/>
      <c r="D37" s="72"/>
      <c r="E37" s="57">
        <f>E5</f>
        <v>3.4722222222223209E-3</v>
      </c>
      <c r="F37" s="58">
        <f>IF(E37="Completar",E37,IFERROR(E37/$E$43,"Error"))</f>
        <v>0.10204081632653321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0" t="s">
        <v>28</v>
      </c>
      <c r="C38" s="71"/>
      <c r="D38" s="72"/>
      <c r="E38" s="57" t="str">
        <f>E9</f>
        <v>Completar</v>
      </c>
      <c r="F38" s="58" t="str">
        <f>IF(E38="Completar",E38,IFERROR(E38/$E$43,"Error"))</f>
        <v>Completar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0" t="s">
        <v>31</v>
      </c>
      <c r="C39" s="71"/>
      <c r="D39" s="72"/>
      <c r="E39" s="57" t="str">
        <f>E13</f>
        <v>Completar</v>
      </c>
      <c r="F39" s="58" t="str">
        <f t="shared" ref="F39" si="3">IF(E39="Completar",E39,IFERROR(E39/$E$43,"Error"))</f>
        <v>Completar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0" t="s">
        <v>29</v>
      </c>
      <c r="C40" s="71"/>
      <c r="D40" s="72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0" t="s">
        <v>25</v>
      </c>
      <c r="C41" s="71"/>
      <c r="D41" s="72"/>
      <c r="E41" s="57">
        <f>L26</f>
        <v>0</v>
      </c>
      <c r="F41" s="58">
        <f>IF(E41="Completar",E41,IFERROR(E41/$E$43,"Completar"))</f>
        <v>0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0" t="s">
        <v>26</v>
      </c>
      <c r="C42" s="71"/>
      <c r="D42" s="72"/>
      <c r="E42" s="57">
        <f>J26</f>
        <v>3.0555555555555558E-2</v>
      </c>
      <c r="F42" s="58">
        <f>IF(E42="Completar",E42,IFERROR(E42/$E$43,"Completar"))</f>
        <v>0.89795918367346683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76" t="s">
        <v>6</v>
      </c>
      <c r="C43" s="77"/>
      <c r="D43" s="78"/>
      <c r="E43" s="73">
        <f>IF(COUNTIF(E37:E42,"Error")&gt;0,"Error",IF(SUM(E37:E42)=0,"Completar",SUM(E37:E42)))</f>
        <v>3.4027777777777879E-2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federico marino dragoset</cp:lastModifiedBy>
  <dcterms:created xsi:type="dcterms:W3CDTF">2014-04-14T14:00:11Z</dcterms:created>
  <dcterms:modified xsi:type="dcterms:W3CDTF">2017-04-19T01:04:35Z</dcterms:modified>
</cp:coreProperties>
</file>