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0490" windowHeight="670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7" i="1"/>
  <c r="G8" i="1"/>
  <c r="G9" i="1"/>
  <c r="G10" i="1"/>
  <c r="G6" i="1"/>
  <c r="M4" i="1" l="1"/>
  <c r="L4" i="1"/>
  <c r="K4" i="1"/>
  <c r="J4" i="1"/>
  <c r="D10" i="1"/>
  <c r="E10" i="1"/>
  <c r="F10" i="1"/>
  <c r="C10" i="1"/>
  <c r="K8" i="1"/>
  <c r="L14" i="1"/>
  <c r="M10" i="1"/>
  <c r="L10" i="1"/>
  <c r="K10" i="1"/>
  <c r="J10" i="1"/>
  <c r="M9" i="1"/>
  <c r="M15" i="1" s="1"/>
  <c r="J9" i="1"/>
  <c r="M8" i="1"/>
  <c r="L8" i="1"/>
  <c r="L15" i="1" s="1"/>
  <c r="J8" i="1"/>
  <c r="J15" i="1" s="1"/>
  <c r="L9" i="1"/>
  <c r="K9" i="1"/>
  <c r="J7" i="1"/>
  <c r="M7" i="1"/>
  <c r="M13" i="1" s="1"/>
  <c r="L7" i="1"/>
  <c r="K7" i="1"/>
  <c r="K13" i="1" s="1"/>
  <c r="J13" i="1" l="1"/>
  <c r="M14" i="1"/>
  <c r="K15" i="1"/>
  <c r="N15" i="1" s="1"/>
  <c r="M16" i="1"/>
  <c r="L13" i="1"/>
  <c r="N13" i="1" s="1"/>
  <c r="J14" i="1"/>
  <c r="K14" i="1"/>
  <c r="K16" i="1" s="1"/>
  <c r="N12" i="1"/>
  <c r="F25" i="1"/>
  <c r="D25" i="1"/>
  <c r="E25" i="1"/>
  <c r="C25" i="1"/>
  <c r="L16" i="1" l="1"/>
  <c r="J16" i="1"/>
  <c r="N16" i="1" s="1"/>
  <c r="N14" i="1"/>
</calcChain>
</file>

<file path=xl/sharedStrings.xml><?xml version="1.0" encoding="utf-8"?>
<sst xmlns="http://schemas.openxmlformats.org/spreadsheetml/2006/main" count="37" uniqueCount="25">
  <si>
    <t>Matrice di confusione</t>
  </si>
  <si>
    <t>ce</t>
  </si>
  <si>
    <t>lx</t>
  </si>
  <si>
    <t>so</t>
  </si>
  <si>
    <t>sp</t>
  </si>
  <si>
    <t>Label REALE</t>
  </si>
  <si>
    <t>LABEL previsto</t>
  </si>
  <si>
    <t>Totale previsti</t>
  </si>
  <si>
    <t>Totale reale</t>
  </si>
  <si>
    <t>training</t>
  </si>
  <si>
    <t>Test(reale)</t>
  </si>
  <si>
    <t>Test(predizione)</t>
  </si>
  <si>
    <t>Score</t>
  </si>
  <si>
    <t>distribuzione classi</t>
  </si>
  <si>
    <t>TP</t>
  </si>
  <si>
    <t>FP</t>
  </si>
  <si>
    <t>TN</t>
  </si>
  <si>
    <t>FN</t>
  </si>
  <si>
    <t>Precision</t>
  </si>
  <si>
    <t>Accuracy</t>
  </si>
  <si>
    <t>Recall</t>
  </si>
  <si>
    <t>TOTALE REALE</t>
  </si>
  <si>
    <t>FPR</t>
  </si>
  <si>
    <t>F-Score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</si>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</sst>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2" xfId="0" applyFont="1" applyFill="1" applyBorder="1" applyAlignment="1">
      <alignment horizontal="left"/>
    </xf>
    <xf numFmtId="0" fontId="1" fillId="2" borderId="2" xfId="0" applyNumberFormat="1" applyFont="1" applyFill="1" applyBorder="1"/>
    <xf numFmtId="10" fontId="0" fillId="0" borderId="0" xfId="0" applyNumberFormat="1"/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5"/>
  <sheetViews>
    <sheetView showGridLines="0" tabSelected="1" topLeftCell="A2" workbookViewId="0">
      <selection activeCell="A2" sqref="A2"/>
    </sheetView>
  </sheetViews>
  <sheetFormatPr defaultRowHeight="15" x14ac:dyDescent="0.25"/>
  <cols>
    <col min="2" max="2" width="18.28515625" customWidth="1"/>
    <col min="3" max="3" width="22.5703125" bestFit="1" customWidth="1"/>
    <col min="4" max="4" width="23.5703125" bestFit="1" customWidth="1"/>
    <col min="5" max="5" width="15.85546875" bestFit="1" customWidth="1"/>
    <col min="6" max="6" width="8.140625" bestFit="1" customWidth="1"/>
    <col min="7" max="7" width="18.28515625" bestFit="1" customWidth="1"/>
    <col min="8" max="8" width="22.5703125" bestFit="1" customWidth="1"/>
    <col min="9" max="9" width="23.5703125" bestFit="1" customWidth="1"/>
  </cols>
  <sheetData>
    <row r="2" spans="2:14" x14ac:dyDescent="0.25">
      <c r="B2" t="s">
        <v>0</v>
      </c>
    </row>
    <row r="4" spans="2:14" x14ac:dyDescent="0.25">
      <c r="C4" t="s">
        <v>6</v>
      </c>
      <c r="I4" t="s">
        <v>21</v>
      </c>
      <c r="J4">
        <f>+G6</f>
        <v>57</v>
      </c>
      <c r="K4">
        <f>+G7</f>
        <v>21</v>
      </c>
      <c r="L4">
        <f>+G8</f>
        <v>45</v>
      </c>
      <c r="M4">
        <f>+G9</f>
        <v>73</v>
      </c>
    </row>
    <row r="5" spans="2:14" x14ac:dyDescent="0.25">
      <c r="B5" s="1" t="s">
        <v>5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8</v>
      </c>
    </row>
    <row r="6" spans="2:14" x14ac:dyDescent="0.25">
      <c r="B6" s="2" t="s">
        <v>1</v>
      </c>
      <c r="C6" s="3">
        <v>28</v>
      </c>
      <c r="D6" s="3">
        <v>2</v>
      </c>
      <c r="E6" s="3">
        <v>4</v>
      </c>
      <c r="F6" s="3">
        <v>23</v>
      </c>
      <c r="G6" s="3">
        <f>SUM(C6:F6)</f>
        <v>57</v>
      </c>
      <c r="H6" s="6"/>
      <c r="J6" s="1" t="s">
        <v>1</v>
      </c>
      <c r="K6" s="1" t="s">
        <v>2</v>
      </c>
      <c r="L6" s="1" t="s">
        <v>3</v>
      </c>
      <c r="M6" s="1" t="s">
        <v>4</v>
      </c>
    </row>
    <row r="7" spans="2:14" x14ac:dyDescent="0.25">
      <c r="B7" s="2" t="s">
        <v>2</v>
      </c>
      <c r="C7" s="3">
        <v>2</v>
      </c>
      <c r="D7" s="3">
        <v>13</v>
      </c>
      <c r="E7" s="3"/>
      <c r="F7" s="3">
        <v>6</v>
      </c>
      <c r="G7" s="3">
        <f t="shared" ref="G7:G10" si="0">SUM(C7:F7)</f>
        <v>21</v>
      </c>
      <c r="H7" s="6"/>
      <c r="I7" t="s">
        <v>14</v>
      </c>
      <c r="J7">
        <f>+C6</f>
        <v>28</v>
      </c>
      <c r="K7">
        <f>+D7</f>
        <v>13</v>
      </c>
      <c r="L7">
        <f>+E8</f>
        <v>25</v>
      </c>
      <c r="M7">
        <f>+F9</f>
        <v>54</v>
      </c>
    </row>
    <row r="8" spans="2:14" x14ac:dyDescent="0.25">
      <c r="B8" s="2" t="s">
        <v>3</v>
      </c>
      <c r="C8" s="3">
        <v>7</v>
      </c>
      <c r="D8" s="3">
        <v>4</v>
      </c>
      <c r="E8" s="3">
        <v>25</v>
      </c>
      <c r="F8" s="3">
        <v>9</v>
      </c>
      <c r="G8" s="3">
        <f t="shared" si="0"/>
        <v>45</v>
      </c>
      <c r="H8" s="6"/>
      <c r="I8" t="s">
        <v>15</v>
      </c>
      <c r="J8">
        <f>+C7+C8+C9</f>
        <v>18</v>
      </c>
      <c r="K8">
        <f>+D6+D8+D9</f>
        <v>9</v>
      </c>
      <c r="L8">
        <f>+E6+E7+E9</f>
        <v>11</v>
      </c>
      <c r="M8">
        <f>+F6+F7+F8</f>
        <v>38</v>
      </c>
    </row>
    <row r="9" spans="2:14" x14ac:dyDescent="0.25">
      <c r="B9" s="2" t="s">
        <v>4</v>
      </c>
      <c r="C9" s="3">
        <v>9</v>
      </c>
      <c r="D9" s="3">
        <v>3</v>
      </c>
      <c r="E9" s="3">
        <v>7</v>
      </c>
      <c r="F9" s="3">
        <v>54</v>
      </c>
      <c r="G9" s="3">
        <f t="shared" si="0"/>
        <v>73</v>
      </c>
      <c r="H9" s="6"/>
      <c r="I9" t="s">
        <v>16</v>
      </c>
      <c r="J9">
        <f>+D7+E8+F9</f>
        <v>92</v>
      </c>
      <c r="K9">
        <f>+C6+E8+F9</f>
        <v>107</v>
      </c>
      <c r="L9">
        <f>+D7+C6+F9</f>
        <v>95</v>
      </c>
      <c r="M9">
        <f>+E8+D7+C6</f>
        <v>66</v>
      </c>
    </row>
    <row r="10" spans="2:14" x14ac:dyDescent="0.25">
      <c r="B10" s="4" t="s">
        <v>7</v>
      </c>
      <c r="C10" s="5">
        <f>SUM(C6:C9)</f>
        <v>46</v>
      </c>
      <c r="D10" s="5">
        <f t="shared" ref="D10:F10" si="1">SUM(D6:D9)</f>
        <v>22</v>
      </c>
      <c r="E10" s="5">
        <f t="shared" si="1"/>
        <v>36</v>
      </c>
      <c r="F10" s="5">
        <f t="shared" si="1"/>
        <v>92</v>
      </c>
      <c r="G10" s="3">
        <f t="shared" si="0"/>
        <v>196</v>
      </c>
      <c r="I10" t="s">
        <v>17</v>
      </c>
      <c r="J10">
        <f>+D6+E6+F6</f>
        <v>29</v>
      </c>
      <c r="K10">
        <f>+C7+F7+E7</f>
        <v>8</v>
      </c>
      <c r="L10">
        <f>+C8+D8+F8</f>
        <v>20</v>
      </c>
      <c r="M10">
        <f>+D9+E9+C9</f>
        <v>19</v>
      </c>
    </row>
    <row r="11" spans="2:14" x14ac:dyDescent="0.25">
      <c r="C11" s="6"/>
      <c r="D11" s="6"/>
      <c r="E11" s="6"/>
      <c r="F11" s="6"/>
      <c r="G11" s="6"/>
    </row>
    <row r="12" spans="2:14" x14ac:dyDescent="0.25">
      <c r="I12" t="s">
        <v>19</v>
      </c>
      <c r="N12" s="6">
        <f>+(C6+D7+E8+F9)/G10</f>
        <v>0.61224489795918369</v>
      </c>
    </row>
    <row r="13" spans="2:14" x14ac:dyDescent="0.25">
      <c r="I13" t="s">
        <v>18</v>
      </c>
      <c r="J13" s="9">
        <f>+J7/(J7+J8)</f>
        <v>0.60869565217391308</v>
      </c>
      <c r="K13" s="9">
        <f>+K7/(K7+K8)</f>
        <v>0.59090909090909094</v>
      </c>
      <c r="L13" s="9">
        <f>+L7/(L7+L8)</f>
        <v>0.69444444444444442</v>
      </c>
      <c r="M13" s="9">
        <f>+M7/(M7+M8)</f>
        <v>0.58695652173913049</v>
      </c>
      <c r="N13" s="9">
        <f>+SUMPRODUCT(J13:M13,J4:M4)/SUMPRODUCT($J$4:$M$4)</f>
        <v>0.61838045494877791</v>
      </c>
    </row>
    <row r="14" spans="2:14" x14ac:dyDescent="0.25">
      <c r="I14" t="s">
        <v>20</v>
      </c>
      <c r="J14" s="9">
        <f>+J7/(J7+J10)</f>
        <v>0.49122807017543857</v>
      </c>
      <c r="K14" s="9">
        <f>+K7/(K7+K10)</f>
        <v>0.61904761904761907</v>
      </c>
      <c r="L14" s="9">
        <f>+L7/(L7+L10)</f>
        <v>0.55555555555555558</v>
      </c>
      <c r="M14" s="9">
        <f>+M7/(M7+M10)</f>
        <v>0.73972602739726023</v>
      </c>
      <c r="N14" s="9">
        <f>+SUMPRODUCT(J14:M14,J4:M4)/SUMPRODUCT($J$4:$M$4)</f>
        <v>0.61224489795918369</v>
      </c>
    </row>
    <row r="15" spans="2:14" x14ac:dyDescent="0.25">
      <c r="C15" s="6"/>
      <c r="I15" t="s">
        <v>22</v>
      </c>
      <c r="J15" s="9">
        <f>+J8/(J9+J8)</f>
        <v>0.16363636363636364</v>
      </c>
      <c r="K15" s="9">
        <f t="shared" ref="K15:M15" si="2">+K8/(K9+K8)</f>
        <v>7.7586206896551727E-2</v>
      </c>
      <c r="L15" s="9">
        <f t="shared" si="2"/>
        <v>0.10377358490566038</v>
      </c>
      <c r="M15" s="9">
        <f t="shared" si="2"/>
        <v>0.36538461538461536</v>
      </c>
      <c r="N15" s="9">
        <f>+SUMPRODUCT(J15:M15,J4:M4)/SUMPRODUCT($J$4:$M$4)</f>
        <v>0.21581362916291813</v>
      </c>
    </row>
    <row r="16" spans="2:14" x14ac:dyDescent="0.25">
      <c r="I16" t="s">
        <v>23</v>
      </c>
      <c r="J16" s="9">
        <f>+(2*J14*J13)/(J14+J13)</f>
        <v>0.5436893203883495</v>
      </c>
      <c r="K16" s="9">
        <f t="shared" ref="K16:M16" si="3">+(2*K14*K13)/(K14+K13)</f>
        <v>0.60465116279069775</v>
      </c>
      <c r="L16" s="9">
        <f t="shared" si="3"/>
        <v>0.61728395061728392</v>
      </c>
      <c r="M16" s="9">
        <f t="shared" si="3"/>
        <v>0.65454545454545454</v>
      </c>
      <c r="N16" s="9">
        <f>+SUMPRODUCT(J16:M16,J4:M4)/SUMPRODUCT($J$4:$M$4)</f>
        <v>0.60840592673641081</v>
      </c>
    </row>
    <row r="18" spans="2:7" x14ac:dyDescent="0.25">
      <c r="B18" s="2"/>
    </row>
    <row r="19" spans="2:7" x14ac:dyDescent="0.25">
      <c r="B19" s="2" t="s">
        <v>13</v>
      </c>
    </row>
    <row r="20" spans="2:7" x14ac:dyDescent="0.25">
      <c r="C20" s="7" t="s">
        <v>9</v>
      </c>
      <c r="D20" s="7" t="s">
        <v>10</v>
      </c>
      <c r="E20" s="7" t="s">
        <v>11</v>
      </c>
      <c r="F20" s="7" t="s">
        <v>12</v>
      </c>
      <c r="G20" s="7" t="s">
        <v>24</v>
      </c>
    </row>
    <row r="21" spans="2:7" x14ac:dyDescent="0.25">
      <c r="B21" s="8" t="s">
        <v>1</v>
      </c>
      <c r="C21" s="8">
        <v>0.29262086513994912</v>
      </c>
      <c r="D21" s="8">
        <v>0.29081632653061223</v>
      </c>
      <c r="E21" s="8">
        <v>0.23469387755102042</v>
      </c>
      <c r="F21" s="8">
        <v>0.21674876847290642</v>
      </c>
      <c r="G21" s="8">
        <v>0.22500000000000001</v>
      </c>
    </row>
    <row r="22" spans="2:7" x14ac:dyDescent="0.25">
      <c r="B22" s="8" t="s">
        <v>2</v>
      </c>
      <c r="C22" s="8">
        <v>0.11195928753180662</v>
      </c>
      <c r="D22" s="8">
        <v>0.10714285714285714</v>
      </c>
      <c r="E22" s="8">
        <v>0.11224489795918367</v>
      </c>
      <c r="F22" s="8">
        <v>4.636337293538105E-2</v>
      </c>
      <c r="G22" s="8">
        <v>5.5940594059405942E-2</v>
      </c>
    </row>
    <row r="23" spans="2:7" x14ac:dyDescent="0.25">
      <c r="B23" s="8" t="s">
        <v>3</v>
      </c>
      <c r="C23" s="8">
        <v>0.22900763358778625</v>
      </c>
      <c r="D23" s="8">
        <v>0.22959183673469388</v>
      </c>
      <c r="E23" s="8">
        <v>0.18367346938775511</v>
      </c>
      <c r="F23" s="8">
        <v>0.27557229788467114</v>
      </c>
      <c r="G23" s="8">
        <v>0.2665841584158416</v>
      </c>
    </row>
    <row r="24" spans="2:7" x14ac:dyDescent="0.25">
      <c r="B24" s="8" t="s">
        <v>4</v>
      </c>
      <c r="C24" s="8">
        <v>0.36641221374045801</v>
      </c>
      <c r="D24" s="8">
        <v>0.37244897959183676</v>
      </c>
      <c r="E24" s="8">
        <v>0.46938775510204084</v>
      </c>
      <c r="F24" s="8">
        <v>0.46131556070704144</v>
      </c>
      <c r="G24" s="8">
        <v>0.45247524752475249</v>
      </c>
    </row>
    <row r="25" spans="2:7" x14ac:dyDescent="0.25">
      <c r="C25" s="8">
        <f>SUM(C21:C24)</f>
        <v>1</v>
      </c>
      <c r="D25" s="8">
        <f t="shared" ref="D25:E25" si="4">SUM(D21:D24)</f>
        <v>1</v>
      </c>
      <c r="E25" s="8">
        <f t="shared" si="4"/>
        <v>1</v>
      </c>
      <c r="F25" s="8">
        <f>SUM(F21:F24)</f>
        <v>1</v>
      </c>
      <c r="G25" s="8">
        <f>SUM(G21:G24)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2019-07-12T20:41:22Z</dcterms:modified>
</cp:coreProperties>
</file>