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P21" i="1" s="1"/>
  <c r="O16" i="1"/>
  <c r="O11" i="1"/>
  <c r="P11" i="1" s="1"/>
  <c r="P16" i="1"/>
  <c r="P6" i="1"/>
  <c r="H26" i="1"/>
  <c r="O26" i="1"/>
  <c r="P26" i="1"/>
  <c r="H31" i="1"/>
  <c r="O31" i="1"/>
  <c r="P31" i="1" s="1"/>
  <c r="H36" i="1"/>
  <c r="O36" i="1"/>
  <c r="P36" i="1"/>
  <c r="O131" i="1" l="1"/>
  <c r="P131" i="1" s="1"/>
  <c r="H131" i="1"/>
  <c r="O126" i="1" l="1"/>
  <c r="P126" i="1" s="1"/>
  <c r="O121" i="1"/>
  <c r="P121" i="1" s="1"/>
  <c r="O116" i="1"/>
  <c r="P116" i="1" s="1"/>
  <c r="O111" i="1"/>
  <c r="P111" i="1" s="1"/>
  <c r="H126" i="1" l="1"/>
  <c r="H121" i="1"/>
  <c r="H116" i="1"/>
  <c r="H111" i="1"/>
  <c r="O86" i="1" l="1"/>
  <c r="P86" i="1" s="1"/>
  <c r="H86" i="1"/>
  <c r="O76" i="1"/>
  <c r="P76" i="1" s="1"/>
  <c r="O81" i="1"/>
  <c r="P81" i="1" s="1"/>
  <c r="H81" i="1"/>
  <c r="O71" i="1"/>
  <c r="P71" i="1" s="1"/>
  <c r="O66" i="1"/>
  <c r="P66" i="1" s="1"/>
  <c r="H66" i="1"/>
  <c r="O61" i="1" l="1"/>
  <c r="P61" i="1" s="1"/>
  <c r="H61" i="1"/>
  <c r="O56" i="1"/>
  <c r="P56" i="1" s="1"/>
  <c r="O51" i="1"/>
  <c r="P51" i="1" s="1"/>
  <c r="O46" i="1"/>
  <c r="P46" i="1" s="1"/>
  <c r="H56" i="1"/>
  <c r="H51" i="1"/>
  <c r="O41" i="1"/>
  <c r="P41" i="1" s="1"/>
  <c r="H41" i="1"/>
</calcChain>
</file>

<file path=xl/sharedStrings.xml><?xml version="1.0" encoding="utf-8"?>
<sst xmlns="http://schemas.openxmlformats.org/spreadsheetml/2006/main" count="329" uniqueCount="80">
  <si>
    <t>ano</t>
  </si>
  <si>
    <t>num</t>
  </si>
  <si>
    <t>f_ini</t>
  </si>
  <si>
    <t>f_fin</t>
  </si>
  <si>
    <t>seccion</t>
  </si>
  <si>
    <t>subseccion</t>
  </si>
  <si>
    <t>avisos</t>
  </si>
  <si>
    <t>avisos_filtro</t>
  </si>
  <si>
    <t>puestos</t>
  </si>
  <si>
    <t>trabajo pedido</t>
  </si>
  <si>
    <t>femenino</t>
  </si>
  <si>
    <t>masculino</t>
  </si>
  <si>
    <t>servicio doméstico</t>
  </si>
  <si>
    <t>otros trabajos pedidos</t>
  </si>
  <si>
    <t>avisos destacados</t>
  </si>
  <si>
    <t>20; 20; 24</t>
  </si>
  <si>
    <t>{20: vendedores. Empresa TV Cable. Casilla Correo 13160, 20: 10 guardias 10 vigilantes. Supervisores Selecciona. Porongos 3037, 10: operadores. Empresa de Distribución. Boulevard Artias 561, 24: promotoras. - . Tel 4021531}</t>
  </si>
  <si>
    <t>puestos_10</t>
  </si>
  <si>
    <t>puestos_20</t>
  </si>
  <si>
    <t>puestos_30</t>
  </si>
  <si>
    <t>puestos_40</t>
  </si>
  <si>
    <t>puestos_50</t>
  </si>
  <si>
    <t>totales_10_50</t>
  </si>
  <si>
    <t>{20: jovenes para toma de consumo. - . Emilia Pardo Bazan 2198}</t>
  </si>
  <si>
    <t>24; 20; 20</t>
  </si>
  <si>
    <t>{24: 1 encargado 1 jefe adm 1 coordinador 1 aux adm 20 promotores. Emp Internacional de servicios. Poste Restante C.I 4372232-6, 20: promotores. Empresa Productos Financieros GRUPO INTER. Plaza Independencia 804, 20_2: telemarketers. Solanas. Pedro Berro 833, 10: maquinistas. Chic Parisien. Defensa 1926}</t>
  </si>
  <si>
    <t>{10: maquinistas. Chic Parisien. Defensa 1926}</t>
  </si>
  <si>
    <t>{30: guardias. ASECO. M C Martinez 3070, 10: maquinistas. Chic Parisien. Defensa 1926}</t>
  </si>
  <si>
    <t>11; 15; 10</t>
  </si>
  <si>
    <t>{11: 1 sub encargado 3 elaboradores 6 balconistas 1 limpiadora. Heladeria. Casilla Correo C.I 1475122.3, 60: 58 vigilantes 1 encargado vehículos 1 encargado oficina. Real Vigilancia y Seguridad. Boulevard Artigas 1172, 15: promotoras. Empresa de Servicios. Poste Restante CI 4272232-6, 30: trabajo de fábrica. - . Guanahany 2047, 22: 2 porteros 10 guardias 10 vigilantes, 10: maquinistas. Chic Parisien. Defensa 1926}</t>
  </si>
  <si>
    <t>20; 24; 22</t>
  </si>
  <si>
    <t>10; 11</t>
  </si>
  <si>
    <t>{20: 10 guardias 10 vigilantes. Supervisores Selecciona. Porongos 3037, 10: 10 cargos docentes especfificados. Ministerio Educación  Cultura Centro de Diseño Industrial. Miguelete 1825, 24: Asesores en ventas (24 localidades). Empresa de Servicios. Poste Restante C.I 1291845-1, 22: 0 telemarketers 12 promotoras. Solanas Forest. Pedro Berro 833, 11: 1 sub encargado 3 elaboradores 6 balconistas 1 limpiadora. Heladeria. Casilla de Correo 1457122-3}</t>
  </si>
  <si>
    <t>10;10</t>
  </si>
  <si>
    <t>{10: 4 overlockistas 3 remalladoras 3 maquinistas. Fabrica Sweaters. Nueva York 1183, 10_2: asesores de salud. Mutualista de Maldonado. Juncal 1470 Esc 201, 20: guardias. Supervisores Selecciona. Porongos 3037}</t>
  </si>
  <si>
    <t>15; 15</t>
  </si>
  <si>
    <t>{15: guardias. - . General Flores 2691, 20: guardias. Supervisores Selecciona. Porongos 3037, 15: chicas. Restaurante La Casa Violeta. Murillo 6566, 30: Llamado a docentes o especialistas. Consejo de Capación Profesional COCAP. Rondeau 2042}</t>
  </si>
  <si>
    <t>13; 15</t>
  </si>
  <si>
    <t>{13: 10 técnicos electrónica 3 docentes. Mega TC. mega-tc-srl@hotmail.com, 25: maquinistas 10 rectistas 10 overloquistas 5 collaretistas. Giovanna S.A. Andres 1470, 15: chicas. Restaurante La Casa Violeta. Murillo 6566}</t>
  </si>
  <si>
    <t>{25: vendedores (20.000 o más por mes (disparatado). - . Tel 3360091, 15: chicas. Restaurante La Casa Violeta. Murillo 6566}</t>
  </si>
  <si>
    <t>17; 10; 10</t>
  </si>
  <si>
    <t>20; 20; 20</t>
  </si>
  <si>
    <t>{41: 3 vendedores 3 responsables de sector 1 encargado 8 cajeras 1 asistente 1 electromecanico 1 auxiliar 1 asistente recepción 2 auxiliarres recepción 12 consejeros de venta 8 vendedores. Mr Bricolage (nueva tienda Portones). Pedro Berro 1360, 20: 10 vendedores 10 telemarketers. IPAMSA. Paysandú 1732, 17: puestos varios. eco market (apertura nuevo super. Zabala 1542 piso 4, 30: 20 mensajeros 10 cadetes clasificadores mdeo/int. MENSAJERIA. Durazno 1182, 10: staff de ventas. Importante empresa. Avenida Rivera 1930 Esc 201, 10: personas. Empresa de Servicios. Tel 4878034, 20: asesores. Empresa de Productos Financieros GRUPO INTER. Plaza Independencia 804, 20: guardias. PROSEGUR. Boulevard Artigas 1080}</t>
  </si>
  <si>
    <t>10; 12; 10</t>
  </si>
  <si>
    <t>{250: vendedores puerta a puerta. Empresa Funebre Costas. Calle 70 esq Giannattasio, 10: 3 vendedoras 3 empaquetadoras 2 diseñadores gráficos 2 choferes. Imprenta de papel fanfold. Ejido 1622, 12: varios sectores. Supermercado Dumbo. Rio Negro 1131, 10: Montadores. Multinacional Montajes Eléctricos. Juan Benito Blanco 783}</t>
  </si>
  <si>
    <t>15; 10; 10; 12</t>
  </si>
  <si>
    <t>{15: 10 promotoras 5 azafatas. OVERWORK. Rivera 2248, 10: personas. Emresa de servicios.Tel 4029515, 10: asesores. Errece Ltda. Correo Central CI 1467167-3, 12: supervisores de venta y vendedores. Multinacional para el interior. Martínez Trueba 1170}</t>
  </si>
  <si>
    <t>10; 12</t>
  </si>
  <si>
    <t>{20: vigilantes. ServySegur SRL. Juan Ramón Gómez 2521, 10: personas. Empresa de servicios. Tel 4878034 - 4803298, 30: guardias. WACKENHUT. Cúfre 2320, 12: asesores. Grupo Financiero. Mario Cassinoni 1265}</t>
  </si>
  <si>
    <t>12; 10; 10</t>
  </si>
  <si>
    <t>{12: promotoras. Supermercado. Abayubá 2812, 10: personas. Empresa de servicios. Tel 4029515, 10: representantes técnicos. Memory. Boulevard Artigas 1348, 30: guardias. WACKENHUT. Cufré 2320, 20: vigilantes. ServySegur SRL. Juan Ramón Gomez 2521}</t>
  </si>
  <si>
    <t>10; 14; 12</t>
  </si>
  <si>
    <t>{10: personas. Empresa de Servicios. Tel 4029515, 14: guardias 10 hombres 4 mujeres. Semper Vigilans. Colonia 922 Esc 404, 30: chicas. Importante Empresa. Brandzen 1956 apto 302, 12: 10 maquinistas 1 revisadora 1 repartidora. Astilan SA. Cuareim 1618, 20: promotoras. Grupo Inter. Plaza Independencia 804}</t>
  </si>
  <si>
    <t>10; 10</t>
  </si>
  <si>
    <t>{10: guardias. Semper Vigilans. Colonia 922 Esc 404, 20: personas. Dano SRL Empresa Gastronómica. Máximo ajes 6736, 10: personas. Empresa de Servicios. Tel 4803298 - 4878034}</t>
  </si>
  <si>
    <t>Observaciones:</t>
  </si>
  <si>
    <t>En el 98 los avisos publicitarios (cursos, por ejemplo) están en páginas separados a los de avisos laborales. Por lo tanto, en el conteo de avisos no hay avisos publicitarios.</t>
  </si>
  <si>
    <t>Verificar lo mismo en el 96, 97 y 95. Dado que esos NO serían avisos laborales.</t>
  </si>
  <si>
    <t>Trabajo pedido</t>
  </si>
  <si>
    <t xml:space="preserve">Femenino </t>
  </si>
  <si>
    <t>Masculino</t>
  </si>
  <si>
    <t xml:space="preserve">Servicio doméstico </t>
  </si>
  <si>
    <t>Otros trabajos pedidos</t>
  </si>
  <si>
    <t>Avisos destacados</t>
  </si>
  <si>
    <t>20 TELEMARKETERS Hotel Melia Punta del Este</t>
  </si>
  <si>
    <t>15,10,10,10</t>
  </si>
  <si>
    <t>15 ejecutivos de ventas para "Rincón Club" Club vacacional; 20 Promotores de productos financieros Grupo Inter Plaza independencia 804 y Florida. 10 telemárketers Solanas Pedro Berro 833, 10 vendedores exclusivos Francisco Berro 1077 No detalla de qué multinacional se trata, 25 entre 16 maquinistas, 8 operarias de mano y 1 cortador para Taller de confecciones Madrid 1567 esq. Fernandez Crespo</t>
  </si>
  <si>
    <t>10,10,10</t>
  </si>
  <si>
    <t>10 tomaconsumo 18 de julio 1474 piso 11; 10 instaladores de teléfonos 18 de julio 1474 piso 11; 24 funcionarios (20 vendedores y 4 supervisores) para empresa de TV cable (sin más info que correo nº13160); 10 promotores para Solanas Pedro Berro 833.</t>
  </si>
  <si>
    <t>20;20</t>
  </si>
  <si>
    <t>20 vendedores empresa de TV cable; 20 promotores Grupo Inter  Plaza independencia 804; 15 ejecutivos de ventas Rincón Club</t>
  </si>
  <si>
    <t>OBSERVACIONES:</t>
  </si>
  <si>
    <t>ENERO DEL OTRO EXCEL YA FUE PASADO.</t>
  </si>
  <si>
    <t>FALTA MAYO</t>
  </si>
  <si>
    <t>10 personas para empresa de servicios tel 4029515</t>
  </si>
  <si>
    <t>{10: 4 overlockistas 6 aprendizas. Fabrica Tejido de punto. Nueva York 1183, 10: asesores previsionales. Integración AFAP. Miguelete 2404, 50: operarios (armado electropiezas). Agencia Empleo Yes. 099665690, 20: guardias. ASECO. Martin C Martinez 3070}</t>
  </si>
  <si>
    <t>19;15;11;12;10;10</t>
  </si>
  <si>
    <t>19 funcionarios a desglosar entre 15 maquinistas y cuatro operarios textiles para Astilan SA Cuareim 1618; 15 telemarketers para Solanas Pedro Berro 833; 11 a detallar: 2 supervisores, 2 telefonistas, 2 ayudantes, 5 repartidores en moto para Pizzería, San Salvador 1608; 12 para Multiahorro Gaboto 1338; 10 vendedores-choferes para Pronova Consultoría Organizacional 18 de Julio 1787 bis Of. 501 TEL 4015143; 50 vacantes en distintas funciones de atención al público Grupo Inter; 35 puestos Dietrich Maldonado 2273 compañia de seguridad; 29 puestos para papelería e imprenta (solo detalla Poste restante 1,383859-7);10 personas para Empresa de servicios TEl 4878034</t>
  </si>
  <si>
    <t>total_puestos</t>
  </si>
  <si>
    <t>Obs_10_puestos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</si>
</sst>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abSelected="1" workbookViewId="0">
      <pane ySplit="1" topLeftCell="A12" activePane="bottomLeft" state="frozen"/>
      <selection pane="bottomLeft" sqref="A1:Q1"/>
    </sheetView>
  </sheetViews>
  <sheetFormatPr baseColWidth="10" defaultColWidth="9.33203125" defaultRowHeight="14.25" x14ac:dyDescent="0.45"/>
  <cols>
    <col min="1" max="1" width="3.6640625" bestFit="1" customWidth="1"/>
    <col min="2" max="2" width="4.265625" bestFit="1" customWidth="1"/>
    <col min="3" max="3" width="9.19921875" bestFit="1" customWidth="1"/>
    <col min="4" max="4" width="10.19921875" bestFit="1" customWidth="1"/>
    <col min="5" max="5" width="12.265625" bestFit="1" customWidth="1"/>
    <col min="6" max="6" width="18.33203125" bestFit="1" customWidth="1"/>
    <col min="7" max="7" width="6.265625" bestFit="1" customWidth="1"/>
    <col min="8" max="8" width="11.06640625" bestFit="1" customWidth="1"/>
    <col min="9" max="9" width="7.46484375" bestFit="1" customWidth="1"/>
    <col min="10" max="14" width="10.1328125" bestFit="1" customWidth="1"/>
    <col min="15" max="15" width="12.19921875" bestFit="1" customWidth="1"/>
    <col min="16" max="16" width="14.19921875" bestFit="1" customWidth="1"/>
    <col min="17" max="17" width="48.3984375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78</v>
      </c>
      <c r="Q1" s="2" t="s">
        <v>79</v>
      </c>
    </row>
    <row r="2" spans="1:17" x14ac:dyDescent="0.45">
      <c r="A2">
        <v>15</v>
      </c>
      <c r="B2">
        <v>733</v>
      </c>
      <c r="C2" s="3">
        <v>35799</v>
      </c>
      <c r="D2" s="3">
        <v>35805</v>
      </c>
      <c r="E2" t="s">
        <v>58</v>
      </c>
      <c r="F2" t="s">
        <v>59</v>
      </c>
      <c r="G2">
        <v>254</v>
      </c>
    </row>
    <row r="3" spans="1:17" x14ac:dyDescent="0.45">
      <c r="A3">
        <v>15</v>
      </c>
      <c r="B3">
        <v>733</v>
      </c>
      <c r="C3" s="3">
        <v>35799</v>
      </c>
      <c r="D3" s="3">
        <v>35805</v>
      </c>
      <c r="E3" t="s">
        <v>58</v>
      </c>
      <c r="F3" t="s">
        <v>60</v>
      </c>
      <c r="G3">
        <v>286</v>
      </c>
    </row>
    <row r="4" spans="1:17" x14ac:dyDescent="0.45">
      <c r="A4">
        <v>15</v>
      </c>
      <c r="B4">
        <v>733</v>
      </c>
      <c r="C4" s="3">
        <v>35799</v>
      </c>
      <c r="D4" s="3">
        <v>35805</v>
      </c>
      <c r="E4" t="s">
        <v>58</v>
      </c>
      <c r="F4" t="s">
        <v>61</v>
      </c>
      <c r="G4">
        <v>65</v>
      </c>
    </row>
    <row r="5" spans="1:17" x14ac:dyDescent="0.45">
      <c r="A5">
        <v>15</v>
      </c>
      <c r="B5">
        <v>733</v>
      </c>
      <c r="C5" s="3">
        <v>35799</v>
      </c>
      <c r="D5" s="3">
        <v>35805</v>
      </c>
      <c r="E5" t="s">
        <v>58</v>
      </c>
      <c r="F5" t="s">
        <v>62</v>
      </c>
      <c r="G5">
        <v>0</v>
      </c>
      <c r="H5">
        <v>0</v>
      </c>
    </row>
    <row r="6" spans="1:17" x14ac:dyDescent="0.45">
      <c r="A6">
        <v>15</v>
      </c>
      <c r="B6">
        <v>733</v>
      </c>
      <c r="C6" s="3">
        <v>35799</v>
      </c>
      <c r="D6" s="3">
        <v>35805</v>
      </c>
      <c r="E6" t="s">
        <v>58</v>
      </c>
      <c r="F6" t="s">
        <v>63</v>
      </c>
      <c r="G6">
        <v>81</v>
      </c>
      <c r="H6">
        <v>78</v>
      </c>
      <c r="I6">
        <v>115</v>
      </c>
      <c r="K6">
        <v>20</v>
      </c>
      <c r="O6">
        <v>20</v>
      </c>
      <c r="P6">
        <f>O6+I6</f>
        <v>135</v>
      </c>
      <c r="Q6" t="s">
        <v>64</v>
      </c>
    </row>
    <row r="7" spans="1:17" x14ac:dyDescent="0.45">
      <c r="A7">
        <v>15</v>
      </c>
      <c r="B7">
        <v>734</v>
      </c>
      <c r="C7" s="3">
        <v>35806</v>
      </c>
      <c r="D7" s="3">
        <v>35812</v>
      </c>
      <c r="E7" t="s">
        <v>58</v>
      </c>
      <c r="F7" t="s">
        <v>59</v>
      </c>
      <c r="G7">
        <v>369</v>
      </c>
    </row>
    <row r="8" spans="1:17" x14ac:dyDescent="0.45">
      <c r="A8">
        <v>15</v>
      </c>
      <c r="B8">
        <v>734</v>
      </c>
      <c r="C8" s="3">
        <v>35806</v>
      </c>
      <c r="D8" s="3">
        <v>35812</v>
      </c>
      <c r="E8" t="s">
        <v>58</v>
      </c>
      <c r="F8" t="s">
        <v>60</v>
      </c>
      <c r="G8">
        <v>451</v>
      </c>
    </row>
    <row r="9" spans="1:17" x14ac:dyDescent="0.45">
      <c r="A9">
        <v>15</v>
      </c>
      <c r="B9">
        <v>734</v>
      </c>
      <c r="C9" s="3">
        <v>35806</v>
      </c>
      <c r="D9" s="3">
        <v>35812</v>
      </c>
      <c r="E9" t="s">
        <v>58</v>
      </c>
      <c r="F9" t="s">
        <v>61</v>
      </c>
      <c r="G9">
        <v>55</v>
      </c>
    </row>
    <row r="10" spans="1:17" x14ac:dyDescent="0.45">
      <c r="A10">
        <v>15</v>
      </c>
      <c r="B10">
        <v>734</v>
      </c>
      <c r="C10" s="3">
        <v>35806</v>
      </c>
      <c r="D10" s="3">
        <v>35812</v>
      </c>
      <c r="E10" t="s">
        <v>58</v>
      </c>
      <c r="F10" t="s">
        <v>62</v>
      </c>
      <c r="G10">
        <v>0</v>
      </c>
    </row>
    <row r="11" spans="1:17" x14ac:dyDescent="0.45">
      <c r="A11">
        <v>15</v>
      </c>
      <c r="B11">
        <v>734</v>
      </c>
      <c r="C11" s="3">
        <v>35806</v>
      </c>
      <c r="D11" s="3">
        <v>35812</v>
      </c>
      <c r="E11" t="s">
        <v>58</v>
      </c>
      <c r="F11" t="s">
        <v>63</v>
      </c>
      <c r="G11" s="6">
        <v>179</v>
      </c>
      <c r="H11" s="6">
        <v>174</v>
      </c>
      <c r="I11" s="6">
        <v>238</v>
      </c>
      <c r="J11" t="s">
        <v>65</v>
      </c>
      <c r="K11">
        <v>20.25</v>
      </c>
      <c r="O11">
        <f>15+10+10+10+20+25</f>
        <v>90</v>
      </c>
      <c r="P11">
        <f>O11+I11</f>
        <v>328</v>
      </c>
      <c r="Q11" t="s">
        <v>66</v>
      </c>
    </row>
    <row r="12" spans="1:17" x14ac:dyDescent="0.45">
      <c r="A12">
        <v>15</v>
      </c>
      <c r="B12">
        <v>735</v>
      </c>
      <c r="C12" s="3">
        <v>35813</v>
      </c>
      <c r="D12" s="3">
        <v>35819</v>
      </c>
      <c r="E12" t="s">
        <v>58</v>
      </c>
      <c r="F12" t="s">
        <v>59</v>
      </c>
      <c r="G12">
        <v>407</v>
      </c>
    </row>
    <row r="13" spans="1:17" x14ac:dyDescent="0.45">
      <c r="A13">
        <v>15</v>
      </c>
      <c r="B13">
        <v>735</v>
      </c>
      <c r="C13" s="3">
        <v>35813</v>
      </c>
      <c r="D13" s="3">
        <v>35819</v>
      </c>
      <c r="E13" t="s">
        <v>58</v>
      </c>
      <c r="F13" t="s">
        <v>60</v>
      </c>
      <c r="G13">
        <v>476</v>
      </c>
    </row>
    <row r="14" spans="1:17" x14ac:dyDescent="0.45">
      <c r="A14">
        <v>15</v>
      </c>
      <c r="B14">
        <v>735</v>
      </c>
      <c r="C14" s="3">
        <v>35813</v>
      </c>
      <c r="D14" s="3">
        <v>35819</v>
      </c>
      <c r="E14" t="s">
        <v>58</v>
      </c>
      <c r="F14" t="s">
        <v>61</v>
      </c>
      <c r="G14">
        <v>68</v>
      </c>
    </row>
    <row r="15" spans="1:17" x14ac:dyDescent="0.45">
      <c r="A15">
        <v>15</v>
      </c>
      <c r="B15">
        <v>735</v>
      </c>
      <c r="C15" s="3">
        <v>35813</v>
      </c>
      <c r="D15" s="3">
        <v>35819</v>
      </c>
      <c r="E15" t="s">
        <v>58</v>
      </c>
      <c r="F15" t="s">
        <v>62</v>
      </c>
      <c r="G15">
        <v>2</v>
      </c>
      <c r="H15">
        <v>2</v>
      </c>
    </row>
    <row r="16" spans="1:17" x14ac:dyDescent="0.45">
      <c r="A16">
        <v>15</v>
      </c>
      <c r="B16">
        <v>735</v>
      </c>
      <c r="C16" s="3">
        <v>35813</v>
      </c>
      <c r="D16" s="3">
        <v>35819</v>
      </c>
      <c r="E16" t="s">
        <v>58</v>
      </c>
      <c r="F16" t="s">
        <v>63</v>
      </c>
      <c r="G16" s="6">
        <v>177</v>
      </c>
      <c r="H16" s="6">
        <v>172</v>
      </c>
      <c r="I16" s="6">
        <v>246</v>
      </c>
      <c r="J16" t="s">
        <v>67</v>
      </c>
      <c r="K16">
        <v>24</v>
      </c>
      <c r="O16">
        <f>10+10+10+24</f>
        <v>54</v>
      </c>
      <c r="P16">
        <f>O16+I16</f>
        <v>300</v>
      </c>
      <c r="Q16" t="s">
        <v>68</v>
      </c>
    </row>
    <row r="17" spans="1:17" x14ac:dyDescent="0.45">
      <c r="A17">
        <v>15</v>
      </c>
      <c r="B17">
        <v>736</v>
      </c>
      <c r="C17" s="3">
        <v>35820</v>
      </c>
      <c r="D17" s="3">
        <v>35826</v>
      </c>
      <c r="E17" t="s">
        <v>58</v>
      </c>
      <c r="F17" t="s">
        <v>59</v>
      </c>
      <c r="G17">
        <v>387</v>
      </c>
    </row>
    <row r="18" spans="1:17" x14ac:dyDescent="0.45">
      <c r="A18">
        <v>15</v>
      </c>
      <c r="B18">
        <v>736</v>
      </c>
      <c r="C18" s="3">
        <v>35820</v>
      </c>
      <c r="D18" s="3">
        <v>35826</v>
      </c>
      <c r="E18" t="s">
        <v>58</v>
      </c>
      <c r="F18" t="s">
        <v>60</v>
      </c>
      <c r="G18">
        <v>435</v>
      </c>
    </row>
    <row r="19" spans="1:17" x14ac:dyDescent="0.45">
      <c r="A19">
        <v>15</v>
      </c>
      <c r="B19">
        <v>736</v>
      </c>
      <c r="C19" s="3">
        <v>35820</v>
      </c>
      <c r="D19" s="3">
        <v>35826</v>
      </c>
      <c r="E19" t="s">
        <v>58</v>
      </c>
      <c r="F19" t="s">
        <v>61</v>
      </c>
      <c r="G19">
        <v>60</v>
      </c>
    </row>
    <row r="20" spans="1:17" x14ac:dyDescent="0.45">
      <c r="A20">
        <v>15</v>
      </c>
      <c r="B20">
        <v>736</v>
      </c>
      <c r="C20" s="3">
        <v>35820</v>
      </c>
      <c r="D20" s="3">
        <v>35826</v>
      </c>
      <c r="E20" t="s">
        <v>58</v>
      </c>
      <c r="F20" t="s">
        <v>62</v>
      </c>
      <c r="G20">
        <v>0</v>
      </c>
    </row>
    <row r="21" spans="1:17" x14ac:dyDescent="0.45">
      <c r="A21">
        <v>15</v>
      </c>
      <c r="B21">
        <v>736</v>
      </c>
      <c r="C21" s="3">
        <v>35820</v>
      </c>
      <c r="D21" s="3">
        <v>35826</v>
      </c>
      <c r="E21" t="s">
        <v>58</v>
      </c>
      <c r="F21" t="s">
        <v>63</v>
      </c>
      <c r="G21" s="6">
        <v>172</v>
      </c>
      <c r="H21" s="6">
        <v>163</v>
      </c>
      <c r="I21" s="6">
        <v>239</v>
      </c>
      <c r="J21">
        <v>15</v>
      </c>
      <c r="K21" t="s">
        <v>69</v>
      </c>
      <c r="O21">
        <f>15+20+20</f>
        <v>55</v>
      </c>
      <c r="P21">
        <f>O21+I21</f>
        <v>294</v>
      </c>
      <c r="Q21" t="s">
        <v>70</v>
      </c>
    </row>
    <row r="22" spans="1:17" x14ac:dyDescent="0.45">
      <c r="A22">
        <v>15</v>
      </c>
      <c r="B22">
        <v>737</v>
      </c>
      <c r="C22" s="3">
        <v>35827</v>
      </c>
      <c r="D22" s="3">
        <v>35833</v>
      </c>
      <c r="E22" t="s">
        <v>9</v>
      </c>
      <c r="F22" t="s">
        <v>10</v>
      </c>
      <c r="G22">
        <v>393</v>
      </c>
    </row>
    <row r="23" spans="1:17" x14ac:dyDescent="0.45">
      <c r="A23">
        <v>15</v>
      </c>
      <c r="B23">
        <v>737</v>
      </c>
      <c r="C23" s="3">
        <v>35827</v>
      </c>
      <c r="D23" s="3">
        <v>35833</v>
      </c>
      <c r="E23" t="s">
        <v>9</v>
      </c>
      <c r="F23" t="s">
        <v>11</v>
      </c>
      <c r="G23">
        <v>419</v>
      </c>
    </row>
    <row r="24" spans="1:17" x14ac:dyDescent="0.45">
      <c r="A24">
        <v>15</v>
      </c>
      <c r="B24">
        <v>737</v>
      </c>
      <c r="C24" s="3">
        <v>35827</v>
      </c>
      <c r="D24" s="3">
        <v>35833</v>
      </c>
      <c r="E24" t="s">
        <v>9</v>
      </c>
      <c r="F24" t="s">
        <v>12</v>
      </c>
      <c r="G24">
        <v>75</v>
      </c>
    </row>
    <row r="25" spans="1:17" x14ac:dyDescent="0.45">
      <c r="A25">
        <v>15</v>
      </c>
      <c r="B25">
        <v>737</v>
      </c>
      <c r="C25" s="3">
        <v>35827</v>
      </c>
      <c r="D25" s="3">
        <v>35833</v>
      </c>
      <c r="E25" t="s">
        <v>9</v>
      </c>
      <c r="F25" t="s">
        <v>13</v>
      </c>
      <c r="G25">
        <v>3</v>
      </c>
      <c r="H25">
        <v>1</v>
      </c>
    </row>
    <row r="26" spans="1:17" x14ac:dyDescent="0.45">
      <c r="A26">
        <v>15</v>
      </c>
      <c r="B26">
        <v>737</v>
      </c>
      <c r="C26" s="3">
        <v>35827</v>
      </c>
      <c r="D26" s="3">
        <v>35833</v>
      </c>
      <c r="E26" t="s">
        <v>9</v>
      </c>
      <c r="F26" t="s">
        <v>14</v>
      </c>
      <c r="G26">
        <v>181</v>
      </c>
      <c r="H26">
        <f>G26-13</f>
        <v>168</v>
      </c>
      <c r="I26">
        <v>245</v>
      </c>
      <c r="J26">
        <v>10</v>
      </c>
      <c r="K26" t="s">
        <v>15</v>
      </c>
      <c r="O26">
        <f>10+20+20+24</f>
        <v>74</v>
      </c>
      <c r="P26">
        <f>O26+I26</f>
        <v>319</v>
      </c>
      <c r="Q26" t="s">
        <v>16</v>
      </c>
    </row>
    <row r="27" spans="1:17" x14ac:dyDescent="0.45">
      <c r="A27">
        <v>15</v>
      </c>
      <c r="B27">
        <v>738</v>
      </c>
      <c r="C27" s="3">
        <v>35834</v>
      </c>
      <c r="D27" s="3">
        <v>35840</v>
      </c>
      <c r="E27" t="s">
        <v>9</v>
      </c>
      <c r="F27" t="s">
        <v>10</v>
      </c>
      <c r="G27">
        <v>427</v>
      </c>
    </row>
    <row r="28" spans="1:17" x14ac:dyDescent="0.45">
      <c r="A28">
        <v>15</v>
      </c>
      <c r="B28">
        <v>738</v>
      </c>
      <c r="C28" s="3">
        <v>35834</v>
      </c>
      <c r="D28" s="3">
        <v>35840</v>
      </c>
      <c r="E28" t="s">
        <v>9</v>
      </c>
      <c r="F28" t="s">
        <v>11</v>
      </c>
      <c r="G28">
        <v>382</v>
      </c>
    </row>
    <row r="29" spans="1:17" x14ac:dyDescent="0.45">
      <c r="A29">
        <v>15</v>
      </c>
      <c r="B29">
        <v>738</v>
      </c>
      <c r="C29" s="3">
        <v>35834</v>
      </c>
      <c r="D29" s="3">
        <v>35840</v>
      </c>
      <c r="E29" t="s">
        <v>9</v>
      </c>
      <c r="F29" t="s">
        <v>12</v>
      </c>
      <c r="G29">
        <v>68</v>
      </c>
    </row>
    <row r="30" spans="1:17" x14ac:dyDescent="0.45">
      <c r="A30">
        <v>15</v>
      </c>
      <c r="B30">
        <v>738</v>
      </c>
      <c r="C30" s="3">
        <v>35834</v>
      </c>
      <c r="D30" s="3">
        <v>35840</v>
      </c>
      <c r="E30" t="s">
        <v>9</v>
      </c>
      <c r="F30" t="s">
        <v>13</v>
      </c>
      <c r="G30">
        <v>1</v>
      </c>
      <c r="H30">
        <v>0</v>
      </c>
    </row>
    <row r="31" spans="1:17" x14ac:dyDescent="0.45">
      <c r="A31">
        <v>15</v>
      </c>
      <c r="B31">
        <v>738</v>
      </c>
      <c r="C31" s="3">
        <v>35834</v>
      </c>
      <c r="D31" s="3">
        <v>35840</v>
      </c>
      <c r="E31" t="s">
        <v>9</v>
      </c>
      <c r="F31" t="s">
        <v>14</v>
      </c>
      <c r="G31">
        <v>190</v>
      </c>
      <c r="H31">
        <f>G31-13</f>
        <v>177</v>
      </c>
      <c r="I31">
        <v>283</v>
      </c>
      <c r="K31">
        <v>20</v>
      </c>
      <c r="O31">
        <f>K31</f>
        <v>20</v>
      </c>
      <c r="P31">
        <f>O31+I31</f>
        <v>303</v>
      </c>
      <c r="Q31" t="s">
        <v>23</v>
      </c>
    </row>
    <row r="32" spans="1:17" x14ac:dyDescent="0.45">
      <c r="A32">
        <v>15</v>
      </c>
      <c r="B32">
        <v>739</v>
      </c>
      <c r="C32" s="3">
        <v>35841</v>
      </c>
      <c r="D32" s="3">
        <v>35847</v>
      </c>
      <c r="E32" t="s">
        <v>9</v>
      </c>
      <c r="F32" t="s">
        <v>10</v>
      </c>
      <c r="G32">
        <v>476</v>
      </c>
    </row>
    <row r="33" spans="1:17" x14ac:dyDescent="0.45">
      <c r="A33">
        <v>15</v>
      </c>
      <c r="B33">
        <v>739</v>
      </c>
      <c r="C33" s="3">
        <v>35841</v>
      </c>
      <c r="D33" s="3">
        <v>35847</v>
      </c>
      <c r="E33" t="s">
        <v>9</v>
      </c>
      <c r="F33" t="s">
        <v>11</v>
      </c>
      <c r="G33">
        <v>467</v>
      </c>
    </row>
    <row r="34" spans="1:17" x14ac:dyDescent="0.45">
      <c r="A34">
        <v>15</v>
      </c>
      <c r="B34">
        <v>739</v>
      </c>
      <c r="C34" s="3">
        <v>35841</v>
      </c>
      <c r="D34" s="3">
        <v>35847</v>
      </c>
      <c r="E34" t="s">
        <v>9</v>
      </c>
      <c r="F34" t="s">
        <v>12</v>
      </c>
      <c r="G34">
        <v>77</v>
      </c>
    </row>
    <row r="35" spans="1:17" x14ac:dyDescent="0.45">
      <c r="A35">
        <v>15</v>
      </c>
      <c r="B35">
        <v>739</v>
      </c>
      <c r="C35" s="3">
        <v>35841</v>
      </c>
      <c r="D35" s="3">
        <v>35847</v>
      </c>
      <c r="E35" t="s">
        <v>9</v>
      </c>
      <c r="F35" t="s">
        <v>13</v>
      </c>
      <c r="G35">
        <v>3</v>
      </c>
      <c r="H35">
        <v>2</v>
      </c>
    </row>
    <row r="36" spans="1:17" x14ac:dyDescent="0.45">
      <c r="A36">
        <v>15</v>
      </c>
      <c r="B36">
        <v>739</v>
      </c>
      <c r="C36" s="3">
        <v>35841</v>
      </c>
      <c r="D36" s="3">
        <v>35847</v>
      </c>
      <c r="E36" t="s">
        <v>9</v>
      </c>
      <c r="F36" t="s">
        <v>14</v>
      </c>
      <c r="G36">
        <v>201</v>
      </c>
      <c r="H36">
        <f>G36-22</f>
        <v>179</v>
      </c>
      <c r="I36">
        <v>234</v>
      </c>
      <c r="J36">
        <v>10</v>
      </c>
      <c r="K36" t="s">
        <v>24</v>
      </c>
      <c r="O36">
        <f>10+24+20+20</f>
        <v>74</v>
      </c>
      <c r="P36">
        <f>O36+I36</f>
        <v>308</v>
      </c>
      <c r="Q36" t="s">
        <v>25</v>
      </c>
    </row>
    <row r="37" spans="1:17" x14ac:dyDescent="0.45">
      <c r="A37">
        <v>15</v>
      </c>
      <c r="B37">
        <v>740</v>
      </c>
      <c r="C37" s="3">
        <v>35848</v>
      </c>
      <c r="D37" s="3">
        <v>35854</v>
      </c>
      <c r="E37" t="s">
        <v>9</v>
      </c>
      <c r="F37" t="s">
        <v>10</v>
      </c>
      <c r="G37">
        <v>289</v>
      </c>
    </row>
    <row r="38" spans="1:17" x14ac:dyDescent="0.45">
      <c r="A38">
        <v>15</v>
      </c>
      <c r="B38">
        <v>740</v>
      </c>
      <c r="C38" s="3">
        <v>35848</v>
      </c>
      <c r="D38" s="3">
        <v>35854</v>
      </c>
      <c r="E38" t="s">
        <v>9</v>
      </c>
      <c r="F38" t="s">
        <v>11</v>
      </c>
      <c r="G38">
        <v>294</v>
      </c>
    </row>
    <row r="39" spans="1:17" x14ac:dyDescent="0.45">
      <c r="A39">
        <v>15</v>
      </c>
      <c r="B39">
        <v>740</v>
      </c>
      <c r="C39" s="3">
        <v>35848</v>
      </c>
      <c r="D39" s="3">
        <v>35854</v>
      </c>
      <c r="E39" t="s">
        <v>9</v>
      </c>
      <c r="F39" t="s">
        <v>12</v>
      </c>
      <c r="G39">
        <v>58</v>
      </c>
    </row>
    <row r="40" spans="1:17" x14ac:dyDescent="0.45">
      <c r="A40">
        <v>15</v>
      </c>
      <c r="B40">
        <v>740</v>
      </c>
      <c r="C40" s="3">
        <v>35848</v>
      </c>
      <c r="D40" s="3">
        <v>35854</v>
      </c>
      <c r="E40" t="s">
        <v>9</v>
      </c>
      <c r="F40" t="s">
        <v>13</v>
      </c>
      <c r="G40">
        <v>3</v>
      </c>
      <c r="H40">
        <v>0</v>
      </c>
    </row>
    <row r="41" spans="1:17" x14ac:dyDescent="0.45">
      <c r="A41">
        <v>15</v>
      </c>
      <c r="B41">
        <v>740</v>
      </c>
      <c r="C41" s="3">
        <v>35848</v>
      </c>
      <c r="D41" s="3">
        <v>35854</v>
      </c>
      <c r="E41" t="s">
        <v>9</v>
      </c>
      <c r="F41" t="s">
        <v>14</v>
      </c>
      <c r="G41">
        <v>86</v>
      </c>
      <c r="H41">
        <f>G41-3</f>
        <v>83</v>
      </c>
      <c r="I41">
        <v>108</v>
      </c>
      <c r="J41">
        <v>10</v>
      </c>
      <c r="O41">
        <f>10</f>
        <v>10</v>
      </c>
      <c r="P41">
        <f>O41+I41</f>
        <v>118</v>
      </c>
      <c r="Q41" t="s">
        <v>26</v>
      </c>
    </row>
    <row r="42" spans="1:17" x14ac:dyDescent="0.45">
      <c r="A42">
        <v>15</v>
      </c>
      <c r="B42">
        <v>741</v>
      </c>
      <c r="C42" s="3">
        <v>35855</v>
      </c>
      <c r="D42" s="3">
        <v>35861</v>
      </c>
      <c r="E42" t="s">
        <v>9</v>
      </c>
      <c r="F42" t="s">
        <v>10</v>
      </c>
      <c r="G42">
        <v>370</v>
      </c>
    </row>
    <row r="43" spans="1:17" x14ac:dyDescent="0.45">
      <c r="A43">
        <v>15</v>
      </c>
      <c r="B43">
        <v>741</v>
      </c>
      <c r="C43" s="3">
        <v>35855</v>
      </c>
      <c r="D43" s="3">
        <v>35861</v>
      </c>
      <c r="E43" t="s">
        <v>9</v>
      </c>
      <c r="F43" t="s">
        <v>11</v>
      </c>
      <c r="G43">
        <v>371</v>
      </c>
    </row>
    <row r="44" spans="1:17" x14ac:dyDescent="0.45">
      <c r="A44">
        <v>15</v>
      </c>
      <c r="B44">
        <v>741</v>
      </c>
      <c r="C44" s="3">
        <v>35855</v>
      </c>
      <c r="D44" s="3">
        <v>35861</v>
      </c>
      <c r="E44" t="s">
        <v>9</v>
      </c>
      <c r="F44" t="s">
        <v>12</v>
      </c>
      <c r="G44">
        <v>81</v>
      </c>
    </row>
    <row r="45" spans="1:17" x14ac:dyDescent="0.45">
      <c r="A45">
        <v>15</v>
      </c>
      <c r="B45">
        <v>741</v>
      </c>
      <c r="C45" s="3">
        <v>35855</v>
      </c>
      <c r="D45" s="3">
        <v>35861</v>
      </c>
      <c r="E45" t="s">
        <v>9</v>
      </c>
      <c r="F45" t="s">
        <v>13</v>
      </c>
      <c r="G45">
        <v>4</v>
      </c>
      <c r="H45">
        <v>0</v>
      </c>
    </row>
    <row r="46" spans="1:17" x14ac:dyDescent="0.45">
      <c r="A46">
        <v>15</v>
      </c>
      <c r="B46">
        <v>741</v>
      </c>
      <c r="C46" s="3">
        <v>35855</v>
      </c>
      <c r="D46" s="3">
        <v>35861</v>
      </c>
      <c r="E46" t="s">
        <v>9</v>
      </c>
      <c r="F46" t="s">
        <v>14</v>
      </c>
      <c r="G46">
        <v>166</v>
      </c>
      <c r="H46">
        <v>151</v>
      </c>
      <c r="I46">
        <v>225</v>
      </c>
      <c r="J46">
        <v>10</v>
      </c>
      <c r="L46" s="4">
        <v>30</v>
      </c>
      <c r="O46">
        <f>10+30</f>
        <v>40</v>
      </c>
      <c r="P46">
        <f>O46+I46</f>
        <v>265</v>
      </c>
      <c r="Q46" t="s">
        <v>27</v>
      </c>
    </row>
    <row r="47" spans="1:17" x14ac:dyDescent="0.45">
      <c r="A47">
        <v>15</v>
      </c>
      <c r="B47">
        <v>742</v>
      </c>
      <c r="C47" s="3">
        <v>35862</v>
      </c>
      <c r="D47" s="3">
        <v>35868</v>
      </c>
      <c r="E47" t="s">
        <v>9</v>
      </c>
      <c r="F47" t="s">
        <v>10</v>
      </c>
      <c r="G47">
        <v>577</v>
      </c>
    </row>
    <row r="48" spans="1:17" x14ac:dyDescent="0.45">
      <c r="A48">
        <v>15</v>
      </c>
      <c r="B48">
        <v>742</v>
      </c>
      <c r="C48" s="3">
        <v>35862</v>
      </c>
      <c r="D48" s="3">
        <v>35868</v>
      </c>
      <c r="E48" t="s">
        <v>9</v>
      </c>
      <c r="F48" t="s">
        <v>11</v>
      </c>
      <c r="G48">
        <v>522</v>
      </c>
    </row>
    <row r="49" spans="1:17" x14ac:dyDescent="0.45">
      <c r="A49">
        <v>15</v>
      </c>
      <c r="B49">
        <v>742</v>
      </c>
      <c r="C49" s="3">
        <v>35862</v>
      </c>
      <c r="D49" s="3">
        <v>35868</v>
      </c>
      <c r="E49" t="s">
        <v>9</v>
      </c>
      <c r="F49" t="s">
        <v>12</v>
      </c>
      <c r="G49">
        <v>104</v>
      </c>
    </row>
    <row r="50" spans="1:17" x14ac:dyDescent="0.45">
      <c r="A50">
        <v>15</v>
      </c>
      <c r="B50">
        <v>742</v>
      </c>
      <c r="C50" s="3">
        <v>35862</v>
      </c>
      <c r="D50" s="3">
        <v>35868</v>
      </c>
      <c r="E50" t="s">
        <v>9</v>
      </c>
      <c r="F50" t="s">
        <v>13</v>
      </c>
      <c r="G50">
        <v>3</v>
      </c>
      <c r="H50">
        <v>0</v>
      </c>
    </row>
    <row r="51" spans="1:17" x14ac:dyDescent="0.45">
      <c r="A51">
        <v>15</v>
      </c>
      <c r="B51">
        <v>742</v>
      </c>
      <c r="C51" s="3">
        <v>35862</v>
      </c>
      <c r="D51" s="3">
        <v>35868</v>
      </c>
      <c r="E51" t="s">
        <v>9</v>
      </c>
      <c r="F51" t="s">
        <v>14</v>
      </c>
      <c r="G51">
        <v>214</v>
      </c>
      <c r="H51">
        <f>G51-21</f>
        <v>193</v>
      </c>
      <c r="I51">
        <v>239</v>
      </c>
      <c r="J51" t="s">
        <v>28</v>
      </c>
      <c r="K51">
        <v>22</v>
      </c>
      <c r="L51">
        <v>30</v>
      </c>
      <c r="N51">
        <v>60</v>
      </c>
      <c r="O51">
        <f>60+30+22+10+15+11</f>
        <v>148</v>
      </c>
      <c r="P51">
        <f>O51+I51</f>
        <v>387</v>
      </c>
      <c r="Q51" t="s">
        <v>29</v>
      </c>
    </row>
    <row r="52" spans="1:17" x14ac:dyDescent="0.45">
      <c r="A52">
        <v>15</v>
      </c>
      <c r="B52">
        <v>743</v>
      </c>
      <c r="C52" s="3">
        <v>35869</v>
      </c>
      <c r="D52" s="3">
        <v>35875</v>
      </c>
      <c r="E52" t="s">
        <v>9</v>
      </c>
      <c r="F52" t="s">
        <v>10</v>
      </c>
      <c r="G52">
        <v>534</v>
      </c>
    </row>
    <row r="53" spans="1:17" x14ac:dyDescent="0.45">
      <c r="A53">
        <v>15</v>
      </c>
      <c r="B53">
        <v>743</v>
      </c>
      <c r="C53" s="3">
        <v>35869</v>
      </c>
      <c r="D53" s="3">
        <v>35875</v>
      </c>
      <c r="E53" t="s">
        <v>9</v>
      </c>
      <c r="F53" t="s">
        <v>11</v>
      </c>
      <c r="G53">
        <v>499</v>
      </c>
    </row>
    <row r="54" spans="1:17" x14ac:dyDescent="0.45">
      <c r="A54">
        <v>15</v>
      </c>
      <c r="B54">
        <v>743</v>
      </c>
      <c r="C54" s="3">
        <v>35869</v>
      </c>
      <c r="D54" s="3">
        <v>35875</v>
      </c>
      <c r="E54" t="s">
        <v>9</v>
      </c>
      <c r="F54" t="s">
        <v>12</v>
      </c>
      <c r="G54">
        <v>94</v>
      </c>
    </row>
    <row r="55" spans="1:17" x14ac:dyDescent="0.45">
      <c r="A55">
        <v>15</v>
      </c>
      <c r="B55">
        <v>743</v>
      </c>
      <c r="C55" s="3">
        <v>35869</v>
      </c>
      <c r="D55" s="3">
        <v>35875</v>
      </c>
      <c r="E55" t="s">
        <v>9</v>
      </c>
      <c r="F55" t="s">
        <v>13</v>
      </c>
      <c r="G55">
        <v>4</v>
      </c>
      <c r="H55">
        <v>0</v>
      </c>
    </row>
    <row r="56" spans="1:17" x14ac:dyDescent="0.45">
      <c r="A56">
        <v>15</v>
      </c>
      <c r="B56">
        <v>743</v>
      </c>
      <c r="C56" s="3">
        <v>35869</v>
      </c>
      <c r="D56" s="3">
        <v>35875</v>
      </c>
      <c r="E56" t="s">
        <v>9</v>
      </c>
      <c r="F56" t="s">
        <v>14</v>
      </c>
      <c r="G56">
        <v>251</v>
      </c>
      <c r="H56">
        <f>G56-15</f>
        <v>236</v>
      </c>
      <c r="I56">
        <v>348</v>
      </c>
      <c r="J56" t="s">
        <v>31</v>
      </c>
      <c r="K56" t="s">
        <v>30</v>
      </c>
      <c r="O56">
        <f>10+11+20+24+22</f>
        <v>87</v>
      </c>
      <c r="P56">
        <f>O56+I56</f>
        <v>435</v>
      </c>
      <c r="Q56" t="s">
        <v>32</v>
      </c>
    </row>
    <row r="57" spans="1:17" x14ac:dyDescent="0.45">
      <c r="A57">
        <v>15</v>
      </c>
      <c r="B57">
        <v>744</v>
      </c>
      <c r="C57" s="3">
        <v>35876</v>
      </c>
      <c r="D57" s="3">
        <v>35882</v>
      </c>
      <c r="E57" t="s">
        <v>9</v>
      </c>
      <c r="F57" t="s">
        <v>10</v>
      </c>
      <c r="G57">
        <v>497</v>
      </c>
    </row>
    <row r="58" spans="1:17" x14ac:dyDescent="0.45">
      <c r="A58">
        <v>15</v>
      </c>
      <c r="B58">
        <v>744</v>
      </c>
      <c r="C58" s="3">
        <v>35876</v>
      </c>
      <c r="D58" s="3">
        <v>35882</v>
      </c>
      <c r="E58" t="s">
        <v>9</v>
      </c>
      <c r="F58" t="s">
        <v>11</v>
      </c>
      <c r="G58">
        <v>448</v>
      </c>
    </row>
    <row r="59" spans="1:17" x14ac:dyDescent="0.45">
      <c r="A59">
        <v>15</v>
      </c>
      <c r="B59">
        <v>744</v>
      </c>
      <c r="C59" s="3">
        <v>35876</v>
      </c>
      <c r="D59" s="3">
        <v>35882</v>
      </c>
      <c r="E59" t="s">
        <v>9</v>
      </c>
      <c r="F59" t="s">
        <v>12</v>
      </c>
      <c r="G59">
        <v>92</v>
      </c>
    </row>
    <row r="60" spans="1:17" x14ac:dyDescent="0.45">
      <c r="A60">
        <v>15</v>
      </c>
      <c r="B60">
        <v>744</v>
      </c>
      <c r="C60" s="3">
        <v>35876</v>
      </c>
      <c r="D60" s="3">
        <v>35882</v>
      </c>
      <c r="E60" t="s">
        <v>9</v>
      </c>
      <c r="F60" t="s">
        <v>13</v>
      </c>
      <c r="G60">
        <v>3</v>
      </c>
      <c r="H60">
        <v>2</v>
      </c>
    </row>
    <row r="61" spans="1:17" x14ac:dyDescent="0.45">
      <c r="A61">
        <v>15</v>
      </c>
      <c r="B61">
        <v>744</v>
      </c>
      <c r="C61" s="3">
        <v>35876</v>
      </c>
      <c r="D61" s="3">
        <v>35882</v>
      </c>
      <c r="E61" t="s">
        <v>9</v>
      </c>
      <c r="F61" t="s">
        <v>14</v>
      </c>
      <c r="G61">
        <v>217</v>
      </c>
      <c r="H61">
        <f>G61-13</f>
        <v>204</v>
      </c>
      <c r="I61">
        <v>299</v>
      </c>
      <c r="J61" t="s">
        <v>33</v>
      </c>
      <c r="K61">
        <v>20</v>
      </c>
      <c r="O61">
        <f>20+10+10</f>
        <v>40</v>
      </c>
      <c r="P61">
        <f>O61+I61</f>
        <v>339</v>
      </c>
      <c r="Q61" t="s">
        <v>34</v>
      </c>
    </row>
    <row r="62" spans="1:17" x14ac:dyDescent="0.45">
      <c r="A62">
        <v>15</v>
      </c>
      <c r="B62">
        <v>745</v>
      </c>
      <c r="C62" s="3">
        <v>35883</v>
      </c>
      <c r="D62" s="3">
        <v>35889</v>
      </c>
      <c r="E62" t="s">
        <v>9</v>
      </c>
      <c r="F62" t="s">
        <v>10</v>
      </c>
      <c r="G62">
        <v>418</v>
      </c>
    </row>
    <row r="63" spans="1:17" x14ac:dyDescent="0.45">
      <c r="A63">
        <v>15</v>
      </c>
      <c r="B63">
        <v>745</v>
      </c>
      <c r="C63" s="3">
        <v>35883</v>
      </c>
      <c r="D63" s="3">
        <v>35889</v>
      </c>
      <c r="E63" t="s">
        <v>9</v>
      </c>
      <c r="F63" t="s">
        <v>11</v>
      </c>
      <c r="G63">
        <v>412</v>
      </c>
    </row>
    <row r="64" spans="1:17" x14ac:dyDescent="0.45">
      <c r="A64">
        <v>15</v>
      </c>
      <c r="B64">
        <v>745</v>
      </c>
      <c r="C64" s="3">
        <v>35883</v>
      </c>
      <c r="D64" s="3">
        <v>35889</v>
      </c>
      <c r="E64" t="s">
        <v>9</v>
      </c>
      <c r="F64" t="s">
        <v>12</v>
      </c>
      <c r="G64">
        <v>71</v>
      </c>
    </row>
    <row r="65" spans="1:17" x14ac:dyDescent="0.45">
      <c r="A65">
        <v>15</v>
      </c>
      <c r="B65">
        <v>745</v>
      </c>
      <c r="C65" s="3">
        <v>35883</v>
      </c>
      <c r="D65" s="3">
        <v>35889</v>
      </c>
      <c r="E65" t="s">
        <v>9</v>
      </c>
      <c r="F65" t="s">
        <v>13</v>
      </c>
      <c r="G65">
        <v>4</v>
      </c>
      <c r="H65">
        <v>2</v>
      </c>
    </row>
    <row r="66" spans="1:17" x14ac:dyDescent="0.45">
      <c r="A66">
        <v>15</v>
      </c>
      <c r="B66">
        <v>745</v>
      </c>
      <c r="C66" s="3">
        <v>35883</v>
      </c>
      <c r="D66" s="3">
        <v>35889</v>
      </c>
      <c r="E66" t="s">
        <v>9</v>
      </c>
      <c r="F66" t="s">
        <v>14</v>
      </c>
      <c r="G66">
        <v>204</v>
      </c>
      <c r="H66">
        <f>G66-12</f>
        <v>192</v>
      </c>
      <c r="I66">
        <v>251</v>
      </c>
      <c r="J66" t="s">
        <v>35</v>
      </c>
      <c r="K66">
        <v>20</v>
      </c>
      <c r="L66" s="5">
        <v>30</v>
      </c>
      <c r="O66">
        <f>15+15+20+L66</f>
        <v>80</v>
      </c>
      <c r="P66">
        <f>O66+I66</f>
        <v>331</v>
      </c>
      <c r="Q66" t="s">
        <v>36</v>
      </c>
    </row>
    <row r="67" spans="1:17" x14ac:dyDescent="0.45">
      <c r="A67">
        <v>15</v>
      </c>
      <c r="B67">
        <v>746</v>
      </c>
      <c r="C67" s="3">
        <v>35890</v>
      </c>
      <c r="D67" s="3">
        <v>35896</v>
      </c>
      <c r="E67" t="s">
        <v>9</v>
      </c>
      <c r="F67" t="s">
        <v>10</v>
      </c>
      <c r="G67">
        <v>244</v>
      </c>
    </row>
    <row r="68" spans="1:17" x14ac:dyDescent="0.45">
      <c r="A68">
        <v>15</v>
      </c>
      <c r="B68">
        <v>746</v>
      </c>
      <c r="C68" s="3">
        <v>35890</v>
      </c>
      <c r="D68" s="3">
        <v>35896</v>
      </c>
      <c r="E68" t="s">
        <v>9</v>
      </c>
      <c r="F68" t="s">
        <v>11</v>
      </c>
      <c r="G68">
        <v>231</v>
      </c>
    </row>
    <row r="69" spans="1:17" x14ac:dyDescent="0.45">
      <c r="A69">
        <v>15</v>
      </c>
      <c r="B69">
        <v>746</v>
      </c>
      <c r="C69" s="3">
        <v>35890</v>
      </c>
      <c r="D69" s="3">
        <v>35896</v>
      </c>
      <c r="E69" t="s">
        <v>9</v>
      </c>
      <c r="F69" t="s">
        <v>12</v>
      </c>
      <c r="G69">
        <v>48</v>
      </c>
    </row>
    <row r="70" spans="1:17" x14ac:dyDescent="0.45">
      <c r="A70">
        <v>15</v>
      </c>
      <c r="B70">
        <v>746</v>
      </c>
      <c r="C70" s="3">
        <v>35890</v>
      </c>
      <c r="D70" s="3">
        <v>35896</v>
      </c>
      <c r="E70" t="s">
        <v>9</v>
      </c>
      <c r="F70" t="s">
        <v>13</v>
      </c>
      <c r="G70">
        <v>1</v>
      </c>
      <c r="H70">
        <v>0</v>
      </c>
    </row>
    <row r="71" spans="1:17" x14ac:dyDescent="0.45">
      <c r="A71">
        <v>15</v>
      </c>
      <c r="B71">
        <v>746</v>
      </c>
      <c r="C71" s="3">
        <v>35890</v>
      </c>
      <c r="D71" s="3">
        <v>35896</v>
      </c>
      <c r="E71" t="s">
        <v>9</v>
      </c>
      <c r="F71" t="s">
        <v>14</v>
      </c>
      <c r="G71">
        <v>65</v>
      </c>
      <c r="H71">
        <v>64</v>
      </c>
      <c r="I71">
        <v>87</v>
      </c>
      <c r="J71" t="s">
        <v>37</v>
      </c>
      <c r="K71">
        <v>25</v>
      </c>
      <c r="O71">
        <f>13+15+25</f>
        <v>53</v>
      </c>
      <c r="P71">
        <f>O71+I71</f>
        <v>140</v>
      </c>
      <c r="Q71" t="s">
        <v>38</v>
      </c>
    </row>
    <row r="72" spans="1:17" x14ac:dyDescent="0.45">
      <c r="A72">
        <v>15</v>
      </c>
      <c r="B72">
        <v>747</v>
      </c>
      <c r="C72" s="3">
        <v>35897</v>
      </c>
      <c r="D72" s="3">
        <v>35903</v>
      </c>
      <c r="E72" t="s">
        <v>9</v>
      </c>
      <c r="F72" t="s">
        <v>10</v>
      </c>
      <c r="G72">
        <v>211</v>
      </c>
    </row>
    <row r="73" spans="1:17" x14ac:dyDescent="0.45">
      <c r="A73">
        <v>15</v>
      </c>
      <c r="B73">
        <v>747</v>
      </c>
      <c r="C73" s="3">
        <v>35897</v>
      </c>
      <c r="D73" s="3">
        <v>35903</v>
      </c>
      <c r="E73" t="s">
        <v>9</v>
      </c>
      <c r="F73" t="s">
        <v>11</v>
      </c>
      <c r="G73">
        <v>201</v>
      </c>
    </row>
    <row r="74" spans="1:17" x14ac:dyDescent="0.45">
      <c r="A74">
        <v>15</v>
      </c>
      <c r="B74">
        <v>747</v>
      </c>
      <c r="C74" s="3">
        <v>35897</v>
      </c>
      <c r="D74" s="3">
        <v>35903</v>
      </c>
      <c r="E74" t="s">
        <v>9</v>
      </c>
      <c r="F74" t="s">
        <v>12</v>
      </c>
      <c r="G74">
        <v>60</v>
      </c>
    </row>
    <row r="75" spans="1:17" x14ac:dyDescent="0.45">
      <c r="A75">
        <v>15</v>
      </c>
      <c r="B75">
        <v>747</v>
      </c>
      <c r="C75" s="3">
        <v>35897</v>
      </c>
      <c r="D75" s="3">
        <v>35903</v>
      </c>
      <c r="E75" t="s">
        <v>9</v>
      </c>
      <c r="F75" t="s">
        <v>13</v>
      </c>
      <c r="G75">
        <v>2</v>
      </c>
      <c r="H75">
        <v>1</v>
      </c>
    </row>
    <row r="76" spans="1:17" x14ac:dyDescent="0.45">
      <c r="A76">
        <v>15</v>
      </c>
      <c r="B76">
        <v>747</v>
      </c>
      <c r="C76" s="3">
        <v>35897</v>
      </c>
      <c r="D76" s="3">
        <v>35903</v>
      </c>
      <c r="E76" t="s">
        <v>9</v>
      </c>
      <c r="F76" t="s">
        <v>14</v>
      </c>
      <c r="G76">
        <v>70</v>
      </c>
      <c r="H76">
        <v>62</v>
      </c>
      <c r="I76">
        <v>82</v>
      </c>
      <c r="J76">
        <v>15</v>
      </c>
      <c r="K76">
        <v>25</v>
      </c>
      <c r="O76">
        <f>15+25</f>
        <v>40</v>
      </c>
      <c r="P76">
        <f>O76+I76</f>
        <v>122</v>
      </c>
      <c r="Q76" t="s">
        <v>39</v>
      </c>
    </row>
    <row r="77" spans="1:17" x14ac:dyDescent="0.45">
      <c r="A77">
        <v>15</v>
      </c>
      <c r="B77">
        <v>748</v>
      </c>
      <c r="C77" s="3">
        <v>35904</v>
      </c>
      <c r="D77" s="3">
        <v>35910</v>
      </c>
      <c r="E77" t="s">
        <v>9</v>
      </c>
      <c r="F77" t="s">
        <v>10</v>
      </c>
      <c r="G77">
        <v>595</v>
      </c>
    </row>
    <row r="78" spans="1:17" x14ac:dyDescent="0.45">
      <c r="A78">
        <v>15</v>
      </c>
      <c r="B78">
        <v>748</v>
      </c>
      <c r="C78" s="3">
        <v>35904</v>
      </c>
      <c r="D78" s="3">
        <v>35910</v>
      </c>
      <c r="E78" t="s">
        <v>9</v>
      </c>
      <c r="F78" t="s">
        <v>11</v>
      </c>
      <c r="G78">
        <v>543</v>
      </c>
    </row>
    <row r="79" spans="1:17" x14ac:dyDescent="0.45">
      <c r="A79">
        <v>15</v>
      </c>
      <c r="B79">
        <v>748</v>
      </c>
      <c r="C79" s="3">
        <v>35904</v>
      </c>
      <c r="D79" s="3">
        <v>35910</v>
      </c>
      <c r="E79" t="s">
        <v>9</v>
      </c>
      <c r="F79" t="s">
        <v>12</v>
      </c>
      <c r="G79">
        <v>108</v>
      </c>
    </row>
    <row r="80" spans="1:17" x14ac:dyDescent="0.45">
      <c r="A80">
        <v>15</v>
      </c>
      <c r="B80">
        <v>748</v>
      </c>
      <c r="C80" s="3">
        <v>35904</v>
      </c>
      <c r="D80" s="3">
        <v>35910</v>
      </c>
      <c r="E80" t="s">
        <v>9</v>
      </c>
      <c r="F80" t="s">
        <v>13</v>
      </c>
      <c r="G80">
        <v>6</v>
      </c>
      <c r="H80">
        <v>2</v>
      </c>
    </row>
    <row r="81" spans="1:17" x14ac:dyDescent="0.45">
      <c r="A81">
        <v>15</v>
      </c>
      <c r="B81">
        <v>748</v>
      </c>
      <c r="C81" s="3">
        <v>35904</v>
      </c>
      <c r="D81" s="3">
        <v>35910</v>
      </c>
      <c r="E81" t="s">
        <v>9</v>
      </c>
      <c r="F81" t="s">
        <v>14</v>
      </c>
      <c r="G81">
        <v>276</v>
      </c>
      <c r="H81">
        <f>G81-19</f>
        <v>257</v>
      </c>
      <c r="I81">
        <v>385</v>
      </c>
      <c r="J81" t="s">
        <v>40</v>
      </c>
      <c r="K81" t="s">
        <v>41</v>
      </c>
      <c r="L81">
        <v>32</v>
      </c>
      <c r="M81">
        <v>41</v>
      </c>
      <c r="O81">
        <f>17+10+10+20+20+20+32+41</f>
        <v>170</v>
      </c>
      <c r="P81">
        <f>O81+I81</f>
        <v>555</v>
      </c>
      <c r="Q81" t="s">
        <v>42</v>
      </c>
    </row>
    <row r="82" spans="1:17" x14ac:dyDescent="0.45">
      <c r="A82">
        <v>15</v>
      </c>
      <c r="B82">
        <v>749</v>
      </c>
      <c r="C82" s="3">
        <v>35911</v>
      </c>
      <c r="D82" s="3">
        <v>35917</v>
      </c>
      <c r="E82" t="s">
        <v>9</v>
      </c>
      <c r="F82" t="s">
        <v>10</v>
      </c>
      <c r="G82">
        <v>477</v>
      </c>
    </row>
    <row r="83" spans="1:17" x14ac:dyDescent="0.45">
      <c r="A83">
        <v>15</v>
      </c>
      <c r="B83">
        <v>749</v>
      </c>
      <c r="C83" s="3">
        <v>35911</v>
      </c>
      <c r="D83" s="3">
        <v>35917</v>
      </c>
      <c r="E83" t="s">
        <v>9</v>
      </c>
      <c r="F83" t="s">
        <v>11</v>
      </c>
      <c r="G83">
        <v>475</v>
      </c>
    </row>
    <row r="84" spans="1:17" x14ac:dyDescent="0.45">
      <c r="A84">
        <v>15</v>
      </c>
      <c r="B84">
        <v>749</v>
      </c>
      <c r="C84" s="3">
        <v>35911</v>
      </c>
      <c r="D84" s="3">
        <v>35917</v>
      </c>
      <c r="E84" t="s">
        <v>9</v>
      </c>
      <c r="F84" t="s">
        <v>12</v>
      </c>
      <c r="G84">
        <v>82</v>
      </c>
    </row>
    <row r="85" spans="1:17" x14ac:dyDescent="0.45">
      <c r="A85">
        <v>15</v>
      </c>
      <c r="B85">
        <v>749</v>
      </c>
      <c r="C85" s="3">
        <v>35911</v>
      </c>
      <c r="D85" s="3">
        <v>35917</v>
      </c>
      <c r="E85" t="s">
        <v>9</v>
      </c>
      <c r="F85" t="s">
        <v>13</v>
      </c>
      <c r="G85">
        <v>6</v>
      </c>
      <c r="H85">
        <v>1</v>
      </c>
    </row>
    <row r="86" spans="1:17" x14ac:dyDescent="0.45">
      <c r="A86">
        <v>15</v>
      </c>
      <c r="B86">
        <v>749</v>
      </c>
      <c r="C86" s="3">
        <v>35911</v>
      </c>
      <c r="D86" s="3">
        <v>35917</v>
      </c>
      <c r="E86" t="s">
        <v>9</v>
      </c>
      <c r="F86" t="s">
        <v>14</v>
      </c>
      <c r="G86">
        <v>212</v>
      </c>
      <c r="H86">
        <f>G86-16</f>
        <v>196</v>
      </c>
      <c r="I86">
        <v>269</v>
      </c>
      <c r="J86" t="s">
        <v>43</v>
      </c>
      <c r="N86">
        <v>250</v>
      </c>
      <c r="O86">
        <f>N86+10+12+10</f>
        <v>282</v>
      </c>
      <c r="P86">
        <f>O86+I86</f>
        <v>551</v>
      </c>
      <c r="Q86" t="s">
        <v>44</v>
      </c>
    </row>
    <row r="87" spans="1:17" x14ac:dyDescent="0.45">
      <c r="A87">
        <v>15</v>
      </c>
      <c r="B87">
        <v>750</v>
      </c>
      <c r="C87" s="3">
        <v>35918</v>
      </c>
      <c r="D87" s="3">
        <v>35924</v>
      </c>
      <c r="E87" t="s">
        <v>58</v>
      </c>
      <c r="F87" t="s">
        <v>59</v>
      </c>
      <c r="G87">
        <v>367</v>
      </c>
    </row>
    <row r="88" spans="1:17" x14ac:dyDescent="0.45">
      <c r="A88">
        <v>15</v>
      </c>
      <c r="B88">
        <v>750</v>
      </c>
      <c r="C88" s="3">
        <v>35918</v>
      </c>
      <c r="D88" s="3">
        <v>35924</v>
      </c>
      <c r="E88" t="s">
        <v>58</v>
      </c>
      <c r="F88" t="s">
        <v>60</v>
      </c>
      <c r="G88">
        <v>382</v>
      </c>
    </row>
    <row r="89" spans="1:17" x14ac:dyDescent="0.45">
      <c r="A89">
        <v>15</v>
      </c>
      <c r="B89">
        <v>750</v>
      </c>
      <c r="C89" s="3">
        <v>35918</v>
      </c>
      <c r="D89" s="3">
        <v>35924</v>
      </c>
      <c r="E89" t="s">
        <v>58</v>
      </c>
      <c r="F89" t="s">
        <v>61</v>
      </c>
      <c r="G89">
        <v>74</v>
      </c>
    </row>
    <row r="90" spans="1:17" x14ac:dyDescent="0.45">
      <c r="A90">
        <v>15</v>
      </c>
      <c r="B90">
        <v>750</v>
      </c>
      <c r="C90" s="3">
        <v>35918</v>
      </c>
      <c r="D90" s="3">
        <v>35924</v>
      </c>
      <c r="E90" t="s">
        <v>58</v>
      </c>
      <c r="F90" t="s">
        <v>62</v>
      </c>
      <c r="G90">
        <v>1</v>
      </c>
      <c r="H90">
        <v>0</v>
      </c>
    </row>
    <row r="91" spans="1:17" x14ac:dyDescent="0.45">
      <c r="A91">
        <v>15</v>
      </c>
      <c r="B91">
        <v>750</v>
      </c>
      <c r="C91" s="3">
        <v>35918</v>
      </c>
      <c r="D91" s="3">
        <v>35924</v>
      </c>
      <c r="E91" t="s">
        <v>58</v>
      </c>
      <c r="F91" t="s">
        <v>63</v>
      </c>
      <c r="G91">
        <v>133</v>
      </c>
      <c r="H91">
        <v>121</v>
      </c>
      <c r="I91">
        <v>172</v>
      </c>
      <c r="P91">
        <v>172</v>
      </c>
    </row>
    <row r="92" spans="1:17" x14ac:dyDescent="0.45">
      <c r="A92">
        <v>15</v>
      </c>
      <c r="B92">
        <v>751</v>
      </c>
      <c r="C92" s="3">
        <v>35925</v>
      </c>
      <c r="D92" s="3">
        <v>35931</v>
      </c>
      <c r="E92" t="s">
        <v>58</v>
      </c>
      <c r="F92" t="s">
        <v>59</v>
      </c>
      <c r="G92">
        <v>462</v>
      </c>
      <c r="H92">
        <v>462</v>
      </c>
    </row>
    <row r="93" spans="1:17" x14ac:dyDescent="0.45">
      <c r="A93">
        <v>15</v>
      </c>
      <c r="B93">
        <v>751</v>
      </c>
      <c r="C93" s="3">
        <v>35925</v>
      </c>
      <c r="D93" s="3">
        <v>35931</v>
      </c>
      <c r="E93" t="s">
        <v>58</v>
      </c>
      <c r="F93" t="s">
        <v>60</v>
      </c>
      <c r="G93">
        <v>426</v>
      </c>
      <c r="H93">
        <v>426</v>
      </c>
    </row>
    <row r="94" spans="1:17" x14ac:dyDescent="0.45">
      <c r="A94">
        <v>15</v>
      </c>
      <c r="B94">
        <v>751</v>
      </c>
      <c r="C94" s="3">
        <v>35925</v>
      </c>
      <c r="D94" s="3">
        <v>35931</v>
      </c>
      <c r="E94" t="s">
        <v>58</v>
      </c>
      <c r="F94" t="s">
        <v>61</v>
      </c>
      <c r="G94">
        <v>81</v>
      </c>
      <c r="H94">
        <v>81</v>
      </c>
    </row>
    <row r="95" spans="1:17" x14ac:dyDescent="0.45">
      <c r="A95">
        <v>15</v>
      </c>
      <c r="B95">
        <v>751</v>
      </c>
      <c r="C95" s="3">
        <v>35925</v>
      </c>
      <c r="D95" s="3">
        <v>35931</v>
      </c>
      <c r="E95" t="s">
        <v>58</v>
      </c>
      <c r="F95" t="s">
        <v>62</v>
      </c>
      <c r="G95">
        <v>0</v>
      </c>
      <c r="H95">
        <v>0</v>
      </c>
      <c r="I95">
        <v>0</v>
      </c>
    </row>
    <row r="96" spans="1:17" x14ac:dyDescent="0.45">
      <c r="A96">
        <v>15</v>
      </c>
      <c r="B96">
        <v>751</v>
      </c>
      <c r="C96" s="3">
        <v>35925</v>
      </c>
      <c r="D96" s="3">
        <v>35931</v>
      </c>
      <c r="E96" t="s">
        <v>58</v>
      </c>
      <c r="F96" t="s">
        <v>63</v>
      </c>
      <c r="G96">
        <v>199</v>
      </c>
      <c r="H96">
        <v>184</v>
      </c>
      <c r="I96">
        <v>263</v>
      </c>
      <c r="J96">
        <v>10</v>
      </c>
      <c r="O96">
        <v>10</v>
      </c>
      <c r="P96">
        <v>273</v>
      </c>
      <c r="Q96" t="s">
        <v>74</v>
      </c>
    </row>
    <row r="97" spans="1:17" x14ac:dyDescent="0.45">
      <c r="A97">
        <v>15</v>
      </c>
      <c r="B97">
        <v>752</v>
      </c>
      <c r="C97" s="3">
        <v>35932</v>
      </c>
      <c r="D97" s="3">
        <v>35938</v>
      </c>
      <c r="E97" t="s">
        <v>58</v>
      </c>
      <c r="F97" t="s">
        <v>59</v>
      </c>
      <c r="G97">
        <v>404</v>
      </c>
      <c r="H97">
        <v>404</v>
      </c>
    </row>
    <row r="98" spans="1:17" x14ac:dyDescent="0.45">
      <c r="A98">
        <v>15</v>
      </c>
      <c r="B98">
        <v>752</v>
      </c>
      <c r="C98" s="3">
        <v>35932</v>
      </c>
      <c r="D98" s="3">
        <v>35938</v>
      </c>
      <c r="E98" t="s">
        <v>58</v>
      </c>
      <c r="F98" t="s">
        <v>60</v>
      </c>
      <c r="G98">
        <v>447</v>
      </c>
      <c r="H98">
        <v>447</v>
      </c>
    </row>
    <row r="99" spans="1:17" x14ac:dyDescent="0.45">
      <c r="A99">
        <v>15</v>
      </c>
      <c r="B99">
        <v>752</v>
      </c>
      <c r="C99" s="3">
        <v>35932</v>
      </c>
      <c r="D99" s="3">
        <v>35938</v>
      </c>
      <c r="E99" t="s">
        <v>58</v>
      </c>
      <c r="F99" t="s">
        <v>61</v>
      </c>
      <c r="G99">
        <v>67</v>
      </c>
      <c r="H99">
        <v>67</v>
      </c>
    </row>
    <row r="100" spans="1:17" x14ac:dyDescent="0.45">
      <c r="A100">
        <v>15</v>
      </c>
      <c r="B100">
        <v>752</v>
      </c>
      <c r="C100" s="3">
        <v>35932</v>
      </c>
      <c r="D100" s="3">
        <v>35938</v>
      </c>
      <c r="E100" t="s">
        <v>58</v>
      </c>
      <c r="F100" t="s">
        <v>62</v>
      </c>
      <c r="G100">
        <v>3</v>
      </c>
      <c r="H100">
        <v>1</v>
      </c>
    </row>
    <row r="101" spans="1:17" x14ac:dyDescent="0.45">
      <c r="A101">
        <v>15</v>
      </c>
      <c r="B101">
        <v>752</v>
      </c>
      <c r="C101" s="3">
        <v>35932</v>
      </c>
      <c r="D101" s="3">
        <v>35938</v>
      </c>
      <c r="E101" t="s">
        <v>58</v>
      </c>
      <c r="F101" t="s">
        <v>63</v>
      </c>
      <c r="G101">
        <v>183</v>
      </c>
      <c r="H101">
        <v>166</v>
      </c>
      <c r="I101">
        <v>208</v>
      </c>
      <c r="J101" t="s">
        <v>53</v>
      </c>
      <c r="K101">
        <v>20</v>
      </c>
      <c r="N101">
        <v>50</v>
      </c>
      <c r="O101">
        <v>88</v>
      </c>
      <c r="P101">
        <v>296</v>
      </c>
      <c r="Q101" t="s">
        <v>75</v>
      </c>
    </row>
    <row r="102" spans="1:17" x14ac:dyDescent="0.45">
      <c r="A102">
        <v>15</v>
      </c>
      <c r="B102">
        <v>752</v>
      </c>
      <c r="C102" s="3">
        <v>35939</v>
      </c>
      <c r="D102" s="3">
        <v>35945</v>
      </c>
      <c r="E102" t="s">
        <v>58</v>
      </c>
      <c r="F102" t="s">
        <v>59</v>
      </c>
      <c r="G102">
        <v>401</v>
      </c>
      <c r="H102">
        <v>401</v>
      </c>
    </row>
    <row r="103" spans="1:17" x14ac:dyDescent="0.45">
      <c r="A103">
        <v>15</v>
      </c>
      <c r="B103">
        <v>752</v>
      </c>
      <c r="C103" s="3">
        <v>35939</v>
      </c>
      <c r="D103" s="3">
        <v>35945</v>
      </c>
      <c r="E103" t="s">
        <v>58</v>
      </c>
      <c r="F103" t="s">
        <v>60</v>
      </c>
      <c r="G103">
        <v>424</v>
      </c>
      <c r="H103">
        <v>424</v>
      </c>
    </row>
    <row r="104" spans="1:17" x14ac:dyDescent="0.45">
      <c r="A104">
        <v>15</v>
      </c>
      <c r="B104">
        <v>752</v>
      </c>
      <c r="C104" s="3">
        <v>35939</v>
      </c>
      <c r="D104" s="3">
        <v>35945</v>
      </c>
      <c r="E104" t="s">
        <v>58</v>
      </c>
      <c r="F104" t="s">
        <v>61</v>
      </c>
      <c r="G104">
        <v>76</v>
      </c>
      <c r="H104">
        <v>76</v>
      </c>
    </row>
    <row r="105" spans="1:17" x14ac:dyDescent="0.45">
      <c r="A105">
        <v>15</v>
      </c>
      <c r="B105">
        <v>752</v>
      </c>
      <c r="C105" s="3">
        <v>35939</v>
      </c>
      <c r="D105" s="3">
        <v>35945</v>
      </c>
      <c r="E105" t="s">
        <v>58</v>
      </c>
      <c r="F105" t="s">
        <v>62</v>
      </c>
      <c r="G105">
        <v>3</v>
      </c>
      <c r="H105">
        <v>3</v>
      </c>
    </row>
    <row r="106" spans="1:17" x14ac:dyDescent="0.45">
      <c r="A106">
        <v>15</v>
      </c>
      <c r="B106">
        <v>752</v>
      </c>
      <c r="C106" s="3">
        <v>35939</v>
      </c>
      <c r="D106" s="3">
        <v>35945</v>
      </c>
      <c r="E106" t="s">
        <v>58</v>
      </c>
      <c r="F106" t="s">
        <v>63</v>
      </c>
      <c r="G106">
        <v>190</v>
      </c>
      <c r="H106">
        <v>180</v>
      </c>
      <c r="I106">
        <v>238</v>
      </c>
      <c r="J106" t="s">
        <v>76</v>
      </c>
      <c r="K106">
        <v>29</v>
      </c>
      <c r="L106">
        <v>35</v>
      </c>
      <c r="N106">
        <v>50</v>
      </c>
      <c r="O106">
        <v>161</v>
      </c>
      <c r="P106">
        <v>399</v>
      </c>
      <c r="Q106" t="s">
        <v>77</v>
      </c>
    </row>
    <row r="107" spans="1:17" x14ac:dyDescent="0.45">
      <c r="A107">
        <v>15</v>
      </c>
      <c r="B107">
        <v>754</v>
      </c>
      <c r="C107" s="3">
        <v>35946</v>
      </c>
      <c r="D107" s="3">
        <v>35952</v>
      </c>
      <c r="E107" t="s">
        <v>9</v>
      </c>
      <c r="F107" t="s">
        <v>10</v>
      </c>
      <c r="G107">
        <v>410</v>
      </c>
    </row>
    <row r="108" spans="1:17" x14ac:dyDescent="0.45">
      <c r="A108">
        <v>15</v>
      </c>
      <c r="B108">
        <v>754</v>
      </c>
      <c r="C108" s="3">
        <v>35946</v>
      </c>
      <c r="D108" s="3">
        <v>35952</v>
      </c>
      <c r="E108" t="s">
        <v>9</v>
      </c>
      <c r="F108" t="s">
        <v>11</v>
      </c>
      <c r="G108">
        <v>415</v>
      </c>
    </row>
    <row r="109" spans="1:17" x14ac:dyDescent="0.45">
      <c r="A109">
        <v>15</v>
      </c>
      <c r="B109">
        <v>754</v>
      </c>
      <c r="C109" s="3">
        <v>35946</v>
      </c>
      <c r="D109" s="3">
        <v>35952</v>
      </c>
      <c r="E109" t="s">
        <v>9</v>
      </c>
      <c r="F109" t="s">
        <v>12</v>
      </c>
      <c r="G109">
        <v>84</v>
      </c>
    </row>
    <row r="110" spans="1:17" x14ac:dyDescent="0.45">
      <c r="A110">
        <v>15</v>
      </c>
      <c r="B110">
        <v>754</v>
      </c>
      <c r="C110" s="3">
        <v>35946</v>
      </c>
      <c r="D110" s="3">
        <v>35952</v>
      </c>
      <c r="E110" t="s">
        <v>9</v>
      </c>
      <c r="F110" t="s">
        <v>13</v>
      </c>
      <c r="G110">
        <v>1</v>
      </c>
      <c r="H110">
        <v>0</v>
      </c>
    </row>
    <row r="111" spans="1:17" x14ac:dyDescent="0.45">
      <c r="A111">
        <v>15</v>
      </c>
      <c r="B111">
        <v>754</v>
      </c>
      <c r="C111" s="3">
        <v>35946</v>
      </c>
      <c r="D111" s="3">
        <v>35952</v>
      </c>
      <c r="E111" t="s">
        <v>9</v>
      </c>
      <c r="F111" t="s">
        <v>14</v>
      </c>
      <c r="G111">
        <v>174</v>
      </c>
      <c r="H111">
        <f>G111-7</f>
        <v>167</v>
      </c>
      <c r="I111">
        <v>222</v>
      </c>
      <c r="J111" t="s">
        <v>45</v>
      </c>
      <c r="O111">
        <f>15+10+10+12</f>
        <v>47</v>
      </c>
      <c r="P111">
        <f>O111+I111</f>
        <v>269</v>
      </c>
      <c r="Q111" t="s">
        <v>46</v>
      </c>
    </row>
    <row r="112" spans="1:17" x14ac:dyDescent="0.45">
      <c r="A112">
        <v>15</v>
      </c>
      <c r="B112">
        <v>755</v>
      </c>
      <c r="C112" s="3">
        <v>35953</v>
      </c>
      <c r="D112" s="3">
        <v>35959</v>
      </c>
      <c r="E112" t="s">
        <v>9</v>
      </c>
      <c r="F112" t="s">
        <v>10</v>
      </c>
      <c r="G112">
        <v>413</v>
      </c>
    </row>
    <row r="113" spans="1:17" x14ac:dyDescent="0.45">
      <c r="A113">
        <v>15</v>
      </c>
      <c r="B113">
        <v>755</v>
      </c>
      <c r="C113" s="3">
        <v>35953</v>
      </c>
      <c r="D113" s="3">
        <v>35959</v>
      </c>
      <c r="E113" t="s">
        <v>9</v>
      </c>
      <c r="F113" t="s">
        <v>11</v>
      </c>
      <c r="G113">
        <v>416</v>
      </c>
    </row>
    <row r="114" spans="1:17" x14ac:dyDescent="0.45">
      <c r="A114">
        <v>15</v>
      </c>
      <c r="B114">
        <v>755</v>
      </c>
      <c r="C114" s="3">
        <v>35953</v>
      </c>
      <c r="D114" s="3">
        <v>35959</v>
      </c>
      <c r="E114" t="s">
        <v>9</v>
      </c>
      <c r="F114" t="s">
        <v>12</v>
      </c>
      <c r="G114">
        <v>77</v>
      </c>
    </row>
    <row r="115" spans="1:17" x14ac:dyDescent="0.45">
      <c r="A115">
        <v>15</v>
      </c>
      <c r="B115">
        <v>755</v>
      </c>
      <c r="C115" s="3">
        <v>35953</v>
      </c>
      <c r="D115" s="3">
        <v>35959</v>
      </c>
      <c r="E115" t="s">
        <v>9</v>
      </c>
      <c r="F115" t="s">
        <v>13</v>
      </c>
      <c r="G115">
        <v>3</v>
      </c>
      <c r="H115">
        <v>0</v>
      </c>
    </row>
    <row r="116" spans="1:17" x14ac:dyDescent="0.45">
      <c r="A116">
        <v>15</v>
      </c>
      <c r="B116">
        <v>755</v>
      </c>
      <c r="C116" s="3">
        <v>35953</v>
      </c>
      <c r="D116" s="3">
        <v>35959</v>
      </c>
      <c r="E116" t="s">
        <v>9</v>
      </c>
      <c r="F116" t="s">
        <v>14</v>
      </c>
      <c r="G116">
        <v>157</v>
      </c>
      <c r="H116">
        <f>G116-12</f>
        <v>145</v>
      </c>
      <c r="I116">
        <v>191</v>
      </c>
      <c r="J116" t="s">
        <v>47</v>
      </c>
      <c r="K116">
        <v>20</v>
      </c>
      <c r="L116">
        <v>30</v>
      </c>
      <c r="O116">
        <f>10+12+20+30</f>
        <v>72</v>
      </c>
      <c r="P116">
        <f>O116+I116</f>
        <v>263</v>
      </c>
      <c r="Q116" t="s">
        <v>48</v>
      </c>
    </row>
    <row r="117" spans="1:17" x14ac:dyDescent="0.45">
      <c r="A117">
        <v>15</v>
      </c>
      <c r="B117">
        <v>756</v>
      </c>
      <c r="C117" s="3">
        <v>35960</v>
      </c>
      <c r="D117" s="3">
        <v>35966</v>
      </c>
      <c r="E117" t="s">
        <v>9</v>
      </c>
      <c r="F117" t="s">
        <v>10</v>
      </c>
      <c r="G117">
        <v>376</v>
      </c>
    </row>
    <row r="118" spans="1:17" x14ac:dyDescent="0.45">
      <c r="A118">
        <v>15</v>
      </c>
      <c r="B118">
        <v>756</v>
      </c>
      <c r="C118" s="3">
        <v>35960</v>
      </c>
      <c r="D118" s="3">
        <v>35966</v>
      </c>
      <c r="E118" t="s">
        <v>9</v>
      </c>
      <c r="F118" t="s">
        <v>11</v>
      </c>
      <c r="G118">
        <v>392</v>
      </c>
    </row>
    <row r="119" spans="1:17" x14ac:dyDescent="0.45">
      <c r="A119">
        <v>15</v>
      </c>
      <c r="B119">
        <v>756</v>
      </c>
      <c r="C119" s="3">
        <v>35960</v>
      </c>
      <c r="D119" s="3">
        <v>35966</v>
      </c>
      <c r="E119" t="s">
        <v>9</v>
      </c>
      <c r="F119" t="s">
        <v>12</v>
      </c>
      <c r="G119">
        <v>67</v>
      </c>
    </row>
    <row r="120" spans="1:17" x14ac:dyDescent="0.45">
      <c r="A120">
        <v>15</v>
      </c>
      <c r="B120">
        <v>756</v>
      </c>
      <c r="C120" s="3">
        <v>35960</v>
      </c>
      <c r="D120" s="3">
        <v>35966</v>
      </c>
      <c r="E120" t="s">
        <v>9</v>
      </c>
      <c r="F120" t="s">
        <v>13</v>
      </c>
      <c r="G120">
        <v>1</v>
      </c>
    </row>
    <row r="121" spans="1:17" x14ac:dyDescent="0.45">
      <c r="A121">
        <v>15</v>
      </c>
      <c r="B121">
        <v>756</v>
      </c>
      <c r="C121" s="3">
        <v>35960</v>
      </c>
      <c r="D121" s="3">
        <v>35966</v>
      </c>
      <c r="E121" t="s">
        <v>9</v>
      </c>
      <c r="F121" t="s">
        <v>14</v>
      </c>
      <c r="G121">
        <v>155</v>
      </c>
      <c r="H121">
        <f>G121-12</f>
        <v>143</v>
      </c>
      <c r="I121">
        <v>201</v>
      </c>
      <c r="J121" t="s">
        <v>49</v>
      </c>
      <c r="K121">
        <v>20</v>
      </c>
      <c r="L121">
        <v>30</v>
      </c>
      <c r="O121">
        <f>12+10+10+20+30</f>
        <v>82</v>
      </c>
      <c r="P121">
        <f>O121+I121</f>
        <v>283</v>
      </c>
      <c r="Q121" t="s">
        <v>50</v>
      </c>
    </row>
    <row r="122" spans="1:17" x14ac:dyDescent="0.45">
      <c r="A122">
        <v>15</v>
      </c>
      <c r="B122">
        <v>757</v>
      </c>
      <c r="C122" s="3">
        <v>35967</v>
      </c>
      <c r="D122" s="3">
        <v>35973</v>
      </c>
      <c r="E122" t="s">
        <v>9</v>
      </c>
      <c r="F122" t="s">
        <v>10</v>
      </c>
      <c r="G122">
        <v>360</v>
      </c>
    </row>
    <row r="123" spans="1:17" x14ac:dyDescent="0.45">
      <c r="A123">
        <v>15</v>
      </c>
      <c r="B123">
        <v>757</v>
      </c>
      <c r="C123" s="3">
        <v>35967</v>
      </c>
      <c r="D123" s="3">
        <v>35973</v>
      </c>
      <c r="E123" t="s">
        <v>9</v>
      </c>
      <c r="F123" t="s">
        <v>11</v>
      </c>
      <c r="G123">
        <v>338</v>
      </c>
    </row>
    <row r="124" spans="1:17" x14ac:dyDescent="0.45">
      <c r="A124">
        <v>15</v>
      </c>
      <c r="B124">
        <v>757</v>
      </c>
      <c r="C124" s="3">
        <v>35967</v>
      </c>
      <c r="D124" s="3">
        <v>35973</v>
      </c>
      <c r="E124" t="s">
        <v>9</v>
      </c>
      <c r="F124" t="s">
        <v>12</v>
      </c>
      <c r="G124">
        <v>83</v>
      </c>
    </row>
    <row r="125" spans="1:17" x14ac:dyDescent="0.45">
      <c r="A125">
        <v>15</v>
      </c>
      <c r="B125">
        <v>757</v>
      </c>
      <c r="C125" s="3">
        <v>35967</v>
      </c>
      <c r="D125" s="3">
        <v>35973</v>
      </c>
      <c r="E125" t="s">
        <v>9</v>
      </c>
      <c r="F125" t="s">
        <v>13</v>
      </c>
      <c r="G125">
        <v>3</v>
      </c>
      <c r="H125">
        <v>1</v>
      </c>
    </row>
    <row r="126" spans="1:17" x14ac:dyDescent="0.45">
      <c r="A126">
        <v>15</v>
      </c>
      <c r="B126">
        <v>757</v>
      </c>
      <c r="C126" s="3">
        <v>35967</v>
      </c>
      <c r="D126" s="3">
        <v>35973</v>
      </c>
      <c r="E126" t="s">
        <v>9</v>
      </c>
      <c r="F126" t="s">
        <v>14</v>
      </c>
      <c r="G126">
        <v>150</v>
      </c>
      <c r="H126">
        <f>G126-6</f>
        <v>144</v>
      </c>
      <c r="I126">
        <v>174</v>
      </c>
      <c r="J126" t="s">
        <v>51</v>
      </c>
      <c r="K126">
        <v>20</v>
      </c>
      <c r="L126">
        <v>30</v>
      </c>
      <c r="O126">
        <f>10+14+12+20+30</f>
        <v>86</v>
      </c>
      <c r="P126">
        <f>O126+I126</f>
        <v>260</v>
      </c>
      <c r="Q126" t="s">
        <v>52</v>
      </c>
    </row>
    <row r="127" spans="1:17" x14ac:dyDescent="0.45">
      <c r="A127">
        <v>15</v>
      </c>
      <c r="B127">
        <v>758</v>
      </c>
      <c r="C127" s="3">
        <v>35974</v>
      </c>
      <c r="D127" s="3">
        <v>35980</v>
      </c>
      <c r="E127" t="s">
        <v>9</v>
      </c>
      <c r="F127" t="s">
        <v>10</v>
      </c>
      <c r="G127">
        <v>358</v>
      </c>
    </row>
    <row r="128" spans="1:17" x14ac:dyDescent="0.45">
      <c r="A128">
        <v>15</v>
      </c>
      <c r="B128">
        <v>758</v>
      </c>
      <c r="C128" s="3">
        <v>35974</v>
      </c>
      <c r="D128" s="3">
        <v>35980</v>
      </c>
      <c r="E128" t="s">
        <v>9</v>
      </c>
      <c r="F128" t="s">
        <v>11</v>
      </c>
      <c r="G128">
        <v>404</v>
      </c>
    </row>
    <row r="129" spans="1:17" x14ac:dyDescent="0.45">
      <c r="A129">
        <v>15</v>
      </c>
      <c r="B129">
        <v>758</v>
      </c>
      <c r="C129" s="3">
        <v>35974</v>
      </c>
      <c r="D129" s="3">
        <v>35980</v>
      </c>
      <c r="E129" t="s">
        <v>9</v>
      </c>
      <c r="F129" t="s">
        <v>12</v>
      </c>
      <c r="G129">
        <v>65</v>
      </c>
    </row>
    <row r="130" spans="1:17" x14ac:dyDescent="0.45">
      <c r="A130">
        <v>15</v>
      </c>
      <c r="B130">
        <v>758</v>
      </c>
      <c r="C130" s="3">
        <v>35974</v>
      </c>
      <c r="D130" s="3">
        <v>35980</v>
      </c>
      <c r="E130" t="s">
        <v>9</v>
      </c>
      <c r="F130" t="s">
        <v>13</v>
      </c>
      <c r="G130">
        <v>1</v>
      </c>
      <c r="H130">
        <v>0</v>
      </c>
    </row>
    <row r="131" spans="1:17" x14ac:dyDescent="0.45">
      <c r="A131">
        <v>15</v>
      </c>
      <c r="B131">
        <v>758</v>
      </c>
      <c r="C131" s="3">
        <v>35974</v>
      </c>
      <c r="D131" s="3">
        <v>35980</v>
      </c>
      <c r="E131" t="s">
        <v>9</v>
      </c>
      <c r="F131" t="s">
        <v>14</v>
      </c>
      <c r="G131">
        <v>167</v>
      </c>
      <c r="H131">
        <f>G131-11</f>
        <v>156</v>
      </c>
      <c r="I131">
        <v>216</v>
      </c>
      <c r="J131" t="s">
        <v>53</v>
      </c>
      <c r="K131">
        <v>20</v>
      </c>
      <c r="O131">
        <f>10+10+20</f>
        <v>40</v>
      </c>
      <c r="P131">
        <f>O131+I131</f>
        <v>256</v>
      </c>
      <c r="Q13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RowHeight="14.25" x14ac:dyDescent="0.45"/>
  <sheetData>
    <row r="1" spans="1:1" x14ac:dyDescent="0.45">
      <c r="A1" t="s">
        <v>55</v>
      </c>
    </row>
    <row r="2" spans="1:1" x14ac:dyDescent="0.45">
      <c r="A2" t="s">
        <v>56</v>
      </c>
    </row>
    <row r="3" spans="1:1" x14ac:dyDescent="0.45">
      <c r="A3" t="s">
        <v>57</v>
      </c>
    </row>
    <row r="5" spans="1:1" x14ac:dyDescent="0.45">
      <c r="A5" t="s">
        <v>71</v>
      </c>
    </row>
    <row r="6" spans="1:1" x14ac:dyDescent="0.45">
      <c r="A6" t="s">
        <v>72</v>
      </c>
    </row>
    <row r="7" spans="1:1" x14ac:dyDescent="0.45">
      <c r="A7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2019-06-02T15:26:54Z</dcterms:modified>
</cp:coreProperties>
</file>