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ytamy\Desktop\facu\Sistemas de computacion I\"/>
    </mc:Choice>
  </mc:AlternateContent>
  <xr:revisionPtr revIDLastSave="0" documentId="13_ncr:1_{5FD1E8D9-D6FA-4CAC-B55F-3C9010F5CDCA}" xr6:coauthVersionLast="47" xr6:coauthVersionMax="47" xr10:uidLastSave="{00000000-0000-0000-0000-000000000000}"/>
  <bookViews>
    <workbookView xWindow="-109" yWindow="-109" windowWidth="26301" windowHeight="14169" activeTab="3" xr2:uid="{27C5FDEF-7941-4DEB-9B0D-6752B2614BC9}"/>
  </bookViews>
  <sheets>
    <sheet name="Ejercicio 1" sheetId="1" r:id="rId1"/>
    <sheet name="Ejercicio 2" sheetId="10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oi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4" l="1"/>
  <c r="AD12" i="4"/>
  <c r="AC12" i="4"/>
  <c r="AE11" i="4"/>
  <c r="AD11" i="4"/>
  <c r="AC11" i="4"/>
  <c r="C12" i="4"/>
  <c r="F12" i="4"/>
  <c r="C11" i="4"/>
  <c r="D11" i="4"/>
  <c r="E11" i="4"/>
  <c r="F11" i="4"/>
  <c r="F10" i="4"/>
  <c r="E10" i="4"/>
  <c r="D10" i="4"/>
  <c r="C10" i="4"/>
  <c r="O12" i="4"/>
  <c r="R12" i="4"/>
  <c r="U12" i="4"/>
  <c r="X12" i="4"/>
  <c r="L12" i="4"/>
  <c r="I12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Z10" i="4"/>
  <c r="Y10" i="4"/>
  <c r="X10" i="4"/>
  <c r="W10" i="4"/>
  <c r="V10" i="4"/>
  <c r="U10" i="4"/>
  <c r="T10" i="4"/>
  <c r="S10" i="4"/>
  <c r="R10" i="4"/>
  <c r="Q10" i="4"/>
  <c r="P10" i="4"/>
  <c r="O10" i="4"/>
  <c r="M10" i="4"/>
  <c r="L10" i="4"/>
  <c r="O5" i="4"/>
  <c r="O6" i="4" s="1"/>
  <c r="P5" i="4"/>
  <c r="P6" i="4" s="1"/>
  <c r="Q5" i="4"/>
  <c r="Q6" i="4" s="1"/>
  <c r="R5" i="4"/>
  <c r="N10" i="4"/>
  <c r="K10" i="4"/>
  <c r="H11" i="4"/>
  <c r="I11" i="4"/>
  <c r="J11" i="4"/>
  <c r="G11" i="4"/>
  <c r="J10" i="4"/>
  <c r="I10" i="4"/>
  <c r="H10" i="4"/>
  <c r="G10" i="4"/>
  <c r="N5" i="4"/>
  <c r="N6" i="4" s="1"/>
  <c r="M5" i="4"/>
  <c r="L5" i="4"/>
  <c r="L6" i="4" s="1"/>
  <c r="K5" i="4"/>
  <c r="K6" i="4" s="1"/>
  <c r="G5" i="4"/>
  <c r="G6" i="4" s="1"/>
  <c r="H5" i="4"/>
  <c r="H6" i="4" s="1"/>
  <c r="I5" i="4"/>
  <c r="I6" i="4" s="1"/>
  <c r="J5" i="4"/>
  <c r="J6" i="4" s="1"/>
  <c r="Z5" i="4"/>
  <c r="Z6" i="4" s="1"/>
  <c r="Y5" i="4"/>
  <c r="Y6" i="4" s="1"/>
  <c r="X5" i="4"/>
  <c r="X6" i="4" s="1"/>
  <c r="W5" i="4"/>
  <c r="W6" i="4" s="1"/>
  <c r="V5" i="4"/>
  <c r="U5" i="4"/>
  <c r="U6" i="4" s="1"/>
  <c r="T5" i="4"/>
  <c r="S5" i="4"/>
  <c r="S6" i="4" s="1"/>
  <c r="T6" i="4"/>
  <c r="V6" i="4"/>
  <c r="R6" i="4"/>
  <c r="M6" i="4"/>
  <c r="C4" i="4"/>
  <c r="C9" i="4"/>
  <c r="G9" i="4"/>
  <c r="G4" i="4"/>
  <c r="AB2" i="4"/>
  <c r="AB9" i="4" s="1"/>
  <c r="AA2" i="4"/>
  <c r="AA9" i="4" s="1"/>
  <c r="W2" i="4"/>
  <c r="W9" i="4" s="1"/>
  <c r="S2" i="4"/>
  <c r="S9" i="4" s="1"/>
  <c r="O2" i="4"/>
  <c r="O9" i="4" s="1"/>
  <c r="K2" i="4"/>
  <c r="K9" i="4" s="1"/>
  <c r="D5" i="10"/>
  <c r="E5" i="10"/>
  <c r="F5" i="10"/>
  <c r="G5" i="10"/>
  <c r="H5" i="10"/>
  <c r="I5" i="10"/>
  <c r="J5" i="10"/>
  <c r="K5" i="10"/>
  <c r="K6" i="10" s="1"/>
  <c r="L5" i="10"/>
  <c r="L6" i="10" s="1"/>
  <c r="M5" i="10"/>
  <c r="M6" i="10" s="1"/>
  <c r="N5" i="10"/>
  <c r="N6" i="10" s="1"/>
  <c r="O5" i="10"/>
  <c r="P5" i="10" s="1"/>
  <c r="D6" i="10"/>
  <c r="E6" i="10"/>
  <c r="F6" i="10"/>
  <c r="G6" i="10"/>
  <c r="H6" i="10"/>
  <c r="I6" i="10"/>
  <c r="J6" i="10"/>
  <c r="D7" i="10"/>
  <c r="D8" i="10" s="1"/>
  <c r="E7" i="10"/>
  <c r="E8" i="10" s="1"/>
  <c r="F7" i="10"/>
  <c r="G7" i="10"/>
  <c r="G8" i="10" s="1"/>
  <c r="H7" i="10"/>
  <c r="H8" i="10" s="1"/>
  <c r="I7" i="10"/>
  <c r="J7" i="10"/>
  <c r="K7" i="10"/>
  <c r="L7" i="10"/>
  <c r="L8" i="10" s="1"/>
  <c r="M7" i="10"/>
  <c r="N7" i="10"/>
  <c r="N8" i="10" s="1"/>
  <c r="O7" i="10"/>
  <c r="O8" i="10" s="1"/>
  <c r="F8" i="10"/>
  <c r="I8" i="10"/>
  <c r="J8" i="10"/>
  <c r="K8" i="10"/>
  <c r="M8" i="10"/>
  <c r="D9" i="10"/>
  <c r="E9" i="10"/>
  <c r="F9" i="10"/>
  <c r="G9" i="10"/>
  <c r="H9" i="10"/>
  <c r="H10" i="10" s="1"/>
  <c r="I9" i="10"/>
  <c r="I10" i="10" s="1"/>
  <c r="J9" i="10"/>
  <c r="K9" i="10"/>
  <c r="L9" i="10"/>
  <c r="L10" i="10" s="1"/>
  <c r="M9" i="10"/>
  <c r="M10" i="10" s="1"/>
  <c r="N9" i="10"/>
  <c r="O9" i="10"/>
  <c r="P9" i="10" s="1"/>
  <c r="D10" i="10"/>
  <c r="E10" i="10"/>
  <c r="F10" i="10"/>
  <c r="G10" i="10"/>
  <c r="J10" i="10"/>
  <c r="K10" i="10"/>
  <c r="N10" i="10"/>
  <c r="D11" i="10"/>
  <c r="E11" i="10"/>
  <c r="E12" i="10" s="1"/>
  <c r="F11" i="10"/>
  <c r="F12" i="10" s="1"/>
  <c r="G11" i="10"/>
  <c r="G12" i="10" s="1"/>
  <c r="H11" i="10"/>
  <c r="H12" i="10" s="1"/>
  <c r="I11" i="10"/>
  <c r="I12" i="10" s="1"/>
  <c r="J11" i="10"/>
  <c r="K11" i="10"/>
  <c r="K12" i="10" s="1"/>
  <c r="L11" i="10"/>
  <c r="L12" i="10" s="1"/>
  <c r="M11" i="10"/>
  <c r="M12" i="10" s="1"/>
  <c r="N11" i="10"/>
  <c r="N12" i="10" s="1"/>
  <c r="O11" i="10"/>
  <c r="P11" i="10" s="1"/>
  <c r="D12" i="10"/>
  <c r="J12" i="10"/>
  <c r="D13" i="10"/>
  <c r="E13" i="10"/>
  <c r="F13" i="10"/>
  <c r="F14" i="10" s="1"/>
  <c r="G13" i="10"/>
  <c r="G14" i="10" s="1"/>
  <c r="H13" i="10"/>
  <c r="I13" i="10"/>
  <c r="J13" i="10"/>
  <c r="J14" i="10" s="1"/>
  <c r="K13" i="10"/>
  <c r="K14" i="10" s="1"/>
  <c r="L13" i="10"/>
  <c r="L14" i="10" s="1"/>
  <c r="M13" i="10"/>
  <c r="N13" i="10"/>
  <c r="N14" i="10" s="1"/>
  <c r="O13" i="10"/>
  <c r="P13" i="10" s="1"/>
  <c r="D14" i="10"/>
  <c r="E14" i="10"/>
  <c r="H14" i="10"/>
  <c r="I14" i="10"/>
  <c r="M14" i="10"/>
  <c r="D15" i="10"/>
  <c r="D16" i="10" s="1"/>
  <c r="E15" i="10"/>
  <c r="F15" i="10"/>
  <c r="G15" i="10"/>
  <c r="G16" i="10" s="1"/>
  <c r="H15" i="10"/>
  <c r="H16" i="10" s="1"/>
  <c r="I15" i="10"/>
  <c r="I16" i="10" s="1"/>
  <c r="J15" i="10"/>
  <c r="J16" i="10" s="1"/>
  <c r="K15" i="10"/>
  <c r="K16" i="10" s="1"/>
  <c r="L15" i="10"/>
  <c r="L16" i="10" s="1"/>
  <c r="M15" i="10"/>
  <c r="N15" i="10"/>
  <c r="O15" i="10"/>
  <c r="O16" i="10" s="1"/>
  <c r="E16" i="10"/>
  <c r="F16" i="10"/>
  <c r="M16" i="10"/>
  <c r="N16" i="10"/>
  <c r="D17" i="10"/>
  <c r="D18" i="10" s="1"/>
  <c r="E17" i="10"/>
  <c r="E18" i="10" s="1"/>
  <c r="F17" i="10"/>
  <c r="F18" i="10" s="1"/>
  <c r="G17" i="10"/>
  <c r="G18" i="10" s="1"/>
  <c r="H17" i="10"/>
  <c r="H18" i="10" s="1"/>
  <c r="I17" i="10"/>
  <c r="I18" i="10" s="1"/>
  <c r="J17" i="10"/>
  <c r="K17" i="10"/>
  <c r="L17" i="10"/>
  <c r="L18" i="10" s="1"/>
  <c r="M17" i="10"/>
  <c r="M18" i="10" s="1"/>
  <c r="N17" i="10"/>
  <c r="N18" i="10" s="1"/>
  <c r="O17" i="10"/>
  <c r="O18" i="10" s="1"/>
  <c r="J18" i="10"/>
  <c r="K18" i="10"/>
  <c r="D19" i="10"/>
  <c r="E19" i="10"/>
  <c r="E20" i="10" s="1"/>
  <c r="F19" i="10"/>
  <c r="F20" i="10" s="1"/>
  <c r="G19" i="10"/>
  <c r="G20" i="10" s="1"/>
  <c r="H19" i="10"/>
  <c r="H20" i="10" s="1"/>
  <c r="I19" i="10"/>
  <c r="I20" i="10" s="1"/>
  <c r="J19" i="10"/>
  <c r="J20" i="10" s="1"/>
  <c r="K19" i="10"/>
  <c r="K20" i="10" s="1"/>
  <c r="L19" i="10"/>
  <c r="M19" i="10"/>
  <c r="M20" i="10" s="1"/>
  <c r="N19" i="10"/>
  <c r="N20" i="10" s="1"/>
  <c r="O19" i="10"/>
  <c r="P19" i="10" s="1"/>
  <c r="D20" i="10"/>
  <c r="L20" i="10"/>
  <c r="O20" i="10"/>
  <c r="D21" i="10"/>
  <c r="D22" i="10" s="1"/>
  <c r="E21" i="10"/>
  <c r="F21" i="10"/>
  <c r="F22" i="10" s="1"/>
  <c r="G21" i="10"/>
  <c r="G22" i="10" s="1"/>
  <c r="H21" i="10"/>
  <c r="H22" i="10" s="1"/>
  <c r="I21" i="10"/>
  <c r="J21" i="10"/>
  <c r="J22" i="10" s="1"/>
  <c r="K21" i="10"/>
  <c r="K22" i="10" s="1"/>
  <c r="L21" i="10"/>
  <c r="L22" i="10" s="1"/>
  <c r="M21" i="10"/>
  <c r="M22" i="10" s="1"/>
  <c r="N21" i="10"/>
  <c r="N22" i="10" s="1"/>
  <c r="O21" i="10"/>
  <c r="O22" i="10" s="1"/>
  <c r="E22" i="10"/>
  <c r="I22" i="10"/>
  <c r="D17" i="3"/>
  <c r="E17" i="3"/>
  <c r="F17" i="3"/>
  <c r="G17" i="3"/>
  <c r="H17" i="3"/>
  <c r="I17" i="3"/>
  <c r="J17" i="3"/>
  <c r="K17" i="3"/>
  <c r="C17" i="3"/>
  <c r="D15" i="3"/>
  <c r="E15" i="3"/>
  <c r="F15" i="3"/>
  <c r="G15" i="3"/>
  <c r="H15" i="3"/>
  <c r="I15" i="3"/>
  <c r="J15" i="3"/>
  <c r="K15" i="3"/>
  <c r="D13" i="3"/>
  <c r="E13" i="3"/>
  <c r="F13" i="3"/>
  <c r="G13" i="3"/>
  <c r="H13" i="3"/>
  <c r="I13" i="3"/>
  <c r="J13" i="3"/>
  <c r="K13" i="3"/>
  <c r="C13" i="3"/>
  <c r="E9" i="3"/>
  <c r="F9" i="3"/>
  <c r="G9" i="3"/>
  <c r="H9" i="3"/>
  <c r="I9" i="3"/>
  <c r="J9" i="3"/>
  <c r="K9" i="3"/>
  <c r="D9" i="3"/>
  <c r="C15" i="3"/>
  <c r="D11" i="3"/>
  <c r="E11" i="3"/>
  <c r="F11" i="3"/>
  <c r="G11" i="3"/>
  <c r="H11" i="3"/>
  <c r="I11" i="3"/>
  <c r="J11" i="3"/>
  <c r="K11" i="3"/>
  <c r="C11" i="3"/>
  <c r="C9" i="3"/>
  <c r="D7" i="3"/>
  <c r="E7" i="3"/>
  <c r="F7" i="3"/>
  <c r="G7" i="3"/>
  <c r="H7" i="3"/>
  <c r="I7" i="3"/>
  <c r="J7" i="3"/>
  <c r="K7" i="3"/>
  <c r="C7" i="3"/>
  <c r="K5" i="3"/>
  <c r="J5" i="3"/>
  <c r="H5" i="3"/>
  <c r="G5" i="3"/>
  <c r="I5" i="3"/>
  <c r="F5" i="3"/>
  <c r="C17" i="1"/>
  <c r="M15" i="1"/>
  <c r="N15" i="1"/>
  <c r="C15" i="1"/>
  <c r="P13" i="1"/>
  <c r="C13" i="1"/>
  <c r="F11" i="1"/>
  <c r="M9" i="1"/>
  <c r="N9" i="1"/>
  <c r="D9" i="1"/>
  <c r="E9" i="1"/>
  <c r="F9" i="1"/>
  <c r="G9" i="1"/>
  <c r="M7" i="1"/>
  <c r="N7" i="1"/>
  <c r="C7" i="1"/>
  <c r="T5" i="1"/>
  <c r="T15" i="1" s="1"/>
  <c r="S5" i="1"/>
  <c r="S9" i="1" s="1"/>
  <c r="R5" i="1"/>
  <c r="R13" i="1" s="1"/>
  <c r="Q5" i="1"/>
  <c r="Q9" i="1" s="1"/>
  <c r="O5" i="1"/>
  <c r="O11" i="1" s="1"/>
  <c r="P5" i="1"/>
  <c r="P19" i="1" s="1"/>
  <c r="N5" i="1"/>
  <c r="N11" i="1" s="1"/>
  <c r="C5" i="1"/>
  <c r="C9" i="1" s="1"/>
  <c r="D5" i="1"/>
  <c r="D19" i="1" s="1"/>
  <c r="E5" i="1"/>
  <c r="E19" i="1" s="1"/>
  <c r="F5" i="1"/>
  <c r="F19" i="1" s="1"/>
  <c r="G5" i="1"/>
  <c r="G19" i="1" s="1"/>
  <c r="H5" i="1"/>
  <c r="H9" i="1" s="1"/>
  <c r="I5" i="1"/>
  <c r="I7" i="1" s="1"/>
  <c r="J5" i="1"/>
  <c r="J13" i="1" s="1"/>
  <c r="K5" i="1"/>
  <c r="K11" i="1" s="1"/>
  <c r="L5" i="1"/>
  <c r="L19" i="1" s="1"/>
  <c r="M5" i="1"/>
  <c r="M11" i="1" s="1"/>
  <c r="O7" i="4" l="1"/>
  <c r="L7" i="4"/>
  <c r="I7" i="4"/>
  <c r="G7" i="4"/>
  <c r="X7" i="4"/>
  <c r="U7" i="4"/>
  <c r="R7" i="4"/>
  <c r="K4" i="4"/>
  <c r="AC3" i="4" s="1"/>
  <c r="AD8" i="4"/>
  <c r="AC8" i="4"/>
  <c r="S4" i="4"/>
  <c r="W4" i="4"/>
  <c r="AA4" i="4"/>
  <c r="AB4" i="4"/>
  <c r="O4" i="4"/>
  <c r="Q19" i="10"/>
  <c r="P20" i="10"/>
  <c r="P17" i="10"/>
  <c r="P18" i="10" s="1"/>
  <c r="O12" i="10"/>
  <c r="P15" i="10"/>
  <c r="Q15" i="10" s="1"/>
  <c r="O14" i="10"/>
  <c r="P21" i="10"/>
  <c r="P22" i="10" s="1"/>
  <c r="O10" i="10"/>
  <c r="P14" i="10"/>
  <c r="Q13" i="10"/>
  <c r="Q5" i="10"/>
  <c r="P6" i="10"/>
  <c r="Q20" i="10"/>
  <c r="R19" i="10"/>
  <c r="P10" i="10"/>
  <c r="Q9" i="10"/>
  <c r="R15" i="10"/>
  <c r="Q16" i="10"/>
  <c r="P12" i="10"/>
  <c r="Q11" i="10"/>
  <c r="Q21" i="10"/>
  <c r="P16" i="10"/>
  <c r="O6" i="10"/>
  <c r="Q17" i="10"/>
  <c r="P7" i="10"/>
  <c r="T13" i="1"/>
  <c r="C19" i="1"/>
  <c r="H7" i="1"/>
  <c r="P9" i="1"/>
  <c r="N13" i="1"/>
  <c r="M17" i="1"/>
  <c r="I9" i="1"/>
  <c r="U8" i="1" s="1"/>
  <c r="T17" i="1"/>
  <c r="E7" i="1"/>
  <c r="C11" i="1"/>
  <c r="G13" i="1"/>
  <c r="U12" i="1" s="1"/>
  <c r="P17" i="1"/>
  <c r="F7" i="1"/>
  <c r="D7" i="1"/>
  <c r="J11" i="1"/>
  <c r="F13" i="1"/>
  <c r="N17" i="1"/>
  <c r="I13" i="1"/>
  <c r="S17" i="1"/>
  <c r="K9" i="1"/>
  <c r="I11" i="1"/>
  <c r="E13" i="1"/>
  <c r="N19" i="1"/>
  <c r="S13" i="1"/>
  <c r="G7" i="1"/>
  <c r="H13" i="1"/>
  <c r="J9" i="1"/>
  <c r="G11" i="1"/>
  <c r="D13" i="1"/>
  <c r="M19" i="1"/>
  <c r="L9" i="1"/>
  <c r="Q13" i="1"/>
  <c r="K15" i="1"/>
  <c r="K17" i="1"/>
  <c r="K19" i="1"/>
  <c r="T7" i="1"/>
  <c r="T11" i="1"/>
  <c r="O17" i="1"/>
  <c r="S7" i="1"/>
  <c r="S11" i="1"/>
  <c r="I17" i="1"/>
  <c r="E11" i="1"/>
  <c r="H15" i="1"/>
  <c r="H19" i="1"/>
  <c r="L7" i="1"/>
  <c r="Q7" i="1"/>
  <c r="T9" i="1"/>
  <c r="D11" i="1"/>
  <c r="Q11" i="1"/>
  <c r="M13" i="1"/>
  <c r="S15" i="1"/>
  <c r="G15" i="1"/>
  <c r="G17" i="1"/>
  <c r="S19" i="1"/>
  <c r="O15" i="1"/>
  <c r="O19" i="1"/>
  <c r="T19" i="1"/>
  <c r="K7" i="1"/>
  <c r="U6" i="1" s="1"/>
  <c r="P7" i="1"/>
  <c r="P11" i="1"/>
  <c r="L13" i="1"/>
  <c r="R15" i="1"/>
  <c r="F15" i="1"/>
  <c r="F17" i="1"/>
  <c r="R19" i="1"/>
  <c r="O9" i="1"/>
  <c r="L17" i="1"/>
  <c r="O13" i="1"/>
  <c r="I15" i="1"/>
  <c r="R7" i="1"/>
  <c r="R11" i="1"/>
  <c r="H17" i="1"/>
  <c r="J7" i="1"/>
  <c r="O7" i="1"/>
  <c r="R9" i="1"/>
  <c r="L11" i="1"/>
  <c r="K13" i="1"/>
  <c r="Q15" i="1"/>
  <c r="E15" i="1"/>
  <c r="E17" i="1"/>
  <c r="Q19" i="1"/>
  <c r="U18" i="1"/>
  <c r="H11" i="1"/>
  <c r="R17" i="1"/>
  <c r="L15" i="1"/>
  <c r="Q17" i="1"/>
  <c r="J15" i="1"/>
  <c r="J17" i="1"/>
  <c r="J19" i="1"/>
  <c r="I19" i="1"/>
  <c r="P15" i="1"/>
  <c r="D15" i="1"/>
  <c r="D17" i="1"/>
  <c r="AE8" i="4" l="1"/>
  <c r="AD3" i="4"/>
  <c r="AE3" i="4" s="1"/>
  <c r="R20" i="10"/>
  <c r="S19" i="10"/>
  <c r="R21" i="10"/>
  <c r="Q22" i="10"/>
  <c r="Q12" i="10"/>
  <c r="R11" i="10"/>
  <c r="Q6" i="10"/>
  <c r="R5" i="10"/>
  <c r="Q14" i="10"/>
  <c r="R13" i="10"/>
  <c r="P8" i="10"/>
  <c r="Q7" i="10"/>
  <c r="S15" i="10"/>
  <c r="R16" i="10"/>
  <c r="R17" i="10"/>
  <c r="Q18" i="10"/>
  <c r="Q10" i="10"/>
  <c r="R9" i="10"/>
  <c r="M16" i="3"/>
  <c r="M14" i="3"/>
  <c r="L14" i="3"/>
  <c r="L6" i="3"/>
  <c r="L10" i="3"/>
  <c r="L16" i="3"/>
  <c r="M8" i="3"/>
  <c r="M10" i="3"/>
  <c r="M6" i="3"/>
  <c r="M12" i="3"/>
  <c r="L12" i="3"/>
  <c r="L8" i="3"/>
  <c r="V10" i="1"/>
  <c r="U16" i="1"/>
  <c r="V18" i="1"/>
  <c r="W18" i="1" s="1"/>
  <c r="V12" i="1"/>
  <c r="W12" i="1" s="1"/>
  <c r="U10" i="1"/>
  <c r="V8" i="1"/>
  <c r="V16" i="1"/>
  <c r="V14" i="1"/>
  <c r="W10" i="1"/>
  <c r="W16" i="1"/>
  <c r="W8" i="1"/>
  <c r="V6" i="1"/>
  <c r="W6" i="1" s="1"/>
  <c r="U14" i="1"/>
  <c r="R14" i="10" l="1"/>
  <c r="S13" i="10"/>
  <c r="R10" i="10"/>
  <c r="S9" i="10"/>
  <c r="R18" i="10"/>
  <c r="S17" i="10"/>
  <c r="R22" i="10"/>
  <c r="S21" i="10"/>
  <c r="S11" i="10"/>
  <c r="R12" i="10"/>
  <c r="S20" i="10"/>
  <c r="T19" i="10"/>
  <c r="R6" i="10"/>
  <c r="S5" i="10"/>
  <c r="S16" i="10"/>
  <c r="T15" i="10"/>
  <c r="Q8" i="10"/>
  <c r="R7" i="10"/>
  <c r="N14" i="3"/>
  <c r="N16" i="3"/>
  <c r="N12" i="3"/>
  <c r="N8" i="3"/>
  <c r="N10" i="3"/>
  <c r="N6" i="3"/>
  <c r="W14" i="1"/>
  <c r="T16" i="10" l="1"/>
  <c r="U15" i="10"/>
  <c r="S6" i="10"/>
  <c r="T5" i="10"/>
  <c r="T17" i="10"/>
  <c r="S18" i="10"/>
  <c r="T21" i="10"/>
  <c r="S22" i="10"/>
  <c r="T20" i="10"/>
  <c r="U19" i="10"/>
  <c r="S10" i="10"/>
  <c r="T9" i="10"/>
  <c r="R8" i="10"/>
  <c r="S7" i="10"/>
  <c r="S14" i="10"/>
  <c r="T13" i="10"/>
  <c r="T11" i="10"/>
  <c r="S12" i="10"/>
  <c r="U21" i="10" l="1"/>
  <c r="T22" i="10"/>
  <c r="T10" i="10"/>
  <c r="U9" i="10"/>
  <c r="U11" i="10"/>
  <c r="T12" i="10"/>
  <c r="T18" i="10"/>
  <c r="U17" i="10"/>
  <c r="T6" i="10"/>
  <c r="U5" i="10"/>
  <c r="T7" i="10"/>
  <c r="S8" i="10"/>
  <c r="U16" i="10"/>
  <c r="V15" i="10"/>
  <c r="T14" i="10"/>
  <c r="U13" i="10"/>
  <c r="U20" i="10"/>
  <c r="V19" i="10"/>
  <c r="U14" i="10" l="1"/>
  <c r="V13" i="10"/>
  <c r="U6" i="10"/>
  <c r="V5" i="10"/>
  <c r="U12" i="10"/>
  <c r="V11" i="10"/>
  <c r="V17" i="10"/>
  <c r="U18" i="10"/>
  <c r="V16" i="10"/>
  <c r="W15" i="10"/>
  <c r="U10" i="10"/>
  <c r="V9" i="10"/>
  <c r="W19" i="10"/>
  <c r="V20" i="10"/>
  <c r="U7" i="10"/>
  <c r="T8" i="10"/>
  <c r="V21" i="10"/>
  <c r="U22" i="10"/>
  <c r="V12" i="10" l="1"/>
  <c r="W11" i="10"/>
  <c r="V6" i="10"/>
  <c r="W5" i="10"/>
  <c r="V10" i="10"/>
  <c r="W9" i="10"/>
  <c r="W13" i="10"/>
  <c r="V14" i="10"/>
  <c r="W16" i="10"/>
  <c r="X15" i="10"/>
  <c r="X16" i="10" s="1"/>
  <c r="Y15" i="10" s="1"/>
  <c r="W17" i="10"/>
  <c r="V18" i="10"/>
  <c r="V22" i="10"/>
  <c r="W21" i="10"/>
  <c r="V7" i="10"/>
  <c r="U8" i="10"/>
  <c r="W20" i="10"/>
  <c r="X19" i="10"/>
  <c r="X20" i="10" s="1"/>
  <c r="Y19" i="10" s="1"/>
  <c r="X17" i="10" l="1"/>
  <c r="X18" i="10" s="1"/>
  <c r="Y17" i="10" s="1"/>
  <c r="W18" i="10"/>
  <c r="X13" i="10"/>
  <c r="X14" i="10" s="1"/>
  <c r="Y13" i="10" s="1"/>
  <c r="W14" i="10"/>
  <c r="W12" i="10"/>
  <c r="X11" i="10"/>
  <c r="X12" i="10" s="1"/>
  <c r="Y11" i="10" s="1"/>
  <c r="W10" i="10"/>
  <c r="X9" i="10"/>
  <c r="X10" i="10" s="1"/>
  <c r="Y9" i="10" s="1"/>
  <c r="W6" i="10"/>
  <c r="X5" i="10"/>
  <c r="X6" i="10" s="1"/>
  <c r="Y5" i="10" s="1"/>
  <c r="V8" i="10"/>
  <c r="W7" i="10"/>
  <c r="W22" i="10"/>
  <c r="X21" i="10"/>
  <c r="X22" i="10" s="1"/>
  <c r="Y21" i="10" l="1"/>
  <c r="W8" i="10"/>
  <c r="X7" i="10"/>
  <c r="X8" i="10" s="1"/>
  <c r="Y7" i="10" s="1"/>
</calcChain>
</file>

<file path=xl/sharedStrings.xml><?xml version="1.0" encoding="utf-8"?>
<sst xmlns="http://schemas.openxmlformats.org/spreadsheetml/2006/main" count="97" uniqueCount="35">
  <si>
    <t>Parte Entera</t>
  </si>
  <si>
    <t>Parte decimal</t>
  </si>
  <si>
    <t>Potencia de dos</t>
  </si>
  <si>
    <t>a</t>
  </si>
  <si>
    <t>b</t>
  </si>
  <si>
    <t>c</t>
  </si>
  <si>
    <t>d</t>
  </si>
  <si>
    <t>e</t>
  </si>
  <si>
    <t>f</t>
  </si>
  <si>
    <t>g</t>
  </si>
  <si>
    <t>Resultado Parte entera</t>
  </si>
  <si>
    <t>Resultado parte decimal</t>
  </si>
  <si>
    <t>Resultado total</t>
  </si>
  <si>
    <t>Ej</t>
  </si>
  <si>
    <t>Valor binario</t>
  </si>
  <si>
    <t>Valor  termino TFN</t>
  </si>
  <si>
    <t>Utilizando el teorema fundamental de la numeración se carga en la fila "Valor Binario" y se lo multiplica por la celda correspondiente a la potencia de dos. Luego se va sumando producto a producto hasta obtener el valor en decimal. Con esta suerte de calculadora, se pueden obtener numeros binarios hasta 2^10</t>
  </si>
  <si>
    <t>Valor Hexa</t>
  </si>
  <si>
    <t>F</t>
  </si>
  <si>
    <t>E</t>
  </si>
  <si>
    <t>D</t>
  </si>
  <si>
    <t>i</t>
  </si>
  <si>
    <t>h</t>
  </si>
  <si>
    <t>p/d</t>
  </si>
  <si>
    <t>p/e</t>
  </si>
  <si>
    <t>Posicion de decimales</t>
  </si>
  <si>
    <t>Potencia de 2</t>
  </si>
  <si>
    <t>Resultado</t>
  </si>
  <si>
    <t>Parte entera</t>
  </si>
  <si>
    <t>Ejercicio</t>
  </si>
  <si>
    <t>Res. Parte entera</t>
  </si>
  <si>
    <t>Res. parte decimal</t>
  </si>
  <si>
    <t>A</t>
  </si>
  <si>
    <t>C</t>
  </si>
  <si>
    <t>Valor octal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</si>
</sst>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9" xfId="0" applyBorder="1"/>
    <xf numFmtId="0" fontId="0" fillId="0" borderId="8" xfId="0" applyBorder="1"/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2" xfId="0" applyFont="1" applyFill="1" applyBorder="1"/>
    <xf numFmtId="0" fontId="2" fillId="4" borderId="18" xfId="0" applyFont="1" applyFill="1" applyBorder="1"/>
    <xf numFmtId="0" fontId="3" fillId="10" borderId="29" xfId="0" applyFont="1" applyFill="1" applyBorder="1"/>
    <xf numFmtId="0" fontId="3" fillId="10" borderId="5" xfId="0" applyFont="1" applyFill="1" applyBorder="1"/>
    <xf numFmtId="0" fontId="3" fillId="10" borderId="30" xfId="0" applyFont="1" applyFill="1" applyBorder="1"/>
    <xf numFmtId="0" fontId="3" fillId="10" borderId="31" xfId="0" applyFont="1" applyFill="1" applyBorder="1"/>
    <xf numFmtId="0" fontId="3" fillId="10" borderId="7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1" borderId="1" xfId="0" applyFill="1" applyBorder="1"/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/>
    </xf>
    <xf numFmtId="0" fontId="1" fillId="16" borderId="35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1" fillId="16" borderId="34" xfId="0" applyFont="1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10" borderId="31" xfId="0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0" fontId="3" fillId="10" borderId="5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vertical="center"/>
    </xf>
    <xf numFmtId="0" fontId="0" fillId="0" borderId="32" xfId="0" applyBorder="1"/>
    <xf numFmtId="0" fontId="0" fillId="0" borderId="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E602-7D7D-4F7B-8541-8D22AF962723}">
  <dimension ref="A1:W19"/>
  <sheetViews>
    <sheetView zoomScale="80" zoomScaleNormal="80" workbookViewId="0">
      <selection sqref="A1:W19"/>
    </sheetView>
  </sheetViews>
  <sheetFormatPr baseColWidth="10" defaultRowHeight="14.3" x14ac:dyDescent="0.25"/>
  <cols>
    <col min="1" max="1" width="3.625" customWidth="1"/>
    <col min="2" max="2" width="15.75" bestFit="1" customWidth="1"/>
    <col min="14" max="14" width="11.875" bestFit="1" customWidth="1"/>
    <col min="21" max="21" width="28.75" bestFit="1" customWidth="1"/>
    <col min="22" max="22" width="30.625" bestFit="1" customWidth="1"/>
    <col min="23" max="23" width="19.375" bestFit="1" customWidth="1"/>
  </cols>
  <sheetData>
    <row r="1" spans="1:23" x14ac:dyDescent="0.25">
      <c r="A1" s="39" t="s">
        <v>16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1:23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</row>
    <row r="3" spans="1:23" ht="14.95" thickBot="1" x14ac:dyDescent="0.3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7"/>
    </row>
    <row r="4" spans="1:23" ht="22.45" thickBot="1" x14ac:dyDescent="0.45">
      <c r="A4" s="13" t="s">
        <v>13</v>
      </c>
      <c r="B4" s="14"/>
      <c r="C4" s="32" t="s">
        <v>0</v>
      </c>
      <c r="D4" s="33"/>
      <c r="E4" s="33"/>
      <c r="F4" s="33"/>
      <c r="G4" s="33"/>
      <c r="H4" s="33"/>
      <c r="I4" s="33"/>
      <c r="J4" s="33"/>
      <c r="K4" s="33"/>
      <c r="L4" s="33"/>
      <c r="M4" s="34"/>
      <c r="N4" s="32" t="s">
        <v>1</v>
      </c>
      <c r="O4" s="33"/>
      <c r="P4" s="33"/>
      <c r="Q4" s="33"/>
      <c r="R4" s="33"/>
      <c r="S4" s="33"/>
      <c r="T4" s="34"/>
      <c r="U4" s="10" t="s">
        <v>10</v>
      </c>
      <c r="V4" s="11" t="s">
        <v>11</v>
      </c>
      <c r="W4" s="12" t="s">
        <v>12</v>
      </c>
    </row>
    <row r="5" spans="1:23" ht="19.05" x14ac:dyDescent="0.35">
      <c r="A5" s="58" t="s">
        <v>2</v>
      </c>
      <c r="B5" s="59"/>
      <c r="C5" s="7">
        <f>2^10</f>
        <v>1024</v>
      </c>
      <c r="D5" s="8">
        <f>2^9</f>
        <v>512</v>
      </c>
      <c r="E5" s="8">
        <f>2^8</f>
        <v>256</v>
      </c>
      <c r="F5" s="8">
        <f>2^7</f>
        <v>128</v>
      </c>
      <c r="G5" s="8">
        <f>2^6</f>
        <v>64</v>
      </c>
      <c r="H5" s="8">
        <f>2^5</f>
        <v>32</v>
      </c>
      <c r="I5" s="8">
        <f>2^4</f>
        <v>16</v>
      </c>
      <c r="J5" s="8">
        <f>2^3</f>
        <v>8</v>
      </c>
      <c r="K5" s="8">
        <f>2^2</f>
        <v>4</v>
      </c>
      <c r="L5" s="8">
        <f>2^1</f>
        <v>2</v>
      </c>
      <c r="M5" s="9">
        <f>2^0</f>
        <v>1</v>
      </c>
      <c r="N5" s="7">
        <f>2^-1</f>
        <v>0.5</v>
      </c>
      <c r="O5" s="8">
        <f>2^-2</f>
        <v>0.25</v>
      </c>
      <c r="P5" s="8">
        <f>2^-3</f>
        <v>0.125</v>
      </c>
      <c r="Q5" s="8">
        <f>2^-4</f>
        <v>6.25E-2</v>
      </c>
      <c r="R5" s="8">
        <f>2^-5</f>
        <v>3.125E-2</v>
      </c>
      <c r="S5" s="8">
        <f>2^-6</f>
        <v>1.5625E-2</v>
      </c>
      <c r="T5" s="9">
        <f>2^-7</f>
        <v>7.8125E-3</v>
      </c>
      <c r="U5" s="48"/>
      <c r="V5" s="49"/>
      <c r="W5" s="50"/>
    </row>
    <row r="6" spans="1:23" x14ac:dyDescent="0.25">
      <c r="A6" s="61" t="s">
        <v>3</v>
      </c>
      <c r="B6" s="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0">
        <f>SUM(C7:M7)</f>
        <v>38</v>
      </c>
      <c r="V6" s="55">
        <f>SUM(N7:T7)</f>
        <v>0</v>
      </c>
      <c r="W6" s="56">
        <f>SUM(U6:V6)</f>
        <v>38</v>
      </c>
    </row>
    <row r="7" spans="1:23" ht="14.95" thickBot="1" x14ac:dyDescent="0.3">
      <c r="A7" s="61"/>
      <c r="B7" s="1" t="s">
        <v>15</v>
      </c>
      <c r="C7" s="3">
        <f>C6*C5</f>
        <v>0</v>
      </c>
      <c r="D7" s="4">
        <f t="shared" ref="D7:N7" si="0">D6*D5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32</v>
      </c>
      <c r="I7" s="4">
        <f t="shared" si="0"/>
        <v>0</v>
      </c>
      <c r="J7" s="4">
        <f t="shared" si="0"/>
        <v>0</v>
      </c>
      <c r="K7" s="4">
        <f t="shared" si="0"/>
        <v>4</v>
      </c>
      <c r="L7" s="4">
        <f t="shared" si="0"/>
        <v>2</v>
      </c>
      <c r="M7" s="5">
        <f t="shared" si="0"/>
        <v>0</v>
      </c>
      <c r="N7" s="3">
        <f t="shared" si="0"/>
        <v>0</v>
      </c>
      <c r="O7" s="4">
        <f>O6*O5</f>
        <v>0</v>
      </c>
      <c r="P7" s="4">
        <f t="shared" ref="P7" si="1">P6*P5</f>
        <v>0</v>
      </c>
      <c r="Q7" s="4">
        <f t="shared" ref="Q7" si="2">Q6*Q5</f>
        <v>0</v>
      </c>
      <c r="R7" s="4">
        <f t="shared" ref="R7" si="3">R6*R5</f>
        <v>0</v>
      </c>
      <c r="S7" s="4">
        <f t="shared" ref="S7" si="4">S6*S5</f>
        <v>0</v>
      </c>
      <c r="T7" s="5">
        <f t="shared" ref="T7" si="5">T6*T5</f>
        <v>0</v>
      </c>
      <c r="U7" s="54"/>
      <c r="V7" s="36"/>
      <c r="W7" s="52"/>
    </row>
    <row r="8" spans="1:23" x14ac:dyDescent="0.25">
      <c r="A8" s="62" t="s">
        <v>4</v>
      </c>
      <c r="B8" s="6" t="s">
        <v>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1</v>
      </c>
      <c r="O8" s="6">
        <v>1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53">
        <f>SUM(C9:M9)</f>
        <v>6</v>
      </c>
      <c r="V8" s="35">
        <f>SUM(N9:T9)</f>
        <v>0.875</v>
      </c>
      <c r="W8" s="51">
        <f>SUM(U8:V9)</f>
        <v>6.875</v>
      </c>
    </row>
    <row r="9" spans="1:23" ht="14.95" thickBot="1" x14ac:dyDescent="0.3">
      <c r="A9" s="62"/>
      <c r="B9" s="1" t="s">
        <v>15</v>
      </c>
      <c r="C9" s="3">
        <f>C$8*C$5</f>
        <v>0</v>
      </c>
      <c r="D9" s="4">
        <f t="shared" ref="D9:T9" si="6">D$8*D$5</f>
        <v>0</v>
      </c>
      <c r="E9" s="4">
        <f t="shared" si="6"/>
        <v>0</v>
      </c>
      <c r="F9" s="4">
        <f t="shared" si="6"/>
        <v>0</v>
      </c>
      <c r="G9" s="4">
        <f t="shared" si="6"/>
        <v>0</v>
      </c>
      <c r="H9" s="4">
        <f t="shared" si="6"/>
        <v>0</v>
      </c>
      <c r="I9" s="4">
        <f t="shared" si="6"/>
        <v>0</v>
      </c>
      <c r="J9" s="4">
        <f t="shared" si="6"/>
        <v>0</v>
      </c>
      <c r="K9" s="4">
        <f t="shared" si="6"/>
        <v>4</v>
      </c>
      <c r="L9" s="4">
        <f>L$8*L$5</f>
        <v>2</v>
      </c>
      <c r="M9" s="5">
        <f t="shared" si="6"/>
        <v>0</v>
      </c>
      <c r="N9" s="3">
        <f t="shared" si="6"/>
        <v>0.5</v>
      </c>
      <c r="O9" s="4">
        <f t="shared" si="6"/>
        <v>0.25</v>
      </c>
      <c r="P9" s="4">
        <f t="shared" si="6"/>
        <v>0.125</v>
      </c>
      <c r="Q9" s="4">
        <f t="shared" si="6"/>
        <v>0</v>
      </c>
      <c r="R9" s="4">
        <f t="shared" si="6"/>
        <v>0</v>
      </c>
      <c r="S9" s="4">
        <f t="shared" si="6"/>
        <v>0</v>
      </c>
      <c r="T9" s="5">
        <f t="shared" si="6"/>
        <v>0</v>
      </c>
      <c r="U9" s="54"/>
      <c r="V9" s="36"/>
      <c r="W9" s="52"/>
    </row>
    <row r="10" spans="1:23" x14ac:dyDescent="0.25">
      <c r="A10" s="63" t="s">
        <v>5</v>
      </c>
      <c r="B10" s="6" t="s">
        <v>14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53">
        <f>SUM(C11:M11)</f>
        <v>230</v>
      </c>
      <c r="V10" s="35">
        <f>SUM(N11:T11)</f>
        <v>0</v>
      </c>
      <c r="W10" s="51">
        <f>SUM(U10:V11)</f>
        <v>230</v>
      </c>
    </row>
    <row r="11" spans="1:23" ht="14.95" thickBot="1" x14ac:dyDescent="0.3">
      <c r="A11" s="63"/>
      <c r="B11" s="2" t="s">
        <v>15</v>
      </c>
      <c r="C11" s="3">
        <f>C$10*C5</f>
        <v>0</v>
      </c>
      <c r="D11" s="4">
        <f t="shared" ref="D11:T11" si="7">D$10*D5</f>
        <v>0</v>
      </c>
      <c r="E11" s="4">
        <f t="shared" si="7"/>
        <v>0</v>
      </c>
      <c r="F11" s="4">
        <f t="shared" si="7"/>
        <v>128</v>
      </c>
      <c r="G11" s="4">
        <f t="shared" si="7"/>
        <v>64</v>
      </c>
      <c r="H11" s="4">
        <f t="shared" si="7"/>
        <v>32</v>
      </c>
      <c r="I11" s="4">
        <f t="shared" si="7"/>
        <v>0</v>
      </c>
      <c r="J11" s="4">
        <f t="shared" si="7"/>
        <v>0</v>
      </c>
      <c r="K11" s="4">
        <f t="shared" si="7"/>
        <v>4</v>
      </c>
      <c r="L11" s="4">
        <f t="shared" si="7"/>
        <v>2</v>
      </c>
      <c r="M11" s="5">
        <f t="shared" si="7"/>
        <v>0</v>
      </c>
      <c r="N11" s="3">
        <f t="shared" si="7"/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5">
        <f t="shared" si="7"/>
        <v>0</v>
      </c>
      <c r="U11" s="54"/>
      <c r="V11" s="36"/>
      <c r="W11" s="52"/>
    </row>
    <row r="12" spans="1:23" x14ac:dyDescent="0.25">
      <c r="A12" s="64" t="s">
        <v>6</v>
      </c>
      <c r="B12" s="6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1</v>
      </c>
      <c r="T12" s="6">
        <v>1</v>
      </c>
      <c r="U12" s="53">
        <f>SUM(C13:M13)</f>
        <v>9</v>
      </c>
      <c r="V12" s="35">
        <f>SUM(N13:T13)</f>
        <v>8.59375E-2</v>
      </c>
      <c r="W12" s="35">
        <f>SUM(U12:V13)</f>
        <v>9.0859375</v>
      </c>
    </row>
    <row r="13" spans="1:23" ht="14.95" thickBot="1" x14ac:dyDescent="0.3">
      <c r="A13" s="64"/>
      <c r="B13" s="2" t="s">
        <v>15</v>
      </c>
      <c r="C13" s="3">
        <f>C$12*C5</f>
        <v>0</v>
      </c>
      <c r="D13" s="3">
        <f t="shared" ref="D13:T13" si="8">D$12*D5</f>
        <v>0</v>
      </c>
      <c r="E13" s="3">
        <f t="shared" si="8"/>
        <v>0</v>
      </c>
      <c r="F13" s="3">
        <f t="shared" si="8"/>
        <v>0</v>
      </c>
      <c r="G13" s="3">
        <f t="shared" si="8"/>
        <v>0</v>
      </c>
      <c r="H13" s="3">
        <f t="shared" si="8"/>
        <v>0</v>
      </c>
      <c r="I13" s="3">
        <f t="shared" si="8"/>
        <v>0</v>
      </c>
      <c r="J13" s="3">
        <f t="shared" si="8"/>
        <v>8</v>
      </c>
      <c r="K13" s="3">
        <f t="shared" si="8"/>
        <v>0</v>
      </c>
      <c r="L13" s="3">
        <f t="shared" si="8"/>
        <v>0</v>
      </c>
      <c r="M13" s="3">
        <f t="shared" si="8"/>
        <v>1</v>
      </c>
      <c r="N13" s="3">
        <f t="shared" si="8"/>
        <v>0</v>
      </c>
      <c r="O13" s="3">
        <f t="shared" si="8"/>
        <v>0</v>
      </c>
      <c r="P13" s="3">
        <f t="shared" si="8"/>
        <v>0</v>
      </c>
      <c r="Q13" s="3">
        <f t="shared" si="8"/>
        <v>6.25E-2</v>
      </c>
      <c r="R13" s="3">
        <f t="shared" si="8"/>
        <v>0</v>
      </c>
      <c r="S13" s="3">
        <f t="shared" si="8"/>
        <v>1.5625E-2</v>
      </c>
      <c r="T13" s="3">
        <f t="shared" si="8"/>
        <v>7.8125E-3</v>
      </c>
      <c r="U13" s="54"/>
      <c r="V13" s="36"/>
      <c r="W13" s="36"/>
    </row>
    <row r="14" spans="1:23" x14ac:dyDescent="0.25">
      <c r="A14" s="37" t="s">
        <v>7</v>
      </c>
      <c r="B14" s="6" t="s">
        <v>14</v>
      </c>
      <c r="C14" s="6">
        <v>1</v>
      </c>
      <c r="D14" s="6">
        <v>0</v>
      </c>
      <c r="E14" s="6">
        <v>1</v>
      </c>
      <c r="F14" s="6">
        <v>0</v>
      </c>
      <c r="G14" s="6">
        <v>1</v>
      </c>
      <c r="H14" s="6">
        <v>0</v>
      </c>
      <c r="I14" s="6">
        <v>1</v>
      </c>
      <c r="J14" s="6">
        <v>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35">
        <f>SUM(C15:M15)</f>
        <v>1366</v>
      </c>
      <c r="V14" s="35">
        <f>SUM(N15:T15)</f>
        <v>0</v>
      </c>
      <c r="W14" s="35">
        <f>SUM(U14:V14)</f>
        <v>1366</v>
      </c>
    </row>
    <row r="15" spans="1:23" ht="14.95" thickBot="1" x14ac:dyDescent="0.3">
      <c r="A15" s="37"/>
      <c r="B15" s="2" t="s">
        <v>15</v>
      </c>
      <c r="C15" s="3">
        <f>C$14*C5</f>
        <v>1024</v>
      </c>
      <c r="D15" s="3">
        <f t="shared" ref="D15:T15" si="9">D$14*D5</f>
        <v>0</v>
      </c>
      <c r="E15" s="3">
        <f t="shared" si="9"/>
        <v>256</v>
      </c>
      <c r="F15" s="3">
        <f t="shared" si="9"/>
        <v>0</v>
      </c>
      <c r="G15" s="3">
        <f t="shared" si="9"/>
        <v>64</v>
      </c>
      <c r="H15" s="3">
        <f t="shared" si="9"/>
        <v>0</v>
      </c>
      <c r="I15" s="3">
        <f t="shared" si="9"/>
        <v>16</v>
      </c>
      <c r="J15" s="3">
        <f t="shared" si="9"/>
        <v>0</v>
      </c>
      <c r="K15" s="3">
        <f t="shared" si="9"/>
        <v>4</v>
      </c>
      <c r="L15" s="3">
        <f t="shared" si="9"/>
        <v>2</v>
      </c>
      <c r="M15" s="3">
        <f t="shared" si="9"/>
        <v>0</v>
      </c>
      <c r="N15" s="3">
        <f t="shared" si="9"/>
        <v>0</v>
      </c>
      <c r="O15" s="3">
        <f t="shared" si="9"/>
        <v>0</v>
      </c>
      <c r="P15" s="3">
        <f t="shared" si="9"/>
        <v>0</v>
      </c>
      <c r="Q15" s="3">
        <f t="shared" si="9"/>
        <v>0</v>
      </c>
      <c r="R15" s="3">
        <f t="shared" si="9"/>
        <v>0</v>
      </c>
      <c r="S15" s="3">
        <f t="shared" si="9"/>
        <v>0</v>
      </c>
      <c r="T15" s="3">
        <f t="shared" si="9"/>
        <v>0</v>
      </c>
      <c r="U15" s="36"/>
      <c r="V15" s="36"/>
      <c r="W15" s="36"/>
    </row>
    <row r="16" spans="1:23" x14ac:dyDescent="0.25">
      <c r="A16" s="38" t="s">
        <v>8</v>
      </c>
      <c r="B16" s="6" t="s">
        <v>14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1</v>
      </c>
      <c r="I16" s="6">
        <v>0</v>
      </c>
      <c r="J16" s="6">
        <v>1</v>
      </c>
      <c r="K16" s="6">
        <v>0</v>
      </c>
      <c r="L16" s="6">
        <v>1</v>
      </c>
      <c r="M16" s="6">
        <v>0</v>
      </c>
      <c r="N16" s="6">
        <v>1</v>
      </c>
      <c r="O16" s="6">
        <v>0</v>
      </c>
      <c r="P16" s="6">
        <v>1</v>
      </c>
      <c r="Q16" s="6">
        <v>1</v>
      </c>
      <c r="R16" s="6">
        <v>0</v>
      </c>
      <c r="S16" s="6">
        <v>1</v>
      </c>
      <c r="T16" s="6">
        <v>1</v>
      </c>
      <c r="U16" s="35">
        <f>SUM(C17:M17)</f>
        <v>170</v>
      </c>
      <c r="V16" s="35">
        <f>SUM(N17:T17)</f>
        <v>0.7109375</v>
      </c>
      <c r="W16" s="35">
        <f>SUM(U16:V17)</f>
        <v>170.7109375</v>
      </c>
    </row>
    <row r="17" spans="1:23" ht="14.95" thickBot="1" x14ac:dyDescent="0.3">
      <c r="A17" s="38"/>
      <c r="B17" s="2" t="s">
        <v>15</v>
      </c>
      <c r="C17" s="3">
        <f>C$16*C5</f>
        <v>0</v>
      </c>
      <c r="D17" s="3">
        <f t="shared" ref="D17:T17" si="10">D$16*D5</f>
        <v>0</v>
      </c>
      <c r="E17" s="3">
        <f t="shared" si="10"/>
        <v>0</v>
      </c>
      <c r="F17" s="3">
        <f t="shared" si="10"/>
        <v>128</v>
      </c>
      <c r="G17" s="3">
        <f t="shared" si="10"/>
        <v>0</v>
      </c>
      <c r="H17" s="3">
        <f t="shared" si="10"/>
        <v>32</v>
      </c>
      <c r="I17" s="3">
        <f t="shared" si="10"/>
        <v>0</v>
      </c>
      <c r="J17" s="3">
        <f t="shared" si="10"/>
        <v>8</v>
      </c>
      <c r="K17" s="3">
        <f t="shared" si="10"/>
        <v>0</v>
      </c>
      <c r="L17" s="3">
        <f t="shared" si="10"/>
        <v>2</v>
      </c>
      <c r="M17" s="3">
        <f t="shared" si="10"/>
        <v>0</v>
      </c>
      <c r="N17" s="3">
        <f>N$16*N5</f>
        <v>0.5</v>
      </c>
      <c r="O17" s="3">
        <f t="shared" si="10"/>
        <v>0</v>
      </c>
      <c r="P17" s="3">
        <f t="shared" si="10"/>
        <v>0.125</v>
      </c>
      <c r="Q17" s="3">
        <f t="shared" si="10"/>
        <v>6.25E-2</v>
      </c>
      <c r="R17" s="3">
        <f t="shared" si="10"/>
        <v>0</v>
      </c>
      <c r="S17" s="3">
        <f t="shared" si="10"/>
        <v>1.5625E-2</v>
      </c>
      <c r="T17" s="3">
        <f t="shared" si="10"/>
        <v>7.8125E-3</v>
      </c>
      <c r="U17" s="36"/>
      <c r="V17" s="36"/>
      <c r="W17" s="36"/>
    </row>
    <row r="18" spans="1:23" x14ac:dyDescent="0.25">
      <c r="A18" s="57" t="s">
        <v>9</v>
      </c>
      <c r="B18" s="6" t="s">
        <v>14</v>
      </c>
      <c r="C18" s="6">
        <v>1</v>
      </c>
      <c r="D18" s="6">
        <v>0</v>
      </c>
      <c r="E18" s="6">
        <v>1</v>
      </c>
      <c r="F18" s="6">
        <v>0</v>
      </c>
      <c r="G18" s="6">
        <v>1</v>
      </c>
      <c r="H18" s="6">
        <v>0</v>
      </c>
      <c r="I18" s="6">
        <v>1</v>
      </c>
      <c r="J18" s="6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1</v>
      </c>
      <c r="Q18" s="6">
        <v>1</v>
      </c>
      <c r="R18" s="6">
        <v>0</v>
      </c>
      <c r="S18" s="6">
        <v>1</v>
      </c>
      <c r="T18" s="6">
        <v>1</v>
      </c>
      <c r="U18" s="35">
        <f>SUM(C19:M19)</f>
        <v>1366</v>
      </c>
      <c r="V18" s="35">
        <f>SUM(N19:T19)</f>
        <v>0.2109375</v>
      </c>
      <c r="W18" s="35">
        <f>SUM(U18:V19)</f>
        <v>1366.2109375</v>
      </c>
    </row>
    <row r="19" spans="1:23" ht="14.95" thickBot="1" x14ac:dyDescent="0.3">
      <c r="A19" s="57"/>
      <c r="B19" s="1" t="s">
        <v>15</v>
      </c>
      <c r="C19" s="3">
        <f>C$18*C5</f>
        <v>1024</v>
      </c>
      <c r="D19" s="3">
        <f t="shared" ref="D19:T19" si="11">D$18*D5</f>
        <v>0</v>
      </c>
      <c r="E19" s="3">
        <f t="shared" si="11"/>
        <v>256</v>
      </c>
      <c r="F19" s="3">
        <f t="shared" si="11"/>
        <v>0</v>
      </c>
      <c r="G19" s="3">
        <f t="shared" si="11"/>
        <v>64</v>
      </c>
      <c r="H19" s="3">
        <f t="shared" si="11"/>
        <v>0</v>
      </c>
      <c r="I19" s="3">
        <f t="shared" si="11"/>
        <v>16</v>
      </c>
      <c r="J19" s="3">
        <f t="shared" si="11"/>
        <v>0</v>
      </c>
      <c r="K19" s="3">
        <f t="shared" si="11"/>
        <v>4</v>
      </c>
      <c r="L19" s="3">
        <f t="shared" si="11"/>
        <v>2</v>
      </c>
      <c r="M19" s="3">
        <f t="shared" si="11"/>
        <v>0</v>
      </c>
      <c r="N19" s="3">
        <f t="shared" si="11"/>
        <v>0</v>
      </c>
      <c r="O19" s="3">
        <f t="shared" si="11"/>
        <v>0</v>
      </c>
      <c r="P19" s="3">
        <f t="shared" si="11"/>
        <v>0.125</v>
      </c>
      <c r="Q19" s="3">
        <f t="shared" si="11"/>
        <v>6.25E-2</v>
      </c>
      <c r="R19" s="3">
        <f t="shared" si="11"/>
        <v>0</v>
      </c>
      <c r="S19" s="3">
        <f t="shared" si="11"/>
        <v>1.5625E-2</v>
      </c>
      <c r="T19" s="3">
        <f t="shared" si="11"/>
        <v>7.8125E-3</v>
      </c>
      <c r="U19" s="36"/>
      <c r="V19" s="36"/>
      <c r="W19" s="36"/>
    </row>
  </sheetData>
  <mergeCells count="33">
    <mergeCell ref="A18:A19"/>
    <mergeCell ref="A5:B5"/>
    <mergeCell ref="U6:U7"/>
    <mergeCell ref="U8:U9"/>
    <mergeCell ref="U10:U11"/>
    <mergeCell ref="U16:U17"/>
    <mergeCell ref="A6:A7"/>
    <mergeCell ref="A8:A9"/>
    <mergeCell ref="A10:A11"/>
    <mergeCell ref="A12:A13"/>
    <mergeCell ref="U14:U15"/>
    <mergeCell ref="A14:A15"/>
    <mergeCell ref="A16:A17"/>
    <mergeCell ref="A1:W3"/>
    <mergeCell ref="U5:W5"/>
    <mergeCell ref="V10:V11"/>
    <mergeCell ref="W10:W11"/>
    <mergeCell ref="U12:U13"/>
    <mergeCell ref="V12:V13"/>
    <mergeCell ref="W12:W13"/>
    <mergeCell ref="V6:V7"/>
    <mergeCell ref="V8:V9"/>
    <mergeCell ref="W8:W9"/>
    <mergeCell ref="W6:W7"/>
    <mergeCell ref="C4:M4"/>
    <mergeCell ref="N4:T4"/>
    <mergeCell ref="V16:V17"/>
    <mergeCell ref="U18:U19"/>
    <mergeCell ref="V18:V19"/>
    <mergeCell ref="W18:W19"/>
    <mergeCell ref="W16:W17"/>
    <mergeCell ref="V14:V15"/>
    <mergeCell ref="W14:W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B916-8B97-4396-B0A1-5401A0B8CCDD}">
  <dimension ref="A1:Y22"/>
  <sheetViews>
    <sheetView workbookViewId="0">
      <selection activeCell="O15" sqref="O15"/>
    </sheetView>
  </sheetViews>
  <sheetFormatPr baseColWidth="10" defaultRowHeight="14.3" x14ac:dyDescent="0.25"/>
  <cols>
    <col min="1" max="1" width="2.125" bestFit="1" customWidth="1"/>
    <col min="2" max="3" width="5" bestFit="1" customWidth="1"/>
    <col min="4" max="4" width="3" bestFit="1" customWidth="1"/>
    <col min="5" max="7" width="2" bestFit="1" customWidth="1"/>
    <col min="8" max="10" width="3" bestFit="1" customWidth="1"/>
    <col min="11" max="13" width="4" bestFit="1" customWidth="1"/>
    <col min="14" max="14" width="5" bestFit="1" customWidth="1"/>
    <col min="15" max="24" width="7" bestFit="1" customWidth="1"/>
    <col min="25" max="25" width="22.875" bestFit="1" customWidth="1"/>
  </cols>
  <sheetData>
    <row r="1" spans="1:25" x14ac:dyDescent="0.25">
      <c r="A1" s="90" t="s">
        <v>29</v>
      </c>
      <c r="B1" s="91"/>
      <c r="C1" s="92"/>
      <c r="D1" s="87" t="s">
        <v>28</v>
      </c>
      <c r="E1" s="88"/>
      <c r="F1" s="88"/>
      <c r="G1" s="88"/>
      <c r="H1" s="88"/>
      <c r="I1" s="88"/>
      <c r="J1" s="88"/>
      <c r="K1" s="88"/>
      <c r="L1" s="88"/>
      <c r="M1" s="88"/>
      <c r="N1" s="89"/>
      <c r="O1" s="96" t="s">
        <v>1</v>
      </c>
      <c r="P1" s="97"/>
      <c r="Q1" s="97"/>
      <c r="R1" s="97"/>
      <c r="S1" s="97"/>
      <c r="T1" s="97"/>
      <c r="U1" s="97"/>
      <c r="V1" s="97"/>
      <c r="W1" s="97"/>
      <c r="X1" s="98"/>
      <c r="Y1" s="99" t="s">
        <v>27</v>
      </c>
    </row>
    <row r="2" spans="1:25" x14ac:dyDescent="0.25">
      <c r="A2" s="93"/>
      <c r="B2" s="94"/>
      <c r="C2" s="95"/>
      <c r="D2" s="87" t="s">
        <v>26</v>
      </c>
      <c r="E2" s="88"/>
      <c r="F2" s="88"/>
      <c r="G2" s="88"/>
      <c r="H2" s="88"/>
      <c r="I2" s="88"/>
      <c r="J2" s="88"/>
      <c r="K2" s="88"/>
      <c r="L2" s="88"/>
      <c r="M2" s="88"/>
      <c r="N2" s="89"/>
      <c r="O2" s="96" t="s">
        <v>25</v>
      </c>
      <c r="P2" s="97"/>
      <c r="Q2" s="97"/>
      <c r="R2" s="97"/>
      <c r="S2" s="97"/>
      <c r="T2" s="97"/>
      <c r="U2" s="97"/>
      <c r="V2" s="97"/>
      <c r="W2" s="97"/>
      <c r="X2" s="98"/>
      <c r="Y2" s="100"/>
    </row>
    <row r="3" spans="1:25" x14ac:dyDescent="0.25">
      <c r="A3" s="65"/>
      <c r="B3" s="65" t="s">
        <v>24</v>
      </c>
      <c r="C3" s="65" t="s">
        <v>23</v>
      </c>
      <c r="D3" s="85">
        <v>10</v>
      </c>
      <c r="E3" s="85">
        <v>9</v>
      </c>
      <c r="F3" s="85">
        <v>8</v>
      </c>
      <c r="G3" s="85">
        <v>7</v>
      </c>
      <c r="H3" s="85">
        <v>6</v>
      </c>
      <c r="I3" s="85">
        <v>5</v>
      </c>
      <c r="J3" s="85">
        <v>4</v>
      </c>
      <c r="K3" s="85">
        <v>3</v>
      </c>
      <c r="L3" s="85">
        <v>2</v>
      </c>
      <c r="M3" s="85">
        <v>1</v>
      </c>
      <c r="N3" s="85">
        <v>0</v>
      </c>
      <c r="O3" s="85">
        <v>1</v>
      </c>
      <c r="P3" s="85">
        <v>2</v>
      </c>
      <c r="Q3" s="85">
        <v>3</v>
      </c>
      <c r="R3" s="85">
        <v>4</v>
      </c>
      <c r="S3" s="85">
        <v>5</v>
      </c>
      <c r="T3" s="85">
        <v>6</v>
      </c>
      <c r="U3" s="85">
        <v>7</v>
      </c>
      <c r="V3" s="85">
        <v>8</v>
      </c>
      <c r="W3" s="85">
        <v>9</v>
      </c>
      <c r="X3" s="85">
        <v>10</v>
      </c>
      <c r="Y3" s="100"/>
    </row>
    <row r="4" spans="1:25" x14ac:dyDescent="0.25">
      <c r="A4" s="66"/>
      <c r="B4" s="66"/>
      <c r="C4" s="6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101"/>
    </row>
    <row r="5" spans="1:25" x14ac:dyDescent="0.25">
      <c r="A5" s="79" t="s">
        <v>3</v>
      </c>
      <c r="B5" s="79">
        <v>11</v>
      </c>
      <c r="C5" s="79">
        <v>0</v>
      </c>
      <c r="D5" s="17">
        <f t="shared" ref="D5:N5" si="0">INT($B$5/POWER(2,D3))</f>
        <v>0</v>
      </c>
      <c r="E5" s="17">
        <f t="shared" si="0"/>
        <v>0</v>
      </c>
      <c r="F5" s="17">
        <f t="shared" si="0"/>
        <v>0</v>
      </c>
      <c r="G5" s="17">
        <f t="shared" si="0"/>
        <v>0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1</v>
      </c>
      <c r="L5" s="17">
        <f t="shared" si="0"/>
        <v>2</v>
      </c>
      <c r="M5" s="17">
        <f t="shared" si="0"/>
        <v>5</v>
      </c>
      <c r="N5" s="17">
        <f t="shared" si="0"/>
        <v>11</v>
      </c>
      <c r="O5" s="17">
        <f>(C5/POWER(10,LEN(C5)))*2</f>
        <v>0</v>
      </c>
      <c r="P5" s="17">
        <f t="shared" ref="P5:X5" si="1">MOD(O5,1)*2</f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79" t="str">
        <f>_xlfn.CONCAT(D6:N6,",",O6:X6)</f>
        <v>00000001011,0000000000</v>
      </c>
    </row>
    <row r="6" spans="1:25" x14ac:dyDescent="0.25">
      <c r="A6" s="80"/>
      <c r="B6" s="80"/>
      <c r="C6" s="80"/>
      <c r="D6" s="16">
        <f t="shared" ref="D6:N6" si="2">MOD(D5,2)</f>
        <v>0</v>
      </c>
      <c r="E6" s="16">
        <f t="shared" si="2"/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1</v>
      </c>
      <c r="L6" s="16">
        <f t="shared" si="2"/>
        <v>0</v>
      </c>
      <c r="M6" s="16">
        <f t="shared" si="2"/>
        <v>1</v>
      </c>
      <c r="N6" s="16">
        <f t="shared" si="2"/>
        <v>1</v>
      </c>
      <c r="O6" s="16">
        <f t="shared" ref="O6:X6" si="3">TRUNC(O5,0)</f>
        <v>0</v>
      </c>
      <c r="P6" s="16">
        <f t="shared" si="3"/>
        <v>0</v>
      </c>
      <c r="Q6" s="16">
        <f t="shared" si="3"/>
        <v>0</v>
      </c>
      <c r="R6" s="16">
        <f t="shared" si="3"/>
        <v>0</v>
      </c>
      <c r="S6" s="16">
        <f t="shared" si="3"/>
        <v>0</v>
      </c>
      <c r="T6" s="16">
        <f t="shared" si="3"/>
        <v>0</v>
      </c>
      <c r="U6" s="16">
        <f t="shared" si="3"/>
        <v>0</v>
      </c>
      <c r="V6" s="16">
        <f t="shared" si="3"/>
        <v>0</v>
      </c>
      <c r="W6" s="16">
        <f t="shared" si="3"/>
        <v>0</v>
      </c>
      <c r="X6" s="16">
        <f t="shared" si="3"/>
        <v>0</v>
      </c>
      <c r="Y6" s="80"/>
    </row>
    <row r="7" spans="1:25" x14ac:dyDescent="0.25">
      <c r="A7" s="81" t="s">
        <v>4</v>
      </c>
      <c r="B7" s="81">
        <v>58</v>
      </c>
      <c r="C7" s="81">
        <v>0</v>
      </c>
      <c r="D7" s="17">
        <f t="shared" ref="D7:N7" si="4">INT($B$7/POWER(2,D3))</f>
        <v>0</v>
      </c>
      <c r="E7" s="17">
        <f t="shared" si="4"/>
        <v>0</v>
      </c>
      <c r="F7" s="17">
        <f t="shared" si="4"/>
        <v>0</v>
      </c>
      <c r="G7" s="17">
        <f t="shared" si="4"/>
        <v>0</v>
      </c>
      <c r="H7" s="17">
        <f t="shared" si="4"/>
        <v>0</v>
      </c>
      <c r="I7" s="17">
        <f t="shared" si="4"/>
        <v>1</v>
      </c>
      <c r="J7" s="17">
        <f t="shared" si="4"/>
        <v>3</v>
      </c>
      <c r="K7" s="17">
        <f t="shared" si="4"/>
        <v>7</v>
      </c>
      <c r="L7" s="17">
        <f t="shared" si="4"/>
        <v>14</v>
      </c>
      <c r="M7" s="17">
        <f t="shared" si="4"/>
        <v>29</v>
      </c>
      <c r="N7" s="17">
        <f t="shared" si="4"/>
        <v>58</v>
      </c>
      <c r="O7" s="17">
        <f>(C7/POWER(10,LEN(C7)))*2</f>
        <v>0</v>
      </c>
      <c r="P7" s="17">
        <f t="shared" ref="P7:X7" si="5">MOD(O7,1)*2</f>
        <v>0</v>
      </c>
      <c r="Q7" s="17">
        <f t="shared" si="5"/>
        <v>0</v>
      </c>
      <c r="R7" s="17">
        <f t="shared" si="5"/>
        <v>0</v>
      </c>
      <c r="S7" s="17">
        <f t="shared" si="5"/>
        <v>0</v>
      </c>
      <c r="T7" s="17">
        <f t="shared" si="5"/>
        <v>0</v>
      </c>
      <c r="U7" s="17">
        <f t="shared" si="5"/>
        <v>0</v>
      </c>
      <c r="V7" s="17">
        <f t="shared" si="5"/>
        <v>0</v>
      </c>
      <c r="W7" s="17">
        <f t="shared" si="5"/>
        <v>0</v>
      </c>
      <c r="X7" s="17">
        <f t="shared" si="5"/>
        <v>0</v>
      </c>
      <c r="Y7" s="81" t="str">
        <f>_xlfn.CONCAT(D8:N8,",",O8:X8)</f>
        <v>00000111010,0000000000</v>
      </c>
    </row>
    <row r="8" spans="1:25" x14ac:dyDescent="0.25">
      <c r="A8" s="82"/>
      <c r="B8" s="82"/>
      <c r="C8" s="82"/>
      <c r="D8" s="16">
        <f t="shared" ref="D8:N8" si="6">MOD(D7,2)</f>
        <v>0</v>
      </c>
      <c r="E8" s="16">
        <f t="shared" si="6"/>
        <v>0</v>
      </c>
      <c r="F8" s="16">
        <f t="shared" si="6"/>
        <v>0</v>
      </c>
      <c r="G8" s="16">
        <f t="shared" si="6"/>
        <v>0</v>
      </c>
      <c r="H8" s="16">
        <f t="shared" si="6"/>
        <v>0</v>
      </c>
      <c r="I8" s="16">
        <f t="shared" si="6"/>
        <v>1</v>
      </c>
      <c r="J8" s="16">
        <f t="shared" si="6"/>
        <v>1</v>
      </c>
      <c r="K8" s="16">
        <f t="shared" si="6"/>
        <v>1</v>
      </c>
      <c r="L8" s="16">
        <f t="shared" si="6"/>
        <v>0</v>
      </c>
      <c r="M8" s="16">
        <f t="shared" si="6"/>
        <v>1</v>
      </c>
      <c r="N8" s="16">
        <f t="shared" si="6"/>
        <v>0</v>
      </c>
      <c r="O8" s="16">
        <f t="shared" ref="O8:X8" si="7">TRUNC(O7,0)</f>
        <v>0</v>
      </c>
      <c r="P8" s="16">
        <f t="shared" si="7"/>
        <v>0</v>
      </c>
      <c r="Q8" s="16">
        <f t="shared" si="7"/>
        <v>0</v>
      </c>
      <c r="R8" s="16">
        <f t="shared" si="7"/>
        <v>0</v>
      </c>
      <c r="S8" s="16">
        <f t="shared" si="7"/>
        <v>0</v>
      </c>
      <c r="T8" s="16">
        <f t="shared" si="7"/>
        <v>0</v>
      </c>
      <c r="U8" s="16">
        <f t="shared" si="7"/>
        <v>0</v>
      </c>
      <c r="V8" s="16">
        <f t="shared" si="7"/>
        <v>0</v>
      </c>
      <c r="W8" s="16">
        <f t="shared" si="7"/>
        <v>0</v>
      </c>
      <c r="X8" s="16">
        <f t="shared" si="7"/>
        <v>0</v>
      </c>
      <c r="Y8" s="82"/>
    </row>
    <row r="9" spans="1:25" x14ac:dyDescent="0.25">
      <c r="A9" s="83" t="s">
        <v>5</v>
      </c>
      <c r="B9" s="83">
        <v>121</v>
      </c>
      <c r="C9" s="83">
        <v>0</v>
      </c>
      <c r="D9" s="17">
        <f t="shared" ref="D9:N9" si="8">INT($B$9/POWER(2,D3))</f>
        <v>0</v>
      </c>
      <c r="E9" s="17">
        <f t="shared" si="8"/>
        <v>0</v>
      </c>
      <c r="F9" s="17">
        <f t="shared" si="8"/>
        <v>0</v>
      </c>
      <c r="G9" s="17">
        <f t="shared" si="8"/>
        <v>0</v>
      </c>
      <c r="H9" s="17">
        <f t="shared" si="8"/>
        <v>1</v>
      </c>
      <c r="I9" s="17">
        <f t="shared" si="8"/>
        <v>3</v>
      </c>
      <c r="J9" s="17">
        <f t="shared" si="8"/>
        <v>7</v>
      </c>
      <c r="K9" s="17">
        <f t="shared" si="8"/>
        <v>15</v>
      </c>
      <c r="L9" s="17">
        <f t="shared" si="8"/>
        <v>30</v>
      </c>
      <c r="M9" s="17">
        <f t="shared" si="8"/>
        <v>60</v>
      </c>
      <c r="N9" s="17">
        <f t="shared" si="8"/>
        <v>121</v>
      </c>
      <c r="O9" s="17">
        <f>(C9/POWER(10,LEN(C9)))*2</f>
        <v>0</v>
      </c>
      <c r="P9" s="17">
        <f t="shared" ref="P9:X9" si="9">MOD(O9,1)*2</f>
        <v>0</v>
      </c>
      <c r="Q9" s="17">
        <f t="shared" si="9"/>
        <v>0</v>
      </c>
      <c r="R9" s="17">
        <f t="shared" si="9"/>
        <v>0</v>
      </c>
      <c r="S9" s="17">
        <f t="shared" si="9"/>
        <v>0</v>
      </c>
      <c r="T9" s="17">
        <f t="shared" si="9"/>
        <v>0</v>
      </c>
      <c r="U9" s="17">
        <f t="shared" si="9"/>
        <v>0</v>
      </c>
      <c r="V9" s="17">
        <f t="shared" si="9"/>
        <v>0</v>
      </c>
      <c r="W9" s="17">
        <f t="shared" si="9"/>
        <v>0</v>
      </c>
      <c r="X9" s="17">
        <f t="shared" si="9"/>
        <v>0</v>
      </c>
      <c r="Y9" s="83" t="str">
        <f>_xlfn.CONCAT(D10:N10,",",O10:X10)</f>
        <v>00001111001,0000000000</v>
      </c>
    </row>
    <row r="10" spans="1:25" x14ac:dyDescent="0.25">
      <c r="A10" s="84"/>
      <c r="B10" s="84"/>
      <c r="C10" s="84"/>
      <c r="D10" s="16">
        <f t="shared" ref="D10:N10" si="10">MOD(D9,2)</f>
        <v>0</v>
      </c>
      <c r="E10" s="16">
        <f t="shared" si="10"/>
        <v>0</v>
      </c>
      <c r="F10" s="16">
        <f t="shared" si="10"/>
        <v>0</v>
      </c>
      <c r="G10" s="16">
        <f t="shared" si="10"/>
        <v>0</v>
      </c>
      <c r="H10" s="16">
        <f t="shared" si="10"/>
        <v>1</v>
      </c>
      <c r="I10" s="16">
        <f t="shared" si="10"/>
        <v>1</v>
      </c>
      <c r="J10" s="16">
        <f t="shared" si="10"/>
        <v>1</v>
      </c>
      <c r="K10" s="16">
        <f t="shared" si="10"/>
        <v>1</v>
      </c>
      <c r="L10" s="16">
        <f t="shared" si="10"/>
        <v>0</v>
      </c>
      <c r="M10" s="16">
        <f t="shared" si="10"/>
        <v>0</v>
      </c>
      <c r="N10" s="16">
        <f t="shared" si="10"/>
        <v>1</v>
      </c>
      <c r="O10" s="16">
        <f t="shared" ref="O10:X10" si="11">TRUNC(O9,0)</f>
        <v>0</v>
      </c>
      <c r="P10" s="16">
        <f t="shared" si="11"/>
        <v>0</v>
      </c>
      <c r="Q10" s="16">
        <f t="shared" si="11"/>
        <v>0</v>
      </c>
      <c r="R10" s="16">
        <f t="shared" si="11"/>
        <v>0</v>
      </c>
      <c r="S10" s="16">
        <f t="shared" si="11"/>
        <v>0</v>
      </c>
      <c r="T10" s="16">
        <f t="shared" si="11"/>
        <v>0</v>
      </c>
      <c r="U10" s="16">
        <f t="shared" si="11"/>
        <v>0</v>
      </c>
      <c r="V10" s="16">
        <f t="shared" si="11"/>
        <v>0</v>
      </c>
      <c r="W10" s="16">
        <f t="shared" si="11"/>
        <v>0</v>
      </c>
      <c r="X10" s="16">
        <f t="shared" si="11"/>
        <v>0</v>
      </c>
      <c r="Y10" s="84"/>
    </row>
    <row r="11" spans="1:25" x14ac:dyDescent="0.25">
      <c r="A11" s="75" t="s">
        <v>6</v>
      </c>
      <c r="B11" s="75">
        <v>156</v>
      </c>
      <c r="C11" s="75">
        <v>0</v>
      </c>
      <c r="D11" s="17">
        <f t="shared" ref="D11:N11" si="12">INT($B$11/POWER(2,D3))</f>
        <v>0</v>
      </c>
      <c r="E11" s="17">
        <f t="shared" si="12"/>
        <v>0</v>
      </c>
      <c r="F11" s="17">
        <f t="shared" si="12"/>
        <v>0</v>
      </c>
      <c r="G11" s="17">
        <f t="shared" si="12"/>
        <v>1</v>
      </c>
      <c r="H11" s="17">
        <f t="shared" si="12"/>
        <v>2</v>
      </c>
      <c r="I11" s="17">
        <f t="shared" si="12"/>
        <v>4</v>
      </c>
      <c r="J11" s="17">
        <f t="shared" si="12"/>
        <v>9</v>
      </c>
      <c r="K11" s="17">
        <f t="shared" si="12"/>
        <v>19</v>
      </c>
      <c r="L11" s="17">
        <f t="shared" si="12"/>
        <v>39</v>
      </c>
      <c r="M11" s="17">
        <f t="shared" si="12"/>
        <v>78</v>
      </c>
      <c r="N11" s="17">
        <f t="shared" si="12"/>
        <v>156</v>
      </c>
      <c r="O11" s="17">
        <f>(C11/POWER(10,LEN(C11)))*2</f>
        <v>0</v>
      </c>
      <c r="P11" s="17">
        <f t="shared" ref="P11:X11" si="13">MOD(O11,1)*2</f>
        <v>0</v>
      </c>
      <c r="Q11" s="17">
        <f t="shared" si="13"/>
        <v>0</v>
      </c>
      <c r="R11" s="17">
        <f t="shared" si="13"/>
        <v>0</v>
      </c>
      <c r="S11" s="17">
        <f t="shared" si="13"/>
        <v>0</v>
      </c>
      <c r="T11" s="17">
        <f t="shared" si="13"/>
        <v>0</v>
      </c>
      <c r="U11" s="17">
        <f t="shared" si="13"/>
        <v>0</v>
      </c>
      <c r="V11" s="17">
        <f t="shared" si="13"/>
        <v>0</v>
      </c>
      <c r="W11" s="17">
        <f t="shared" si="13"/>
        <v>0</v>
      </c>
      <c r="X11" s="17">
        <f t="shared" si="13"/>
        <v>0</v>
      </c>
      <c r="Y11" s="75" t="str">
        <f>_xlfn.CONCAT(D12:N12,",",O12:X12)</f>
        <v>00010011100,0000000000</v>
      </c>
    </row>
    <row r="12" spans="1:25" x14ac:dyDescent="0.25">
      <c r="A12" s="76"/>
      <c r="B12" s="76"/>
      <c r="C12" s="76"/>
      <c r="D12" s="16">
        <f t="shared" ref="D12:N12" si="14">MOD(D11,2)</f>
        <v>0</v>
      </c>
      <c r="E12" s="16">
        <f t="shared" si="14"/>
        <v>0</v>
      </c>
      <c r="F12" s="16">
        <f t="shared" si="14"/>
        <v>0</v>
      </c>
      <c r="G12" s="16">
        <f t="shared" si="14"/>
        <v>1</v>
      </c>
      <c r="H12" s="16">
        <f t="shared" si="14"/>
        <v>0</v>
      </c>
      <c r="I12" s="16">
        <f t="shared" si="14"/>
        <v>0</v>
      </c>
      <c r="J12" s="16">
        <f t="shared" si="14"/>
        <v>1</v>
      </c>
      <c r="K12" s="16">
        <f t="shared" si="14"/>
        <v>1</v>
      </c>
      <c r="L12" s="16">
        <f t="shared" si="14"/>
        <v>1</v>
      </c>
      <c r="M12" s="16">
        <f t="shared" si="14"/>
        <v>0</v>
      </c>
      <c r="N12" s="16">
        <f t="shared" si="14"/>
        <v>0</v>
      </c>
      <c r="O12" s="16">
        <f t="shared" ref="O12:X12" si="15">TRUNC(O11,0)</f>
        <v>0</v>
      </c>
      <c r="P12" s="16">
        <f t="shared" si="15"/>
        <v>0</v>
      </c>
      <c r="Q12" s="16">
        <f t="shared" si="15"/>
        <v>0</v>
      </c>
      <c r="R12" s="16">
        <f t="shared" si="15"/>
        <v>0</v>
      </c>
      <c r="S12" s="16">
        <f t="shared" si="15"/>
        <v>0</v>
      </c>
      <c r="T12" s="16">
        <f t="shared" si="15"/>
        <v>0</v>
      </c>
      <c r="U12" s="16">
        <f t="shared" si="15"/>
        <v>0</v>
      </c>
      <c r="V12" s="16">
        <f t="shared" si="15"/>
        <v>0</v>
      </c>
      <c r="W12" s="16">
        <f t="shared" si="15"/>
        <v>0</v>
      </c>
      <c r="X12" s="16">
        <f t="shared" si="15"/>
        <v>0</v>
      </c>
      <c r="Y12" s="76"/>
    </row>
    <row r="13" spans="1:25" x14ac:dyDescent="0.25">
      <c r="A13" s="77" t="s">
        <v>7</v>
      </c>
      <c r="B13" s="77">
        <v>1121</v>
      </c>
      <c r="C13" s="77">
        <v>0</v>
      </c>
      <c r="D13" s="17">
        <f t="shared" ref="D13:N13" si="16">INT($B$13/POWER(2,D3))</f>
        <v>1</v>
      </c>
      <c r="E13" s="17">
        <f t="shared" si="16"/>
        <v>2</v>
      </c>
      <c r="F13" s="17">
        <f t="shared" si="16"/>
        <v>4</v>
      </c>
      <c r="G13" s="17">
        <f t="shared" si="16"/>
        <v>8</v>
      </c>
      <c r="H13" s="17">
        <f t="shared" si="16"/>
        <v>17</v>
      </c>
      <c r="I13" s="17">
        <f t="shared" si="16"/>
        <v>35</v>
      </c>
      <c r="J13" s="17">
        <f t="shared" si="16"/>
        <v>70</v>
      </c>
      <c r="K13" s="17">
        <f t="shared" si="16"/>
        <v>140</v>
      </c>
      <c r="L13" s="17">
        <f t="shared" si="16"/>
        <v>280</v>
      </c>
      <c r="M13" s="17">
        <f t="shared" si="16"/>
        <v>560</v>
      </c>
      <c r="N13" s="17">
        <f t="shared" si="16"/>
        <v>1121</v>
      </c>
      <c r="O13" s="17">
        <f>(C13/POWER(10,LEN(C13)))*2</f>
        <v>0</v>
      </c>
      <c r="P13" s="17">
        <f t="shared" ref="P13:X13" si="17">MOD(O13,1)*2</f>
        <v>0</v>
      </c>
      <c r="Q13" s="17">
        <f t="shared" si="17"/>
        <v>0</v>
      </c>
      <c r="R13" s="17">
        <f t="shared" si="17"/>
        <v>0</v>
      </c>
      <c r="S13" s="17">
        <f t="shared" si="17"/>
        <v>0</v>
      </c>
      <c r="T13" s="17">
        <f t="shared" si="17"/>
        <v>0</v>
      </c>
      <c r="U13" s="17">
        <f t="shared" si="17"/>
        <v>0</v>
      </c>
      <c r="V13" s="17">
        <f t="shared" si="17"/>
        <v>0</v>
      </c>
      <c r="W13" s="17">
        <f t="shared" si="17"/>
        <v>0</v>
      </c>
      <c r="X13" s="17">
        <f t="shared" si="17"/>
        <v>0</v>
      </c>
      <c r="Y13" s="77" t="str">
        <f>_xlfn.CONCAT(D14:N14,",",O14:X14)</f>
        <v>10001100001,0000000000</v>
      </c>
    </row>
    <row r="14" spans="1:25" x14ac:dyDescent="0.25">
      <c r="A14" s="78"/>
      <c r="B14" s="78"/>
      <c r="C14" s="78"/>
      <c r="D14" s="16">
        <f t="shared" ref="D14:N14" si="18">MOD(D13,2)</f>
        <v>1</v>
      </c>
      <c r="E14" s="16">
        <f t="shared" si="18"/>
        <v>0</v>
      </c>
      <c r="F14" s="16">
        <f t="shared" si="18"/>
        <v>0</v>
      </c>
      <c r="G14" s="16">
        <f t="shared" si="18"/>
        <v>0</v>
      </c>
      <c r="H14" s="16">
        <f t="shared" si="18"/>
        <v>1</v>
      </c>
      <c r="I14" s="16">
        <f t="shared" si="18"/>
        <v>1</v>
      </c>
      <c r="J14" s="16">
        <f t="shared" si="18"/>
        <v>0</v>
      </c>
      <c r="K14" s="16">
        <f t="shared" si="18"/>
        <v>0</v>
      </c>
      <c r="L14" s="16">
        <f t="shared" si="18"/>
        <v>0</v>
      </c>
      <c r="M14" s="16">
        <f t="shared" si="18"/>
        <v>0</v>
      </c>
      <c r="N14" s="16">
        <f t="shared" si="18"/>
        <v>1</v>
      </c>
      <c r="O14" s="16">
        <f t="shared" ref="O14:X14" si="19">TRUNC(O13,0)</f>
        <v>0</v>
      </c>
      <c r="P14" s="16">
        <f t="shared" si="19"/>
        <v>0</v>
      </c>
      <c r="Q14" s="16">
        <f t="shared" si="19"/>
        <v>0</v>
      </c>
      <c r="R14" s="16">
        <f t="shared" si="19"/>
        <v>0</v>
      </c>
      <c r="S14" s="16">
        <f t="shared" si="19"/>
        <v>0</v>
      </c>
      <c r="T14" s="16">
        <f t="shared" si="19"/>
        <v>0</v>
      </c>
      <c r="U14" s="16">
        <f t="shared" si="19"/>
        <v>0</v>
      </c>
      <c r="V14" s="16">
        <f t="shared" si="19"/>
        <v>0</v>
      </c>
      <c r="W14" s="16">
        <f t="shared" si="19"/>
        <v>0</v>
      </c>
      <c r="X14" s="16">
        <f t="shared" si="19"/>
        <v>0</v>
      </c>
      <c r="Y14" s="78"/>
    </row>
    <row r="15" spans="1:25" x14ac:dyDescent="0.25">
      <c r="A15" s="69" t="s">
        <v>8</v>
      </c>
      <c r="B15" s="69">
        <v>11</v>
      </c>
      <c r="C15" s="69">
        <v>99</v>
      </c>
      <c r="D15" s="17">
        <f t="shared" ref="D15:N15" si="20">INT($B$15/POWER(2,D3))</f>
        <v>0</v>
      </c>
      <c r="E15" s="17">
        <f t="shared" si="20"/>
        <v>0</v>
      </c>
      <c r="F15" s="17">
        <f t="shared" si="20"/>
        <v>0</v>
      </c>
      <c r="G15" s="17">
        <f t="shared" si="20"/>
        <v>0</v>
      </c>
      <c r="H15" s="17">
        <f t="shared" si="20"/>
        <v>0</v>
      </c>
      <c r="I15" s="17">
        <f t="shared" si="20"/>
        <v>0</v>
      </c>
      <c r="J15" s="17">
        <f t="shared" si="20"/>
        <v>0</v>
      </c>
      <c r="K15" s="17">
        <f t="shared" si="20"/>
        <v>1</v>
      </c>
      <c r="L15" s="17">
        <f t="shared" si="20"/>
        <v>2</v>
      </c>
      <c r="M15" s="17">
        <f t="shared" si="20"/>
        <v>5</v>
      </c>
      <c r="N15" s="17">
        <f t="shared" si="20"/>
        <v>11</v>
      </c>
      <c r="O15" s="17">
        <f>(C15/POWER(10,LEN(C15)))*2</f>
        <v>1.98</v>
      </c>
      <c r="P15" s="17">
        <f t="shared" ref="P15:X15" si="21">MOD(O15,1)*2</f>
        <v>1.96</v>
      </c>
      <c r="Q15" s="17">
        <f t="shared" si="21"/>
        <v>1.92</v>
      </c>
      <c r="R15" s="17">
        <f t="shared" si="21"/>
        <v>1.8399999999999999</v>
      </c>
      <c r="S15" s="17">
        <f t="shared" si="21"/>
        <v>1.6799999999999997</v>
      </c>
      <c r="T15" s="17">
        <f t="shared" si="21"/>
        <v>1.3599999999999994</v>
      </c>
      <c r="U15" s="17">
        <f t="shared" si="21"/>
        <v>0.71999999999999886</v>
      </c>
      <c r="V15" s="17">
        <f t="shared" si="21"/>
        <v>1.4399999999999977</v>
      </c>
      <c r="W15" s="17">
        <f t="shared" si="21"/>
        <v>0.87999999999999545</v>
      </c>
      <c r="X15" s="17">
        <f t="shared" si="21"/>
        <v>1.7599999999999909</v>
      </c>
      <c r="Y15" s="69" t="str">
        <f>_xlfn.CONCAT(D16:N16,",",O16:X16)</f>
        <v>00000001011,1111110101</v>
      </c>
    </row>
    <row r="16" spans="1:25" x14ac:dyDescent="0.25">
      <c r="A16" s="70"/>
      <c r="B16" s="70"/>
      <c r="C16" s="70"/>
      <c r="D16" s="16">
        <f t="shared" ref="D16:N16" si="22">MOD(D15,2)</f>
        <v>0</v>
      </c>
      <c r="E16" s="16">
        <f t="shared" si="22"/>
        <v>0</v>
      </c>
      <c r="F16" s="16">
        <f t="shared" si="22"/>
        <v>0</v>
      </c>
      <c r="G16" s="16">
        <f t="shared" si="22"/>
        <v>0</v>
      </c>
      <c r="H16" s="16">
        <f t="shared" si="22"/>
        <v>0</v>
      </c>
      <c r="I16" s="16">
        <f t="shared" si="22"/>
        <v>0</v>
      </c>
      <c r="J16" s="16">
        <f t="shared" si="22"/>
        <v>0</v>
      </c>
      <c r="K16" s="16">
        <f t="shared" si="22"/>
        <v>1</v>
      </c>
      <c r="L16" s="16">
        <f t="shared" si="22"/>
        <v>0</v>
      </c>
      <c r="M16" s="16">
        <f t="shared" si="22"/>
        <v>1</v>
      </c>
      <c r="N16" s="16">
        <f t="shared" si="22"/>
        <v>1</v>
      </c>
      <c r="O16" s="16">
        <f t="shared" ref="O16:X16" si="23">TRUNC(O15,0)</f>
        <v>1</v>
      </c>
      <c r="P16" s="16">
        <f t="shared" si="23"/>
        <v>1</v>
      </c>
      <c r="Q16" s="16">
        <f t="shared" si="23"/>
        <v>1</v>
      </c>
      <c r="R16" s="16">
        <f t="shared" si="23"/>
        <v>1</v>
      </c>
      <c r="S16" s="16">
        <f t="shared" si="23"/>
        <v>1</v>
      </c>
      <c r="T16" s="16">
        <f t="shared" si="23"/>
        <v>1</v>
      </c>
      <c r="U16" s="16">
        <f t="shared" si="23"/>
        <v>0</v>
      </c>
      <c r="V16" s="16">
        <f t="shared" si="23"/>
        <v>1</v>
      </c>
      <c r="W16" s="16">
        <f t="shared" si="23"/>
        <v>0</v>
      </c>
      <c r="X16" s="16">
        <f t="shared" si="23"/>
        <v>1</v>
      </c>
      <c r="Y16" s="70"/>
    </row>
    <row r="17" spans="1:25" x14ac:dyDescent="0.25">
      <c r="A17" s="67" t="s">
        <v>9</v>
      </c>
      <c r="B17" s="67">
        <v>245</v>
      </c>
      <c r="C17" s="67">
        <v>55</v>
      </c>
      <c r="D17" s="17">
        <f t="shared" ref="D17:N17" si="24">INT($B$17/POWER(2,D3))</f>
        <v>0</v>
      </c>
      <c r="E17" s="17">
        <f t="shared" si="24"/>
        <v>0</v>
      </c>
      <c r="F17" s="17">
        <f t="shared" si="24"/>
        <v>0</v>
      </c>
      <c r="G17" s="17">
        <f t="shared" si="24"/>
        <v>1</v>
      </c>
      <c r="H17" s="17">
        <f t="shared" si="24"/>
        <v>3</v>
      </c>
      <c r="I17" s="17">
        <f t="shared" si="24"/>
        <v>7</v>
      </c>
      <c r="J17" s="17">
        <f t="shared" si="24"/>
        <v>15</v>
      </c>
      <c r="K17" s="17">
        <f t="shared" si="24"/>
        <v>30</v>
      </c>
      <c r="L17" s="17">
        <f t="shared" si="24"/>
        <v>61</v>
      </c>
      <c r="M17" s="17">
        <f t="shared" si="24"/>
        <v>122</v>
      </c>
      <c r="N17" s="17">
        <f t="shared" si="24"/>
        <v>245</v>
      </c>
      <c r="O17" s="17">
        <f>(C17/POWER(10,LEN(C17)))*2</f>
        <v>1.1000000000000001</v>
      </c>
      <c r="P17" s="17">
        <f t="shared" ref="P17:X17" si="25">MOD(O17,1)*2</f>
        <v>0.20000000000000018</v>
      </c>
      <c r="Q17" s="17">
        <f t="shared" si="25"/>
        <v>0.40000000000000036</v>
      </c>
      <c r="R17" s="17">
        <f t="shared" si="25"/>
        <v>0.80000000000000071</v>
      </c>
      <c r="S17" s="17">
        <f t="shared" si="25"/>
        <v>1.6000000000000014</v>
      </c>
      <c r="T17" s="17">
        <f t="shared" si="25"/>
        <v>1.2000000000000028</v>
      </c>
      <c r="U17" s="17">
        <f t="shared" si="25"/>
        <v>0.40000000000000568</v>
      </c>
      <c r="V17" s="17">
        <f t="shared" si="25"/>
        <v>0.80000000000001137</v>
      </c>
      <c r="W17" s="17">
        <f t="shared" si="25"/>
        <v>1.6000000000000227</v>
      </c>
      <c r="X17" s="17">
        <f t="shared" si="25"/>
        <v>1.2000000000000455</v>
      </c>
      <c r="Y17" s="67" t="str">
        <f>_xlfn.CONCAT(D18:N18,",",O18:X18)</f>
        <v>00011110101,1000110011</v>
      </c>
    </row>
    <row r="18" spans="1:25" x14ac:dyDescent="0.25">
      <c r="A18" s="68"/>
      <c r="B18" s="68"/>
      <c r="C18" s="68"/>
      <c r="D18" s="16">
        <f t="shared" ref="D18:N18" si="26">MOD(D17,2)</f>
        <v>0</v>
      </c>
      <c r="E18" s="16">
        <f t="shared" si="26"/>
        <v>0</v>
      </c>
      <c r="F18" s="16">
        <f t="shared" si="26"/>
        <v>0</v>
      </c>
      <c r="G18" s="16">
        <f t="shared" si="26"/>
        <v>1</v>
      </c>
      <c r="H18" s="16">
        <f t="shared" si="26"/>
        <v>1</v>
      </c>
      <c r="I18" s="16">
        <f t="shared" si="26"/>
        <v>1</v>
      </c>
      <c r="J18" s="16">
        <f t="shared" si="26"/>
        <v>1</v>
      </c>
      <c r="K18" s="16">
        <f t="shared" si="26"/>
        <v>0</v>
      </c>
      <c r="L18" s="16">
        <f t="shared" si="26"/>
        <v>1</v>
      </c>
      <c r="M18" s="16">
        <f t="shared" si="26"/>
        <v>0</v>
      </c>
      <c r="N18" s="16">
        <f t="shared" si="26"/>
        <v>1</v>
      </c>
      <c r="O18" s="16">
        <f t="shared" ref="O18:X18" si="27">TRUNC(O17,0)</f>
        <v>1</v>
      </c>
      <c r="P18" s="16">
        <f t="shared" si="27"/>
        <v>0</v>
      </c>
      <c r="Q18" s="16">
        <f t="shared" si="27"/>
        <v>0</v>
      </c>
      <c r="R18" s="16">
        <f t="shared" si="27"/>
        <v>0</v>
      </c>
      <c r="S18" s="16">
        <f t="shared" si="27"/>
        <v>1</v>
      </c>
      <c r="T18" s="16">
        <f t="shared" si="27"/>
        <v>1</v>
      </c>
      <c r="U18" s="16">
        <f t="shared" si="27"/>
        <v>0</v>
      </c>
      <c r="V18" s="16">
        <f t="shared" si="27"/>
        <v>0</v>
      </c>
      <c r="W18" s="16">
        <f t="shared" si="27"/>
        <v>1</v>
      </c>
      <c r="X18" s="16">
        <f t="shared" si="27"/>
        <v>1</v>
      </c>
      <c r="Y18" s="68"/>
    </row>
    <row r="19" spans="1:25" x14ac:dyDescent="0.25">
      <c r="A19" s="71" t="s">
        <v>22</v>
      </c>
      <c r="B19" s="71">
        <v>31</v>
      </c>
      <c r="C19" s="71">
        <v>256</v>
      </c>
      <c r="D19" s="17">
        <f t="shared" ref="D19:N19" si="28">INT($B$19/POWER(2,D3))</f>
        <v>0</v>
      </c>
      <c r="E19" s="17">
        <f t="shared" si="28"/>
        <v>0</v>
      </c>
      <c r="F19" s="17">
        <f t="shared" si="28"/>
        <v>0</v>
      </c>
      <c r="G19" s="17">
        <f t="shared" si="28"/>
        <v>0</v>
      </c>
      <c r="H19" s="17">
        <f t="shared" si="28"/>
        <v>0</v>
      </c>
      <c r="I19" s="17">
        <f t="shared" si="28"/>
        <v>0</v>
      </c>
      <c r="J19" s="17">
        <f t="shared" si="28"/>
        <v>1</v>
      </c>
      <c r="K19" s="17">
        <f t="shared" si="28"/>
        <v>3</v>
      </c>
      <c r="L19" s="17">
        <f t="shared" si="28"/>
        <v>7</v>
      </c>
      <c r="M19" s="17">
        <f t="shared" si="28"/>
        <v>15</v>
      </c>
      <c r="N19" s="17">
        <f t="shared" si="28"/>
        <v>31</v>
      </c>
      <c r="O19" s="17">
        <f>(C19/POWER(10,LEN(C19)))*2</f>
        <v>0.51200000000000001</v>
      </c>
      <c r="P19" s="17">
        <f t="shared" ref="P19:X19" si="29">MOD(O19,1)*2</f>
        <v>1.024</v>
      </c>
      <c r="Q19" s="17">
        <f t="shared" si="29"/>
        <v>4.8000000000000043E-2</v>
      </c>
      <c r="R19" s="17">
        <f t="shared" si="29"/>
        <v>9.6000000000000085E-2</v>
      </c>
      <c r="S19" s="17">
        <f t="shared" si="29"/>
        <v>0.19200000000000017</v>
      </c>
      <c r="T19" s="17">
        <f t="shared" si="29"/>
        <v>0.38400000000000034</v>
      </c>
      <c r="U19" s="17">
        <f t="shared" si="29"/>
        <v>0.76800000000000068</v>
      </c>
      <c r="V19" s="17">
        <f t="shared" si="29"/>
        <v>1.5360000000000014</v>
      </c>
      <c r="W19" s="17">
        <f t="shared" si="29"/>
        <v>1.0720000000000027</v>
      </c>
      <c r="X19" s="17">
        <f t="shared" si="29"/>
        <v>0.14400000000000546</v>
      </c>
      <c r="Y19" s="71" t="str">
        <f>_xlfn.CONCAT(D20:N20,",",O20:X20)</f>
        <v>00000011111,0100000110</v>
      </c>
    </row>
    <row r="20" spans="1:25" x14ac:dyDescent="0.25">
      <c r="A20" s="72"/>
      <c r="B20" s="72"/>
      <c r="C20" s="72"/>
      <c r="D20" s="16">
        <f t="shared" ref="D20:N20" si="30">MOD(D19,2)</f>
        <v>0</v>
      </c>
      <c r="E20" s="16">
        <f t="shared" si="30"/>
        <v>0</v>
      </c>
      <c r="F20" s="16">
        <f t="shared" si="30"/>
        <v>0</v>
      </c>
      <c r="G20" s="16">
        <f t="shared" si="30"/>
        <v>0</v>
      </c>
      <c r="H20" s="16">
        <f t="shared" si="30"/>
        <v>0</v>
      </c>
      <c r="I20" s="16">
        <f t="shared" si="30"/>
        <v>0</v>
      </c>
      <c r="J20" s="16">
        <f t="shared" si="30"/>
        <v>1</v>
      </c>
      <c r="K20" s="16">
        <f t="shared" si="30"/>
        <v>1</v>
      </c>
      <c r="L20" s="16">
        <f t="shared" si="30"/>
        <v>1</v>
      </c>
      <c r="M20" s="16">
        <f t="shared" si="30"/>
        <v>1</v>
      </c>
      <c r="N20" s="16">
        <f t="shared" si="30"/>
        <v>1</v>
      </c>
      <c r="O20" s="16">
        <f t="shared" ref="O20:X20" si="31">TRUNC(O19,0)</f>
        <v>0</v>
      </c>
      <c r="P20" s="16">
        <f t="shared" si="31"/>
        <v>1</v>
      </c>
      <c r="Q20" s="16">
        <f t="shared" si="31"/>
        <v>0</v>
      </c>
      <c r="R20" s="16">
        <f t="shared" si="31"/>
        <v>0</v>
      </c>
      <c r="S20" s="16">
        <f t="shared" si="31"/>
        <v>0</v>
      </c>
      <c r="T20" s="16">
        <f t="shared" si="31"/>
        <v>0</v>
      </c>
      <c r="U20" s="16">
        <f t="shared" si="31"/>
        <v>0</v>
      </c>
      <c r="V20" s="16">
        <f t="shared" si="31"/>
        <v>1</v>
      </c>
      <c r="W20" s="16">
        <f t="shared" si="31"/>
        <v>1</v>
      </c>
      <c r="X20" s="16">
        <f t="shared" si="31"/>
        <v>0</v>
      </c>
      <c r="Y20" s="72"/>
    </row>
    <row r="21" spans="1:25" x14ac:dyDescent="0.25">
      <c r="A21" s="73" t="s">
        <v>21</v>
      </c>
      <c r="B21" s="73">
        <v>1110</v>
      </c>
      <c r="C21" s="73">
        <v>2256</v>
      </c>
      <c r="D21" s="17">
        <f t="shared" ref="D21:N21" si="32">INT($B$21/POWER(2,D3))</f>
        <v>1</v>
      </c>
      <c r="E21" s="17">
        <f t="shared" si="32"/>
        <v>2</v>
      </c>
      <c r="F21" s="17">
        <f t="shared" si="32"/>
        <v>4</v>
      </c>
      <c r="G21" s="17">
        <f t="shared" si="32"/>
        <v>8</v>
      </c>
      <c r="H21" s="17">
        <f t="shared" si="32"/>
        <v>17</v>
      </c>
      <c r="I21" s="17">
        <f t="shared" si="32"/>
        <v>34</v>
      </c>
      <c r="J21" s="17">
        <f t="shared" si="32"/>
        <v>69</v>
      </c>
      <c r="K21" s="17">
        <f t="shared" si="32"/>
        <v>138</v>
      </c>
      <c r="L21" s="17">
        <f t="shared" si="32"/>
        <v>277</v>
      </c>
      <c r="M21" s="17">
        <f t="shared" si="32"/>
        <v>555</v>
      </c>
      <c r="N21" s="17">
        <f t="shared" si="32"/>
        <v>1110</v>
      </c>
      <c r="O21" s="17">
        <f>(C21/POWER(10,LEN(C21)))*2</f>
        <v>0.45119999999999999</v>
      </c>
      <c r="P21" s="17">
        <f t="shared" ref="P21:X21" si="33">MOD(O21,1)*2</f>
        <v>0.90239999999999998</v>
      </c>
      <c r="Q21" s="17">
        <f t="shared" si="33"/>
        <v>1.8048</v>
      </c>
      <c r="R21" s="17">
        <f t="shared" si="33"/>
        <v>1.6095999999999999</v>
      </c>
      <c r="S21" s="17">
        <f t="shared" si="33"/>
        <v>1.2191999999999998</v>
      </c>
      <c r="T21" s="17">
        <f t="shared" si="33"/>
        <v>0.43839999999999968</v>
      </c>
      <c r="U21" s="17">
        <f t="shared" si="33"/>
        <v>0.87679999999999936</v>
      </c>
      <c r="V21" s="17">
        <f t="shared" si="33"/>
        <v>1.7535999999999987</v>
      </c>
      <c r="W21" s="17">
        <f t="shared" si="33"/>
        <v>1.5071999999999974</v>
      </c>
      <c r="X21" s="17">
        <f t="shared" si="33"/>
        <v>1.0143999999999949</v>
      </c>
      <c r="Y21" s="73" t="str">
        <f>_xlfn.CONCAT(D22:N22,",",O22:X22)</f>
        <v>10001010110,0011100111</v>
      </c>
    </row>
    <row r="22" spans="1:25" x14ac:dyDescent="0.25">
      <c r="A22" s="74"/>
      <c r="B22" s="74"/>
      <c r="C22" s="74"/>
      <c r="D22" s="16">
        <f t="shared" ref="D22:N22" si="34">MOD(D21,2)</f>
        <v>1</v>
      </c>
      <c r="E22" s="16">
        <f t="shared" si="34"/>
        <v>0</v>
      </c>
      <c r="F22" s="16">
        <f t="shared" si="34"/>
        <v>0</v>
      </c>
      <c r="G22" s="16">
        <f t="shared" si="34"/>
        <v>0</v>
      </c>
      <c r="H22" s="16">
        <f t="shared" si="34"/>
        <v>1</v>
      </c>
      <c r="I22" s="16">
        <f t="shared" si="34"/>
        <v>0</v>
      </c>
      <c r="J22" s="16">
        <f t="shared" si="34"/>
        <v>1</v>
      </c>
      <c r="K22" s="16">
        <f t="shared" si="34"/>
        <v>0</v>
      </c>
      <c r="L22" s="16">
        <f t="shared" si="34"/>
        <v>1</v>
      </c>
      <c r="M22" s="16">
        <f t="shared" si="34"/>
        <v>1</v>
      </c>
      <c r="N22" s="16">
        <f t="shared" si="34"/>
        <v>0</v>
      </c>
      <c r="O22" s="16">
        <f t="shared" ref="O22:X22" si="35">TRUNC(O21,0)</f>
        <v>0</v>
      </c>
      <c r="P22" s="16">
        <f t="shared" si="35"/>
        <v>0</v>
      </c>
      <c r="Q22" s="16">
        <f t="shared" si="35"/>
        <v>1</v>
      </c>
      <c r="R22" s="16">
        <f t="shared" si="35"/>
        <v>1</v>
      </c>
      <c r="S22" s="16">
        <f t="shared" si="35"/>
        <v>1</v>
      </c>
      <c r="T22" s="16">
        <f t="shared" si="35"/>
        <v>0</v>
      </c>
      <c r="U22" s="16">
        <f t="shared" si="35"/>
        <v>0</v>
      </c>
      <c r="V22" s="16">
        <f t="shared" si="35"/>
        <v>1</v>
      </c>
      <c r="W22" s="16">
        <f t="shared" si="35"/>
        <v>1</v>
      </c>
      <c r="X22" s="16">
        <f t="shared" si="35"/>
        <v>1</v>
      </c>
      <c r="Y22" s="74"/>
    </row>
  </sheetData>
  <mergeCells count="66">
    <mergeCell ref="A1:C2"/>
    <mergeCell ref="D1:N1"/>
    <mergeCell ref="O1:X1"/>
    <mergeCell ref="J3:J4"/>
    <mergeCell ref="P3:P4"/>
    <mergeCell ref="O2:X2"/>
    <mergeCell ref="D3:D4"/>
    <mergeCell ref="E3:E4"/>
    <mergeCell ref="F3:F4"/>
    <mergeCell ref="G3:G4"/>
    <mergeCell ref="H3:H4"/>
    <mergeCell ref="I3:I4"/>
    <mergeCell ref="D2:N2"/>
    <mergeCell ref="K3:K4"/>
    <mergeCell ref="L3:L4"/>
    <mergeCell ref="M3:M4"/>
    <mergeCell ref="N3:N4"/>
    <mergeCell ref="O3:O4"/>
    <mergeCell ref="Y11:Y12"/>
    <mergeCell ref="Q3:Q4"/>
    <mergeCell ref="R3:R4"/>
    <mergeCell ref="S3:S4"/>
    <mergeCell ref="T3:T4"/>
    <mergeCell ref="U3:U4"/>
    <mergeCell ref="V3:V4"/>
    <mergeCell ref="W3:W4"/>
    <mergeCell ref="X3:X4"/>
    <mergeCell ref="Y1:Y4"/>
    <mergeCell ref="Y19:Y20"/>
    <mergeCell ref="Y21:Y22"/>
    <mergeCell ref="A19:A20"/>
    <mergeCell ref="A21:A22"/>
    <mergeCell ref="B5:B6"/>
    <mergeCell ref="C5:C6"/>
    <mergeCell ref="B7:B8"/>
    <mergeCell ref="C7:C8"/>
    <mergeCell ref="B9:B10"/>
    <mergeCell ref="C9:C10"/>
    <mergeCell ref="Y5:Y6"/>
    <mergeCell ref="Y7:Y8"/>
    <mergeCell ref="Y9:Y10"/>
    <mergeCell ref="Y13:Y14"/>
    <mergeCell ref="Y15:Y16"/>
    <mergeCell ref="Y17:Y18"/>
    <mergeCell ref="C19:C20"/>
    <mergeCell ref="B21:B22"/>
    <mergeCell ref="C21:C22"/>
    <mergeCell ref="B11:B12"/>
    <mergeCell ref="C11:C12"/>
    <mergeCell ref="B13:B14"/>
    <mergeCell ref="C13:C14"/>
    <mergeCell ref="B15:B16"/>
    <mergeCell ref="C15:C16"/>
    <mergeCell ref="B19:B20"/>
    <mergeCell ref="A3:A4"/>
    <mergeCell ref="B3:B4"/>
    <mergeCell ref="C3:C4"/>
    <mergeCell ref="B17:B18"/>
    <mergeCell ref="C17:C18"/>
    <mergeCell ref="A15:A16"/>
    <mergeCell ref="A17:A18"/>
    <mergeCell ref="A5:A6"/>
    <mergeCell ref="A7:A8"/>
    <mergeCell ref="A9:A10"/>
    <mergeCell ref="A11:A12"/>
    <mergeCell ref="A13:A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74C8-32A6-4D7C-8EA4-7AB2403691B0}">
  <dimension ref="A1:N17"/>
  <sheetViews>
    <sheetView workbookViewId="0">
      <selection activeCell="E7" sqref="E7"/>
    </sheetView>
  </sheetViews>
  <sheetFormatPr baseColWidth="10" defaultRowHeight="14.3" x14ac:dyDescent="0.25"/>
  <cols>
    <col min="1" max="1" width="3.25" bestFit="1" customWidth="1"/>
    <col min="2" max="2" width="15.75" bestFit="1" customWidth="1"/>
    <col min="3" max="3" width="6.625" bestFit="1" customWidth="1"/>
    <col min="4" max="4" width="5.25" bestFit="1" customWidth="1"/>
    <col min="5" max="5" width="3.875" bestFit="1" customWidth="1"/>
    <col min="6" max="6" width="2.875" bestFit="1" customWidth="1"/>
    <col min="7" max="7" width="9.375" bestFit="1" customWidth="1"/>
    <col min="8" max="8" width="14.875" bestFit="1" customWidth="1"/>
    <col min="9" max="11" width="16.375" bestFit="1" customWidth="1"/>
    <col min="12" max="12" width="21.75" bestFit="1" customWidth="1"/>
    <col min="13" max="13" width="23.625" bestFit="1" customWidth="1"/>
    <col min="14" max="14" width="19.375" bestFit="1" customWidth="1"/>
  </cols>
  <sheetData>
    <row r="1" spans="1:14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14" ht="14.95" thickBot="1" x14ac:dyDescent="0.3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</row>
    <row r="4" spans="1:14" ht="22.45" thickBot="1" x14ac:dyDescent="0.45">
      <c r="A4" s="13" t="s">
        <v>13</v>
      </c>
      <c r="B4" s="14"/>
      <c r="C4" s="33"/>
      <c r="D4" s="33"/>
      <c r="E4" s="33"/>
      <c r="F4" s="34"/>
      <c r="G4" s="32" t="s">
        <v>1</v>
      </c>
      <c r="H4" s="33"/>
      <c r="I4" s="33"/>
      <c r="J4" s="33"/>
      <c r="K4" s="33"/>
      <c r="L4" s="10" t="s">
        <v>30</v>
      </c>
      <c r="M4" s="11" t="s">
        <v>31</v>
      </c>
      <c r="N4" s="12" t="s">
        <v>27</v>
      </c>
    </row>
    <row r="5" spans="1:14" ht="19.05" x14ac:dyDescent="0.35">
      <c r="A5" s="58" t="s">
        <v>2</v>
      </c>
      <c r="B5" s="59"/>
      <c r="C5" s="8">
        <v>4096</v>
      </c>
      <c r="D5" s="8">
        <v>256</v>
      </c>
      <c r="E5" s="8">
        <v>16</v>
      </c>
      <c r="F5" s="9">
        <f>2^0</f>
        <v>1</v>
      </c>
      <c r="G5" s="7">
        <f>16^-1</f>
        <v>6.25E-2</v>
      </c>
      <c r="H5" s="8">
        <f>16^-2</f>
        <v>3.90625E-3</v>
      </c>
      <c r="I5" s="8">
        <f>16^-3</f>
        <v>2.44140625E-4</v>
      </c>
      <c r="J5" s="8">
        <f>16^-4</f>
        <v>1.52587890625E-5</v>
      </c>
      <c r="K5" s="8">
        <f>16^-5</f>
        <v>9.5367431640625E-7</v>
      </c>
      <c r="L5" s="48"/>
      <c r="M5" s="49"/>
      <c r="N5" s="50"/>
    </row>
    <row r="6" spans="1:14" x14ac:dyDescent="0.25">
      <c r="A6" s="61" t="s">
        <v>3</v>
      </c>
      <c r="B6" s="6" t="s">
        <v>17</v>
      </c>
      <c r="C6" s="6">
        <v>0</v>
      </c>
      <c r="D6" s="6">
        <v>0</v>
      </c>
      <c r="E6" s="6" t="s">
        <v>19</v>
      </c>
      <c r="F6" s="6" t="s">
        <v>18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0">
        <f>SUM(C7:F7)</f>
        <v>239</v>
      </c>
      <c r="M6" s="55">
        <f>SUM(G7:K7)</f>
        <v>0</v>
      </c>
      <c r="N6" s="56">
        <f>SUM(L6:M6)</f>
        <v>239</v>
      </c>
    </row>
    <row r="7" spans="1:14" ht="14.95" thickBot="1" x14ac:dyDescent="0.3">
      <c r="A7" s="61"/>
      <c r="B7" s="1" t="s">
        <v>15</v>
      </c>
      <c r="C7" s="4">
        <f>IF(ISNUMBER(C6), C6*C5, IF(C6="A", 10*C5, IF(C6="B", 11*C5, IF(C6="C", 12*C5, IF(C6="D", 13*C5, IF(C6="E", 14*C5, IF(C6="F", 15*C5, 0)))))))</f>
        <v>0</v>
      </c>
      <c r="D7" s="4">
        <f t="shared" ref="D7:K7" si="0">IF(ISNUMBER(D6), D6*D5, IF(D6="A", 10*D5, IF(D6="B", 11*D5, IF(D6="C", 12*D5, IF(D6="D", 13*D5, IF(D6="E", 14*D5, IF(D6="F", 15*D5, 0)))))))</f>
        <v>0</v>
      </c>
      <c r="E7" s="4">
        <f t="shared" si="0"/>
        <v>224</v>
      </c>
      <c r="F7" s="4">
        <f t="shared" si="0"/>
        <v>15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54"/>
      <c r="M7" s="36"/>
      <c r="N7" s="52"/>
    </row>
    <row r="8" spans="1:14" x14ac:dyDescent="0.25">
      <c r="A8" s="62" t="s">
        <v>4</v>
      </c>
      <c r="B8" s="6" t="s">
        <v>17</v>
      </c>
      <c r="C8" s="6">
        <v>0</v>
      </c>
      <c r="D8" s="6">
        <v>0</v>
      </c>
      <c r="E8" s="6" t="s">
        <v>18</v>
      </c>
      <c r="F8" s="6">
        <v>5</v>
      </c>
      <c r="G8" s="6">
        <v>2</v>
      </c>
      <c r="H8" s="6" t="s">
        <v>20</v>
      </c>
      <c r="I8" s="6">
        <v>3</v>
      </c>
      <c r="J8" s="6">
        <v>0</v>
      </c>
      <c r="K8" s="6">
        <v>0</v>
      </c>
      <c r="L8" s="53">
        <f>SUM(C9:F9)</f>
        <v>245</v>
      </c>
      <c r="M8" s="35">
        <f>SUM(G9:K9)</f>
        <v>0.176513671875</v>
      </c>
      <c r="N8" s="51">
        <f>SUM(L8:M9)</f>
        <v>245.176513671875</v>
      </c>
    </row>
    <row r="9" spans="1:14" ht="14.95" thickBot="1" x14ac:dyDescent="0.3">
      <c r="A9" s="62"/>
      <c r="B9" s="1" t="s">
        <v>15</v>
      </c>
      <c r="C9" s="4">
        <f>IF(ISNUMBER(C8), C8*C5, IF(C8="A", 10*C8, IF(C8="B", 11*C5, IF(C8="C", 12*C5, IF(C8="D", 13*C5, IF(C8="E", 14*C5, IF(C8="F", 15*C5, 0)))))))</f>
        <v>0</v>
      </c>
      <c r="D9" s="4">
        <f>IF(ISNUMBER(D8), D8*D5, IF(D8="A", 10*D5, IF(D8="B", 11*D5, IF(D8="C", 12*D5, IF(D8="D", 13*D5, IF(D8="E", 14*D5, IF(D8="F", 15*D5, 0)))))))</f>
        <v>0</v>
      </c>
      <c r="E9" s="4">
        <f t="shared" ref="E9:K9" si="1">IF(ISNUMBER(E8), E8*E5, IF(E8="A", 10*E5, IF(E8="B", 11*E5, IF(E8="C", 12*E5, IF(E8="D", 13*E5, IF(E8="E", 14*E5, IF(E8="F", 15*E5, 0)))))))</f>
        <v>240</v>
      </c>
      <c r="F9" s="4">
        <f t="shared" si="1"/>
        <v>5</v>
      </c>
      <c r="G9" s="4">
        <f t="shared" si="1"/>
        <v>0.125</v>
      </c>
      <c r="H9" s="4">
        <f t="shared" si="1"/>
        <v>5.078125E-2</v>
      </c>
      <c r="I9" s="4">
        <f t="shared" si="1"/>
        <v>7.32421875E-4</v>
      </c>
      <c r="J9" s="4">
        <f t="shared" si="1"/>
        <v>0</v>
      </c>
      <c r="K9" s="4">
        <f t="shared" si="1"/>
        <v>0</v>
      </c>
      <c r="L9" s="54"/>
      <c r="M9" s="36"/>
      <c r="N9" s="52"/>
    </row>
    <row r="10" spans="1:14" x14ac:dyDescent="0.25">
      <c r="A10" s="63" t="s">
        <v>5</v>
      </c>
      <c r="B10" s="6" t="s">
        <v>17</v>
      </c>
      <c r="C10" s="6">
        <v>0</v>
      </c>
      <c r="D10" s="6" t="s">
        <v>19</v>
      </c>
      <c r="E10" s="6">
        <v>1</v>
      </c>
      <c r="F10" s="6">
        <v>2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53">
        <f>SUM(C11:F11)</f>
        <v>3602</v>
      </c>
      <c r="M10" s="35">
        <f>SUM(G11:K11)</f>
        <v>0</v>
      </c>
      <c r="N10" s="51">
        <f>SUM(L10:M11)</f>
        <v>3602</v>
      </c>
    </row>
    <row r="11" spans="1:14" ht="14.95" thickBot="1" x14ac:dyDescent="0.3">
      <c r="A11" s="63"/>
      <c r="B11" s="2" t="s">
        <v>15</v>
      </c>
      <c r="C11" s="4">
        <f>IF(ISNUMBER(C10), C10*C5, IF(C10="A", 10*C10, IF(C10="B", 11*C5, IF(C10="C", 12*C5, IF(C10="D", 13*C5, IF(C10="E", 14*C5, IF(C10="F", 15*C5, 0)))))))</f>
        <v>0</v>
      </c>
      <c r="D11" s="4">
        <f t="shared" ref="D11:K11" si="2">IF(ISNUMBER(D10), D10*D5, IF(D10="A", 10*D10, IF(D10="B", 11*D5, IF(D10="C", 12*D5, IF(D10="D", 13*D5, IF(D10="E", 14*D5, IF(D10="F", 15*D5, 0)))))))</f>
        <v>3584</v>
      </c>
      <c r="E11" s="4">
        <f t="shared" si="2"/>
        <v>16</v>
      </c>
      <c r="F11" s="4">
        <f t="shared" si="2"/>
        <v>2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54"/>
      <c r="M11" s="36"/>
      <c r="N11" s="52"/>
    </row>
    <row r="12" spans="1:14" x14ac:dyDescent="0.25">
      <c r="A12" s="64" t="s">
        <v>6</v>
      </c>
      <c r="B12" s="6" t="s">
        <v>17</v>
      </c>
      <c r="C12" s="6">
        <v>0</v>
      </c>
      <c r="D12" s="6">
        <v>1</v>
      </c>
      <c r="E12" s="6" t="s">
        <v>19</v>
      </c>
      <c r="F12" s="6">
        <v>3</v>
      </c>
      <c r="G12" s="6" t="s">
        <v>19</v>
      </c>
      <c r="H12" s="6">
        <v>4</v>
      </c>
      <c r="I12" s="6">
        <v>2</v>
      </c>
      <c r="J12" s="6">
        <v>9</v>
      </c>
      <c r="K12" s="6">
        <v>0</v>
      </c>
      <c r="L12" s="53">
        <f>SUM(C13:F13)</f>
        <v>483</v>
      </c>
      <c r="M12" s="35">
        <f>SUM(G13:K13)</f>
        <v>0.8912506103515625</v>
      </c>
      <c r="N12" s="35">
        <f>SUM(L12:M13)</f>
        <v>483.89125061035156</v>
      </c>
    </row>
    <row r="13" spans="1:14" ht="14.95" thickBot="1" x14ac:dyDescent="0.3">
      <c r="A13" s="64"/>
      <c r="B13" s="2" t="s">
        <v>15</v>
      </c>
      <c r="C13" s="3">
        <f>IF(ISNUMBER(C12), C12*C5, IF(C12="A", 10*C5, IF(C12="B", 11*C5, IF(C12="C", 12*C5, IF(C12="D", 13*C5, IF(C12="E", 14*C5, IF(C12="F", 15*C5, 0)))))))</f>
        <v>0</v>
      </c>
      <c r="D13" s="3">
        <f t="shared" ref="D13:K13" si="3">IF(ISNUMBER(D12), D12*D5, IF(D12="A", 10*D5, IF(D12="B", 11*D5, IF(D12="C", 12*D5, IF(D12="D", 13*D5, IF(D12="E", 14*D5, IF(D12="F", 15*D5, 0)))))))</f>
        <v>256</v>
      </c>
      <c r="E13" s="3">
        <f t="shared" si="3"/>
        <v>224</v>
      </c>
      <c r="F13" s="3">
        <f t="shared" si="3"/>
        <v>3</v>
      </c>
      <c r="G13" s="3">
        <f t="shared" si="3"/>
        <v>0.875</v>
      </c>
      <c r="H13" s="3">
        <f t="shared" si="3"/>
        <v>1.5625E-2</v>
      </c>
      <c r="I13" s="3">
        <f t="shared" si="3"/>
        <v>4.8828125E-4</v>
      </c>
      <c r="J13" s="3">
        <f t="shared" si="3"/>
        <v>1.373291015625E-4</v>
      </c>
      <c r="K13" s="3">
        <f t="shared" si="3"/>
        <v>0</v>
      </c>
      <c r="L13" s="54"/>
      <c r="M13" s="36"/>
      <c r="N13" s="36"/>
    </row>
    <row r="14" spans="1:14" x14ac:dyDescent="0.25">
      <c r="A14" s="37" t="s">
        <v>7</v>
      </c>
      <c r="B14" s="6" t="s">
        <v>17</v>
      </c>
      <c r="C14" s="6">
        <v>0</v>
      </c>
      <c r="D14" s="6">
        <v>0</v>
      </c>
      <c r="E14" s="6" t="s">
        <v>18</v>
      </c>
      <c r="F14" s="6" t="s">
        <v>18</v>
      </c>
      <c r="G14" s="6">
        <v>2</v>
      </c>
      <c r="H14" s="6">
        <v>3</v>
      </c>
      <c r="I14" s="6">
        <v>2</v>
      </c>
      <c r="J14" s="6">
        <v>0</v>
      </c>
      <c r="K14" s="6">
        <v>0</v>
      </c>
      <c r="L14" s="35">
        <f>SUM(C15:F15)</f>
        <v>224</v>
      </c>
      <c r="M14" s="35">
        <f>SUM(G15:K15)</f>
        <v>0.13720703125</v>
      </c>
      <c r="N14" s="35">
        <f>SUM(L14:M14)</f>
        <v>224.13720703125</v>
      </c>
    </row>
    <row r="15" spans="1:14" ht="14.95" thickBot="1" x14ac:dyDescent="0.3">
      <c r="A15" s="37"/>
      <c r="B15" s="2" t="s">
        <v>15</v>
      </c>
      <c r="C15" s="3">
        <f>IF(ISNUMBER(C14), C14*C5, IF(C14="A", 10*C5, IF(C12="B", 11*C5, IF(C12="C", 12*C5, IF(C12="D", 13*C5, IF(C12="E", 14*C5, IF(C12="F", 15*C5, 0)))))))</f>
        <v>0</v>
      </c>
      <c r="D15" s="3">
        <f t="shared" ref="D15:K15" si="4">IF(ISNUMBER(D14), D14*D5, IF(D14="A", 10*D5, IF(D12="B", 11*D5, IF(D12="C", 12*D5, IF(D12="D", 13*D5, IF(D12="E", 14*D5, IF(D12="F", 15*D5, 0)))))))</f>
        <v>0</v>
      </c>
      <c r="E15" s="3">
        <f t="shared" si="4"/>
        <v>224</v>
      </c>
      <c r="F15" s="3">
        <f t="shared" si="4"/>
        <v>0</v>
      </c>
      <c r="G15" s="3">
        <f t="shared" si="4"/>
        <v>0.125</v>
      </c>
      <c r="H15" s="3">
        <f t="shared" si="4"/>
        <v>1.171875E-2</v>
      </c>
      <c r="I15" s="3">
        <f t="shared" si="4"/>
        <v>4.8828125E-4</v>
      </c>
      <c r="J15" s="3">
        <f t="shared" si="4"/>
        <v>0</v>
      </c>
      <c r="K15" s="3">
        <f t="shared" si="4"/>
        <v>0</v>
      </c>
      <c r="L15" s="36"/>
      <c r="M15" s="36"/>
      <c r="N15" s="36"/>
    </row>
    <row r="16" spans="1:14" x14ac:dyDescent="0.25">
      <c r="A16" s="38" t="s">
        <v>8</v>
      </c>
      <c r="B16" s="6" t="s">
        <v>17</v>
      </c>
      <c r="C16" s="6">
        <v>1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6">
        <v>1</v>
      </c>
      <c r="L16" s="35">
        <f>SUM(C17:F17)</f>
        <v>4097</v>
      </c>
      <c r="M16" s="35">
        <f>SUM(G17:K17)</f>
        <v>6.6407203674316406E-2</v>
      </c>
      <c r="N16" s="35">
        <f>SUM(L16:M17)</f>
        <v>4097.0664072036743</v>
      </c>
    </row>
    <row r="17" spans="1:14" ht="14.95" thickBot="1" x14ac:dyDescent="0.3">
      <c r="A17" s="38"/>
      <c r="B17" s="2" t="s">
        <v>15</v>
      </c>
      <c r="C17" s="3">
        <f>IF(ISNUMBER(C16), C16*C5, IF(C16="A", 10*C5, IF(C16="B", 11*C5, IF(C16="C", 12*C5, IF(C16="D", 13*C5, IF(C16="E", 14*C5, IF(C16="F", 15*C5, 0)))))))</f>
        <v>4096</v>
      </c>
      <c r="D17" s="3">
        <f t="shared" ref="D17:K17" si="5">IF(ISNUMBER(D16), D16*D5, IF(D16="A", 10*D5, IF(D16="B", 11*D5, IF(D16="C", 12*D5, IF(D16="D", 13*D5, IF(D16="E", 14*D5, IF(D16="F", 15*D5, 0)))))))</f>
        <v>0</v>
      </c>
      <c r="E17" s="3">
        <f t="shared" si="5"/>
        <v>0</v>
      </c>
      <c r="F17" s="3">
        <f t="shared" si="5"/>
        <v>1</v>
      </c>
      <c r="G17" s="3">
        <f t="shared" si="5"/>
        <v>6.25E-2</v>
      </c>
      <c r="H17" s="3">
        <f t="shared" si="5"/>
        <v>3.90625E-3</v>
      </c>
      <c r="I17" s="3">
        <f t="shared" si="5"/>
        <v>0</v>
      </c>
      <c r="J17" s="3">
        <f t="shared" si="5"/>
        <v>0</v>
      </c>
      <c r="K17" s="3">
        <f t="shared" si="5"/>
        <v>9.5367431640625E-7</v>
      </c>
      <c r="L17" s="36"/>
      <c r="M17" s="36"/>
      <c r="N17" s="36"/>
    </row>
  </sheetData>
  <mergeCells count="29">
    <mergeCell ref="A16:A17"/>
    <mergeCell ref="L16:L17"/>
    <mergeCell ref="M16:M17"/>
    <mergeCell ref="N16:N17"/>
    <mergeCell ref="A12:A13"/>
    <mergeCell ref="L12:L13"/>
    <mergeCell ref="M12:M13"/>
    <mergeCell ref="N12:N13"/>
    <mergeCell ref="A14:A15"/>
    <mergeCell ref="L14:L15"/>
    <mergeCell ref="M14:M15"/>
    <mergeCell ref="N14:N15"/>
    <mergeCell ref="A8:A9"/>
    <mergeCell ref="L8:L9"/>
    <mergeCell ref="M8:M9"/>
    <mergeCell ref="N8:N9"/>
    <mergeCell ref="A10:A11"/>
    <mergeCell ref="L10:L11"/>
    <mergeCell ref="M10:M11"/>
    <mergeCell ref="N10:N11"/>
    <mergeCell ref="A6:A7"/>
    <mergeCell ref="L6:L7"/>
    <mergeCell ref="M6:M7"/>
    <mergeCell ref="N6:N7"/>
    <mergeCell ref="A1:N3"/>
    <mergeCell ref="C4:F4"/>
    <mergeCell ref="G4:K4"/>
    <mergeCell ref="A5:B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C712-CFEC-4F2B-8439-D977C3BB597C}">
  <dimension ref="A1:AE12"/>
  <sheetViews>
    <sheetView tabSelected="1" workbookViewId="0">
      <selection activeCell="AE11" sqref="AE11:AE12"/>
    </sheetView>
  </sheetViews>
  <sheetFormatPr baseColWidth="10" defaultRowHeight="14.3" x14ac:dyDescent="0.25"/>
  <cols>
    <col min="1" max="1" width="1.875" bestFit="1" customWidth="1"/>
    <col min="2" max="2" width="15.75" bestFit="1" customWidth="1"/>
    <col min="3" max="9" width="1.875" bestFit="1" customWidth="1"/>
    <col min="10" max="10" width="2.875" bestFit="1" customWidth="1"/>
    <col min="11" max="21" width="1.875" bestFit="1" customWidth="1"/>
    <col min="22" max="22" width="2.875" bestFit="1" customWidth="1"/>
    <col min="23" max="26" width="1.875" bestFit="1" customWidth="1"/>
    <col min="27" max="28" width="16.375" bestFit="1" customWidth="1"/>
    <col min="29" max="29" width="21.75" bestFit="1" customWidth="1"/>
    <col min="30" max="30" width="23.625" bestFit="1" customWidth="1"/>
    <col min="31" max="31" width="25.625" bestFit="1" customWidth="1"/>
  </cols>
  <sheetData>
    <row r="1" spans="1:31" ht="22.45" thickBot="1" x14ac:dyDescent="0.45">
      <c r="A1" s="114" t="s">
        <v>13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  <c r="O1" s="114" t="s">
        <v>1</v>
      </c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  <c r="AC1" s="10" t="s">
        <v>30</v>
      </c>
      <c r="AD1" s="11" t="s">
        <v>31</v>
      </c>
      <c r="AE1" s="12" t="s">
        <v>27</v>
      </c>
    </row>
    <row r="2" spans="1:31" ht="19.05" x14ac:dyDescent="0.35">
      <c r="A2" s="58" t="s">
        <v>2</v>
      </c>
      <c r="B2" s="59"/>
      <c r="C2" s="119">
        <v>256</v>
      </c>
      <c r="D2" s="109"/>
      <c r="E2" s="109"/>
      <c r="F2" s="120"/>
      <c r="G2" s="119">
        <v>16</v>
      </c>
      <c r="H2" s="109"/>
      <c r="I2" s="109"/>
      <c r="J2" s="120"/>
      <c r="K2" s="119">
        <f>2^0</f>
        <v>1</v>
      </c>
      <c r="L2" s="109"/>
      <c r="M2" s="109"/>
      <c r="N2" s="121"/>
      <c r="O2" s="108">
        <f>16^-1</f>
        <v>6.25E-2</v>
      </c>
      <c r="P2" s="109"/>
      <c r="Q2" s="109"/>
      <c r="R2" s="109"/>
      <c r="S2" s="119">
        <f>16^-2</f>
        <v>3.90625E-3</v>
      </c>
      <c r="T2" s="109"/>
      <c r="U2" s="109"/>
      <c r="V2" s="120"/>
      <c r="W2" s="119">
        <f>16^-3</f>
        <v>2.44140625E-4</v>
      </c>
      <c r="X2" s="109"/>
      <c r="Y2" s="109"/>
      <c r="Z2" s="120"/>
      <c r="AA2" s="8">
        <f>16^-4</f>
        <v>1.52587890625E-5</v>
      </c>
      <c r="AB2" s="8">
        <f>16^-5</f>
        <v>9.5367431640625E-7</v>
      </c>
      <c r="AC2" s="48"/>
      <c r="AD2" s="49"/>
      <c r="AE2" s="50"/>
    </row>
    <row r="3" spans="1:31" x14ac:dyDescent="0.25">
      <c r="A3" s="122" t="s">
        <v>3</v>
      </c>
      <c r="B3" s="6" t="s">
        <v>17</v>
      </c>
      <c r="C3" s="110">
        <v>0</v>
      </c>
      <c r="D3" s="111"/>
      <c r="E3" s="111"/>
      <c r="F3" s="117"/>
      <c r="G3" s="110">
        <v>1</v>
      </c>
      <c r="H3" s="111"/>
      <c r="I3" s="111"/>
      <c r="J3" s="117"/>
      <c r="K3" s="110">
        <v>2</v>
      </c>
      <c r="L3" s="111"/>
      <c r="M3" s="111"/>
      <c r="N3" s="117"/>
      <c r="O3" s="110">
        <v>2</v>
      </c>
      <c r="P3" s="111"/>
      <c r="Q3" s="111"/>
      <c r="R3" s="111"/>
      <c r="S3" s="110" t="s">
        <v>32</v>
      </c>
      <c r="T3" s="111"/>
      <c r="U3" s="111"/>
      <c r="V3" s="117"/>
      <c r="W3" s="110">
        <v>3</v>
      </c>
      <c r="X3" s="111"/>
      <c r="Y3" s="111"/>
      <c r="Z3" s="117"/>
      <c r="AA3" s="6">
        <v>0</v>
      </c>
      <c r="AB3" s="6">
        <v>0</v>
      </c>
      <c r="AC3" s="60">
        <f>SUM(C4:M4)</f>
        <v>18</v>
      </c>
      <c r="AD3" s="55">
        <f>SUM(O4:AB4)</f>
        <v>0.164794921875</v>
      </c>
      <c r="AE3" s="56">
        <f>SUM(AC3:AD3)</f>
        <v>18.164794921875</v>
      </c>
    </row>
    <row r="4" spans="1:31" ht="14.95" thickBot="1" x14ac:dyDescent="0.3">
      <c r="A4" s="123"/>
      <c r="B4" s="1" t="s">
        <v>15</v>
      </c>
      <c r="C4" s="112">
        <f>IF(ISNUMBER(C3), C3*C2, IF(C3="A", 10*C2, IF(C3="B", 11*C2, IF(C3="C", 12*C2, IF(C3="D", 13*C2, IF(C3="E", 14*C2, IF(C3="F", 15*C2, 0)))))))</f>
        <v>0</v>
      </c>
      <c r="D4" s="113"/>
      <c r="E4" s="113"/>
      <c r="F4" s="118"/>
      <c r="G4" s="112">
        <f>IF(ISNUMBER(G3), G3*G2, IF(G3="A", 10*G2, IF(G3="B", 11*G2, IF(G3="C", 12*G2, IF(G3="D", 13*G2, IF(G3="E", 14*G2, IF(G3="F", 15*G2, 0)))))))</f>
        <v>16</v>
      </c>
      <c r="H4" s="113"/>
      <c r="I4" s="113"/>
      <c r="J4" s="118"/>
      <c r="K4" s="112">
        <f>IF(ISNUMBER(K3), K3*K2, IF(K3="A", 10*K2, IF(K3="B", 11*K2, IF(K3="C", 12*K2, IF(K3="D", 13*K2, IF(K3="E", 14*K2, IF(K3="F", 15*K2, 0)))))))</f>
        <v>2</v>
      </c>
      <c r="L4" s="113"/>
      <c r="M4" s="113"/>
      <c r="N4" s="113"/>
      <c r="O4" s="134">
        <f>IF(ISNUMBER(O3), O3*O2, IF(O3="A", 10*O2, IF(O3="B", 11*O2, IF(O3="C", 12*O2, IF(O3="D", 13*O2, IF(O3="E", 14*O2, IF(O3="F", 15*O2, 0)))))))</f>
        <v>0.125</v>
      </c>
      <c r="P4" s="113"/>
      <c r="Q4" s="113"/>
      <c r="R4" s="118"/>
      <c r="S4" s="112">
        <f>IF(ISNUMBER(S3), S3*S2, IF(S3="A", 10*S2, IF(S3="B", 11*S2, IF(S3="C", 12*S2, IF(S3="D", 13*S2, IF(S3="E", 14*S2, IF(S3="F", 15*S2, 0)))))))</f>
        <v>3.90625E-2</v>
      </c>
      <c r="T4" s="113"/>
      <c r="U4" s="113"/>
      <c r="V4" s="118"/>
      <c r="W4" s="112">
        <f>IF(ISNUMBER(W3), W3*W2, IF(W3="A", 10*W2, IF(W3="B", 11*W2, IF(W3="C", 12*W2, IF(W3="D", 13*W2, IF(W3="E", 14*W2, IF(W3="F", 15*W2, 0)))))))</f>
        <v>7.32421875E-4</v>
      </c>
      <c r="X4" s="113"/>
      <c r="Y4" s="113"/>
      <c r="Z4" s="118"/>
      <c r="AA4" s="4">
        <f>IF(ISNUMBER(AA3), AA3*AA2, IF(AA3="A", 10*AA2, IF(AA3="B", 11*AA2, IF(AA3="C", 12*AA2, IF(AA3="D", 13*AA2, IF(AA3="E", 14*AA2, IF(AA3="F", 15*AA2, 0)))))))</f>
        <v>0</v>
      </c>
      <c r="AB4" s="4">
        <f>IF(ISNUMBER(AB3), AB3*AB2, IF(AB3="A", 10*AB2, IF(AB3="B", 11*AB2, IF(AB3="C", 12*AB2, IF(AB3="D", 13*AB2, IF(AB3="E", 14*AB2, IF(AB3="F", 15*AB2, 0)))))))</f>
        <v>0</v>
      </c>
      <c r="AC4" s="54"/>
      <c r="AD4" s="36"/>
      <c r="AE4" s="52"/>
    </row>
    <row r="5" spans="1:31" ht="14.95" thickBot="1" x14ac:dyDescent="0.3">
      <c r="A5" s="123"/>
      <c r="B5" s="18"/>
      <c r="C5" s="102"/>
      <c r="D5" s="103"/>
      <c r="E5" s="103"/>
      <c r="F5" s="104"/>
      <c r="G5" s="19">
        <f>INT((IF($G$3="A",10,IF($G$3="B",11,IF($G$3="C",12,IF($G$3="D",13,IF($G$3="E",14,IF($G$3="F",15,$G$3)))))))/POWER(2,3))</f>
        <v>0</v>
      </c>
      <c r="H5" s="19">
        <f>INT((IF($G$3="A",10,IF($G$3="B",11,IF($G$3="C",12,IF($G$3="D",13,IF($G$3="E",14,IF($G$3="F",15,$G$3)))))))/POWER(2,2))</f>
        <v>0</v>
      </c>
      <c r="I5" s="19">
        <f>INT((IF($G$3="A",10,IF($G$3="B",11,IF($G$3="C",12,IF($G$3="D",13,IF($G$3="E",14,IF($G$3="F",15,$G$3)))))))/POWER(2,1))</f>
        <v>0</v>
      </c>
      <c r="J5" s="27">
        <f>INT((IF($G$3="A",10,IF($G$3="B",11,IF($G$3="C",12,IF($G$3="D",13,IF($G$3="E",14,IF($G$3="F",15,$G$3)))))))/POWER(2,0))</f>
        <v>1</v>
      </c>
      <c r="K5" s="19">
        <f>INT((IF($K$3="A",10,IF($K$3="B",11,IF($K$3="C",12,IF($K$3="D",13,IF($K$3="E",14,IF($K$3="F",15,$K$3)))))))/POWER(2,3))</f>
        <v>0</v>
      </c>
      <c r="L5" s="19">
        <f>INT((IF($K$3="A",10,IF($K$3="B",11,IF($K$3="C",12,IF($K$3="D",13,IF($K$3="E",14,IF($K$3="F",15,$K$3)))))))/POWER(2,2))</f>
        <v>0</v>
      </c>
      <c r="M5" s="19">
        <f>INT((IF($K$3="A",10,IF($K$3="B",11,IF($K$3="C",12,IF($K$3="D",13,IF($K$3="E",14,IF($K$3="F",15,$K$3)))))))/POWER(2,1))</f>
        <v>1</v>
      </c>
      <c r="N5" s="19">
        <f>INT((IF($K$3="A",10,IF($K$3="B",11,IF($K$3="C",12,IF($K$3="D",13,IF($K$3="E",14,IF($K$3="F",15,$K$3)))))))/POWER(2,0))</f>
        <v>2</v>
      </c>
      <c r="O5" s="135">
        <f>INT((IF($O$3="A",10,IF($O$3="B",11,IF($O$3="C",12,IF($O$3="D",13,IF($O$3="E",14,IF($O$3="F",15,$O$3)))))))/POWER(2,3))</f>
        <v>0</v>
      </c>
      <c r="P5" s="19">
        <f>INT((IF($O$3="A",10,IF($O$3="B",11,IF($O$3="C",12,IF($O$3="D",13,IF($O$3="E",14,IF($O$3="F",15,$O$3)))))))/POWER(2,2))</f>
        <v>0</v>
      </c>
      <c r="Q5" s="19">
        <f>INT((IF($O$3="A",10,IF($O$3="B",11,IF($O$3="C",12,IF($O$3="D",13,IF($O$3="E",14,IF($O$3="F",15,$O$3)))))))/POWER(2,1))</f>
        <v>1</v>
      </c>
      <c r="R5" s="19">
        <f>INT((IF($O$3="A",10,IF($O$3="B",11,IF($O$3="C",12,IF($O$3="D",13,IF($O$3="E",14,IF($O$3="F",15,$O$3)))))))/POWER(2,0))</f>
        <v>2</v>
      </c>
      <c r="S5" s="19">
        <f>INT((IF($S$3="A",10,IF($S$3="B",11,IF($S$3="C",12,IF($S$3="D",13,IF($S$3="E",14,IF($S$3="F",15,0)))))))/POWER(2,3))</f>
        <v>1</v>
      </c>
      <c r="T5" s="19">
        <f>INT((IF($S$3="A",10,IF($S$3="B",11,IF($S$3="C",12,IF($S$3="D",13,IF($S$3="E",14,IF($S$3="F",15,0)))))))/POWER(2,2))</f>
        <v>2</v>
      </c>
      <c r="U5" s="19">
        <f>INT((IF($S$3="A",10,IF($S$3="B",11,IF($S$3="C",12,IF($S$3="D",13,IF($S$3="E",14,IF($S$3="F",15,0)))))))/POWER(2,1))</f>
        <v>5</v>
      </c>
      <c r="V5" s="19">
        <f>INT((IF($S$3="A",10,IF($S$3="B",11,IF($S$3="C",12,IF($S$3="D",13,IF($S$3="E",14,IF($S$3="F",15,0)))))))/POWER(2,0))</f>
        <v>10</v>
      </c>
      <c r="W5" s="19">
        <f>INT((IF($W$3="A",10,IF($W$3="B",11,IF($W$3="C",12,IF($W$3="D",13,IF($W$3="E",14,IF($W$3="F",15,$W$3)))))))/POWER(2,3))</f>
        <v>0</v>
      </c>
      <c r="X5" s="19">
        <f>INT((IF($W$3="A",10,IF($W$3="B",11,IF($W$3="C",12,IF($W$3="D",13,IF($W$3="E",14,IF($W$3="F",15,$W$3)))))))/POWER(2,2))</f>
        <v>0</v>
      </c>
      <c r="Y5" s="19">
        <f>INT((IF($W$3="A",10,IF($W$3="B",11,IF($W$3="C",12,IF($W$3="D",13,IF($W$3="E",14,IF($W$3="F",15,$W$3)))))))/POWER(2,1))</f>
        <v>1</v>
      </c>
      <c r="Z5" s="19">
        <f>INT((IF($W$3="A",10,IF($W$3="B",11,IF($W$3="C",12,IF($W$3="D",13,IF($W$3="E",14,IF($W$3="F",15,$W$3)))))))/POWER(2,0))</f>
        <v>3</v>
      </c>
      <c r="AA5" s="19"/>
      <c r="AB5" s="19"/>
      <c r="AC5" s="20"/>
      <c r="AD5" s="21"/>
      <c r="AE5" s="22"/>
    </row>
    <row r="6" spans="1:31" ht="14.95" thickBot="1" x14ac:dyDescent="0.3">
      <c r="A6" s="124"/>
      <c r="B6" s="18" t="s">
        <v>14</v>
      </c>
      <c r="C6" s="105"/>
      <c r="D6" s="106"/>
      <c r="E6" s="106"/>
      <c r="F6" s="107"/>
      <c r="G6" s="28">
        <f>MOD(G5,2)</f>
        <v>0</v>
      </c>
      <c r="H6" s="29">
        <f t="shared" ref="H6:J6" si="0">MOD(H5,2)</f>
        <v>0</v>
      </c>
      <c r="I6" s="29">
        <f t="shared" si="0"/>
        <v>0</v>
      </c>
      <c r="J6" s="30">
        <f t="shared" si="0"/>
        <v>1</v>
      </c>
      <c r="K6" s="31">
        <f t="shared" ref="K6" si="1">MOD(K5,2)</f>
        <v>0</v>
      </c>
      <c r="L6" s="29">
        <f t="shared" ref="L6" si="2">MOD(L5,2)</f>
        <v>0</v>
      </c>
      <c r="M6" s="29">
        <f t="shared" ref="M6" si="3">MOD(M5,2)</f>
        <v>1</v>
      </c>
      <c r="N6" s="30">
        <f t="shared" ref="N6" si="4">MOD(N5,2)</f>
        <v>0</v>
      </c>
      <c r="O6" s="29">
        <f t="shared" ref="O6" si="5">MOD(O5,2)</f>
        <v>0</v>
      </c>
      <c r="P6" s="29">
        <f t="shared" ref="P6" si="6">MOD(P5,2)</f>
        <v>0</v>
      </c>
      <c r="Q6" s="29">
        <f t="shared" ref="Q6" si="7">MOD(Q5,2)</f>
        <v>1</v>
      </c>
      <c r="R6" s="29">
        <f t="shared" ref="R6" si="8">MOD(R5,2)</f>
        <v>0</v>
      </c>
      <c r="S6" s="31">
        <f t="shared" ref="S6" si="9">MOD(S5,2)</f>
        <v>1</v>
      </c>
      <c r="T6" s="29">
        <f t="shared" ref="T6" si="10">MOD(T5,2)</f>
        <v>0</v>
      </c>
      <c r="U6" s="29">
        <f t="shared" ref="U6" si="11">MOD(U5,2)</f>
        <v>1</v>
      </c>
      <c r="V6" s="30">
        <f t="shared" ref="V6" si="12">MOD(V5,2)</f>
        <v>0</v>
      </c>
      <c r="W6" s="29">
        <f t="shared" ref="W6" si="13">MOD(W5,2)</f>
        <v>0</v>
      </c>
      <c r="X6" s="29">
        <f t="shared" ref="X6" si="14">MOD(X5,2)</f>
        <v>0</v>
      </c>
      <c r="Y6" s="29">
        <f t="shared" ref="Y6" si="15">MOD(Y5,2)</f>
        <v>1</v>
      </c>
      <c r="Z6" s="30">
        <f t="shared" ref="Z6" si="16">MOD(Z5,2)</f>
        <v>1</v>
      </c>
      <c r="AA6" s="19"/>
      <c r="AB6" s="19"/>
      <c r="AC6" s="20"/>
      <c r="AD6" s="21"/>
      <c r="AE6" s="22"/>
    </row>
    <row r="7" spans="1:31" ht="14.95" thickBot="1" x14ac:dyDescent="0.3">
      <c r="A7" s="23"/>
      <c r="B7" s="18" t="s">
        <v>34</v>
      </c>
      <c r="C7" s="18"/>
      <c r="D7" s="24"/>
      <c r="E7" s="24"/>
      <c r="F7" s="25"/>
      <c r="G7" s="102">
        <f>G6*POWER(2,1)+H6*POWER(2,0)</f>
        <v>0</v>
      </c>
      <c r="H7" s="104"/>
      <c r="I7" s="102">
        <f>I6*POWER(2,2)+J6*POWER(2,1)+K6*POWER(2,0)</f>
        <v>2</v>
      </c>
      <c r="J7" s="103"/>
      <c r="K7" s="104"/>
      <c r="L7" s="102">
        <f>L6*POWER(2,2)+M6*POWER(2,1)+N6*POWER(2,0)</f>
        <v>2</v>
      </c>
      <c r="M7" s="103"/>
      <c r="N7" s="103"/>
      <c r="O7" s="136">
        <f>O6*POWER(2,2)+P6*POWER(2,1)+Q6*POWER(2,0)</f>
        <v>1</v>
      </c>
      <c r="P7" s="103"/>
      <c r="Q7" s="104"/>
      <c r="R7" s="102">
        <f>R6*POWER(2,2)+S6*POWER(2,1)+T6*POWER(2,0)</f>
        <v>2</v>
      </c>
      <c r="S7" s="103"/>
      <c r="T7" s="104"/>
      <c r="U7" s="102">
        <f>U6*POWER(2,2)+V6*POWER(2,1)+W6*POWER(2,0)</f>
        <v>4</v>
      </c>
      <c r="V7" s="103"/>
      <c r="W7" s="104"/>
      <c r="X7" s="102">
        <f>X6*POWER(2,2)+Y6*POWER(2,1)+Z6*POWER(2,0)</f>
        <v>3</v>
      </c>
      <c r="Y7" s="103"/>
      <c r="Z7" s="104"/>
      <c r="AA7" s="19"/>
      <c r="AB7" s="19"/>
      <c r="AC7" s="20"/>
      <c r="AD7" s="21"/>
      <c r="AE7" s="22"/>
    </row>
    <row r="8" spans="1:31" x14ac:dyDescent="0.25">
      <c r="A8" s="125" t="s">
        <v>4</v>
      </c>
      <c r="B8" s="6" t="s">
        <v>17</v>
      </c>
      <c r="C8" s="110">
        <v>1</v>
      </c>
      <c r="D8" s="111"/>
      <c r="E8" s="111"/>
      <c r="F8" s="117"/>
      <c r="G8" s="110" t="s">
        <v>33</v>
      </c>
      <c r="H8" s="111"/>
      <c r="I8" s="111"/>
      <c r="J8" s="117"/>
      <c r="K8" s="110">
        <v>1</v>
      </c>
      <c r="L8" s="111"/>
      <c r="M8" s="111"/>
      <c r="N8" s="117"/>
      <c r="O8" s="110">
        <v>8</v>
      </c>
      <c r="P8" s="111"/>
      <c r="Q8" s="111"/>
      <c r="R8" s="111"/>
      <c r="S8" s="110">
        <v>5</v>
      </c>
      <c r="T8" s="111"/>
      <c r="U8" s="111"/>
      <c r="V8" s="117"/>
      <c r="W8" s="110">
        <v>5</v>
      </c>
      <c r="X8" s="111"/>
      <c r="Y8" s="111"/>
      <c r="Z8" s="117"/>
      <c r="AA8" s="6">
        <v>0</v>
      </c>
      <c r="AB8" s="6">
        <v>0</v>
      </c>
      <c r="AC8" s="53">
        <f>SUM(C9:M9)</f>
        <v>449</v>
      </c>
      <c r="AD8" s="35">
        <f>SUM(O9:AB9)</f>
        <v>0.520751953125</v>
      </c>
      <c r="AE8" s="51">
        <f>SUM(AC8:AD9)</f>
        <v>449.520751953125</v>
      </c>
    </row>
    <row r="9" spans="1:31" x14ac:dyDescent="0.25">
      <c r="A9" s="126"/>
      <c r="B9" s="18" t="s">
        <v>15</v>
      </c>
      <c r="C9" s="127">
        <f>IF(ISNUMBER(C8), C8*C2, IF(C8="A", 10*C2, IF(C8="B", 11*C2, IF(C8="C", 12*C2, IF(C8="D", 13*C2, IF(C8="E", 14*C2, IF(C8="F", 15*C2, 0)))))))</f>
        <v>256</v>
      </c>
      <c r="D9" s="128"/>
      <c r="E9" s="128"/>
      <c r="F9" s="129"/>
      <c r="G9" s="127">
        <f>IF(ISNUMBER(G8), G8*G2, IF(G8="A", 10*G2, IF(G8="B", 11*G2, IF(G8="C", 12*G2, IF(G8="D", 13*G2, IF(G8="E", 14*G2, IF(G8="F", 15*G2, 0)))))))</f>
        <v>192</v>
      </c>
      <c r="H9" s="128"/>
      <c r="I9" s="128"/>
      <c r="J9" s="129"/>
      <c r="K9" s="127">
        <f>IF(ISNUMBER(K8), K8*K2, IF(K8="A", 10*K2, IF(K8="B", 11*K2, IF(K8="C", 12*K2, IF(K8="D", 13*K2, IF(K8="E", 14*K2, IF(K8="F", 15*K2, 0)))))))</f>
        <v>1</v>
      </c>
      <c r="L9" s="128"/>
      <c r="M9" s="128"/>
      <c r="N9" s="128"/>
      <c r="O9" s="137">
        <f>IF(ISNUMBER(O8), O8*O2, IF(O8="A", 10*O2, IF(O8="B", 11*O2, IF(O8="C", 12*O2, IF(O8="D", 13*O2, IF(O8="E", 14*O2, IF(O8="F", 15*O2, 0)))))))</f>
        <v>0.5</v>
      </c>
      <c r="P9" s="106"/>
      <c r="Q9" s="106"/>
      <c r="R9" s="138"/>
      <c r="S9" s="127">
        <f>IF(ISNUMBER(S8), S8*S2, IF(S8="A", 10*S2, IF(S8="B", 11*S2, IF(S8="C", 12*S2, IF(S8="D", 13*S2, IF(S8="E", 14*S2, IF(S8="F", 15*S2, 0)))))))</f>
        <v>1.953125E-2</v>
      </c>
      <c r="T9" s="128"/>
      <c r="U9" s="128"/>
      <c r="V9" s="129"/>
      <c r="W9" s="127">
        <f>IF(ISNUMBER(W8), W8*W2, IF(W8="A", 10*W2, IF(W8="B", 11*W2, IF(W8="C", 12*W2, IF(W8="D", 13*W2, IF(W8="E", 14*W2, IF(W8="F", 15*W2, 0)))))))</f>
        <v>1.220703125E-3</v>
      </c>
      <c r="X9" s="128"/>
      <c r="Y9" s="128"/>
      <c r="Z9" s="129"/>
      <c r="AA9" s="130">
        <f>IF(ISNUMBER(AA8), AA8*AA2, IF(AA8="A", 10*AA2, IF(AA8="B", 11*AA2, IF(AA8="C", 12*AA2, IF(AA8="D", 13*AA2, IF(AA8="E", 14*AA2, IF(AA8="F", 15*AA2, 0)))))))</f>
        <v>0</v>
      </c>
      <c r="AB9" s="130">
        <f>IF(ISNUMBER(AB8), AB8*AB2, IF(AB8="A", 10*AB2, IF(AB8="B", 11*AB2, IF(AB8="C", 12*AB2, IF(AB8="D", 13*AB2, IF(AB8="E", 14*AB2, IF(AB8="F", 15*AB2, 0)))))))</f>
        <v>0</v>
      </c>
      <c r="AC9" s="131"/>
      <c r="AD9" s="65"/>
      <c r="AE9" s="132"/>
    </row>
    <row r="10" spans="1:31" ht="14.95" thickBot="1" x14ac:dyDescent="0.3">
      <c r="A10" s="126"/>
      <c r="B10" s="143"/>
      <c r="C10" s="141">
        <f>INT((IF($C$8="A",10,IF($C$8="B",11,IF($C$8="C",12,IF($C$8="D",13,IF($C$8="E",14,IF($C$8="F",15,$C$8)))))))/POWER(2,3))</f>
        <v>0</v>
      </c>
      <c r="D10" s="141">
        <f>INT((IF($C$8="A",10,IF($C$8="B",11,IF($C$8="C",12,IF($C$8="D",13,IF($C$8="E",14,IF($C$8="F",15,$C$8)))))))/POWER(2,2))</f>
        <v>0</v>
      </c>
      <c r="E10" s="141">
        <f>INT((IF($C$8="A",10,IF($C$8="B",11,IF($C$8="C",12,IF($C$8="D",13,IF($C$8="E",14,IF($C$8="F",15,$C$8)))))))/POWER(2,1))</f>
        <v>0</v>
      </c>
      <c r="F10" s="141">
        <f>INT((IF($C$8="A",10,IF($C$8="B",11,IF($C$8="C",12,IF($C$8="D",13,IF($C$8="E",14,IF($C$8="F",15,$C$8)))))))/POWER(2,0))</f>
        <v>1</v>
      </c>
      <c r="G10" s="133">
        <f>INT((IF($G$8="A",10,IF($G$8="B",11,IF($G$8="C",12,IF($G$8="D",13,IF($G$8="E",14,IF($G$8="F",15,$G$8)))))))/POWER(2,3))</f>
        <v>1</v>
      </c>
      <c r="H10" s="133">
        <f>INT((IF($G$8="A",10,IF($G$8="B",11,IF($G$8="C",12,IF($G$8="D",13,IF($G$8="E",14,IF($G$8="F",15,$G$8)))))))/POWER(2,2))</f>
        <v>3</v>
      </c>
      <c r="I10" s="133">
        <f>INT((IF($G$8="A",10,IF($G$8="B",11,IF($G$8="C",12,IF($G$8="D",13,IF($G$8="E",14,IF($G$8="F",15,$G$8)))))))/POWER(2,1))</f>
        <v>6</v>
      </c>
      <c r="J10" s="133">
        <f>INT((IF($G$8="A",10,IF($G$8="B",11,IF($G$8="C",12,IF($G$8="D",13,IF($G$8="E",14,IF($G$8="F",15,$G$8)))))))/POWER(2,0))</f>
        <v>12</v>
      </c>
      <c r="K10" s="133">
        <f>INT((IF($K$8="A",10,IF($K$8="B",11,IF($K$8="C",12,IF($K$8="D",13,IF($K$8="E",14,IF($K$8="F",15,$K$8)))))))/POWER(2,3))</f>
        <v>0</v>
      </c>
      <c r="L10" s="133">
        <f>INT((IF($K$8="A",10,IF($K$8="B",11,IF($K$8="C",12,IF($K$8="D",13,IF($K$8="E",14,IF($K$8="F",15,$K$8)))))))/POWER(2,2))</f>
        <v>0</v>
      </c>
      <c r="M10" s="133">
        <f>INT((IF($K$8="A",10,IF($K$8="B",11,IF($K$8="C",12,IF($K$8="D",13,IF($K$8="E",14,IF($K$8="F",15,$K$8)))))))/POWER(2,1))</f>
        <v>0</v>
      </c>
      <c r="N10" s="26">
        <f>INT((IF($K$8="A",10,IF($K$8="B",11,IF($K$8="C",12,IF($K$8="D",13,IF($K$8="E",14,IF($K$8="F",15,$K$8)))))))/POWER(2,0))</f>
        <v>1</v>
      </c>
      <c r="O10" s="139">
        <f>INT((IF($O$8="A",10,IF($O$8="B",11,IF($O$8="C",12,IF($O$8="D",13,IF($O$8="E",14,IF($O$8="F",15,$O$8)))))))/POWER(2,3))</f>
        <v>1</v>
      </c>
      <c r="P10" s="133">
        <f>INT((IF($O$8="A",10,IF($O$8="B",11,IF($O$8="C",12,IF($O$8="D",13,IF($O$8="E",14,IF($O$8="F",15,$O$8)))))))/POWER(2,2))</f>
        <v>2</v>
      </c>
      <c r="Q10" s="133">
        <f>INT((IF($O$8="A",10,IF($O$8="B",11,IF($O$8="C",12,IF($O$8="D",13,IF($O$8="E",14,IF($O$8="F",15,$O$8)))))))/POWER(2,1))</f>
        <v>4</v>
      </c>
      <c r="R10" s="133">
        <f>INT((IF($O$8="A",10,IF($O$8="B",11,IF($O$8="C",12,IF($O$8="D",13,IF($O$8="E",14,IF($O$8="F",15,$O$8)))))))/POWER(2,0))</f>
        <v>8</v>
      </c>
      <c r="S10" s="133">
        <f>INT((IF($S$8="A",10,IF($S$8="B",11,IF($S$8="C",12,IF($S$8="D",13,IF($S$8="E",14,IF($S$8="F",15,$S$8)))))))/POWER(2,3))</f>
        <v>0</v>
      </c>
      <c r="T10" s="133">
        <f>INT((IF($S$8="A",10,IF($S$8="B",11,IF($S$8="C",12,IF($S$8="D",13,IF($S$8="E",14,IF($S$8="F",15,$S$8)))))))/POWER(2,2))</f>
        <v>1</v>
      </c>
      <c r="U10" s="133">
        <f>INT((IF($S$8="A",10,IF($S$8="B",11,IF($S$8="C",12,IF($S$8="D",13,IF($S$8="E",14,IF($S$8="F",15,$S$8)))))))/POWER(2,1))</f>
        <v>2</v>
      </c>
      <c r="V10" s="133">
        <f>INT((IF($S$8="A",10,IF($S$8="B",11,IF($S$8="C",12,IF($S$8="D",13,IF($S$8="E",14,IF($S$8="F",15,$S$8)))))))/POWER(2,0))</f>
        <v>5</v>
      </c>
      <c r="W10" s="133">
        <f>INT((IF($W$8="A",10,IF($W$8="B",11,IF($W$8="C",12,IF($W$8="D",13,IF($W$8="E",14,IF($W$8="F",15,$W$8)))))))/POWER(2,3))</f>
        <v>0</v>
      </c>
      <c r="X10" s="133">
        <f>INT((IF($W$8="A",10,IF($W$8="B",11,IF($W$8="C",12,IF($W$8="D",13,IF($W$8="E",14,IF($W$8="F",15,$W$8)))))))/POWER(2,2))</f>
        <v>1</v>
      </c>
      <c r="Y10" s="133">
        <f>INT((IF($W$8="A",10,IF($W$8="B",11,IF($W$8="C",12,IF($W$8="D",13,IF($W$8="E",14,IF($W$8="F",15,$W$8)))))))/POWER(2,1))</f>
        <v>2</v>
      </c>
      <c r="Z10" s="133">
        <f>INT((IF($W$8="A",10,IF($W$8="B",11,IF($W$8="C",12,IF($W$8="D",13,IF($W$8="E",14,IF($W$8="F",15,$W$8)))))))/POWER(2,0))</f>
        <v>5</v>
      </c>
      <c r="AA10" s="133"/>
      <c r="AB10" s="133"/>
      <c r="AC10" s="15"/>
      <c r="AD10" s="15"/>
      <c r="AE10" s="15"/>
    </row>
    <row r="11" spans="1:31" ht="14.95" thickBot="1" x14ac:dyDescent="0.3">
      <c r="A11" s="126"/>
      <c r="B11" s="144" t="s">
        <v>14</v>
      </c>
      <c r="C11" s="140">
        <f t="shared" ref="C11:F11" si="17">MOD(C10,2)</f>
        <v>0</v>
      </c>
      <c r="D11" s="133">
        <f t="shared" si="17"/>
        <v>0</v>
      </c>
      <c r="E11" s="133">
        <f t="shared" si="17"/>
        <v>0</v>
      </c>
      <c r="F11" s="133">
        <f t="shared" si="17"/>
        <v>1</v>
      </c>
      <c r="G11" s="133">
        <f>MOD(G10,2)</f>
        <v>1</v>
      </c>
      <c r="H11" s="133">
        <f t="shared" ref="H11:J11" si="18">MOD(H10,2)</f>
        <v>1</v>
      </c>
      <c r="I11" s="133">
        <f t="shared" si="18"/>
        <v>0</v>
      </c>
      <c r="J11" s="133">
        <f t="shared" si="18"/>
        <v>0</v>
      </c>
      <c r="K11" s="133">
        <f t="shared" ref="K11" si="19">MOD(K10,2)</f>
        <v>0</v>
      </c>
      <c r="L11" s="133">
        <f t="shared" ref="L11" si="20">MOD(L10,2)</f>
        <v>0</v>
      </c>
      <c r="M11" s="133">
        <f t="shared" ref="M11" si="21">MOD(M10,2)</f>
        <v>0</v>
      </c>
      <c r="N11" s="26">
        <f t="shared" ref="N11" si="22">MOD(N10,2)</f>
        <v>1</v>
      </c>
      <c r="O11" s="139">
        <f t="shared" ref="O11" si="23">MOD(O10,2)</f>
        <v>1</v>
      </c>
      <c r="P11" s="133">
        <f t="shared" ref="P11" si="24">MOD(P10,2)</f>
        <v>0</v>
      </c>
      <c r="Q11" s="133">
        <f t="shared" ref="Q11" si="25">MOD(Q10,2)</f>
        <v>0</v>
      </c>
      <c r="R11" s="133">
        <f t="shared" ref="R11" si="26">MOD(R10,2)</f>
        <v>0</v>
      </c>
      <c r="S11" s="133">
        <f t="shared" ref="S11" si="27">MOD(S10,2)</f>
        <v>0</v>
      </c>
      <c r="T11" s="133">
        <f t="shared" ref="T11" si="28">MOD(T10,2)</f>
        <v>1</v>
      </c>
      <c r="U11" s="133">
        <f t="shared" ref="U11" si="29">MOD(U10,2)</f>
        <v>0</v>
      </c>
      <c r="V11" s="133">
        <f t="shared" ref="V11" si="30">MOD(V10,2)</f>
        <v>1</v>
      </c>
      <c r="W11" s="133">
        <f t="shared" ref="W11" si="31">MOD(W10,2)</f>
        <v>0</v>
      </c>
      <c r="X11" s="133">
        <f t="shared" ref="X11" si="32">MOD(X10,2)</f>
        <v>1</v>
      </c>
      <c r="Y11" s="133">
        <f t="shared" ref="Y11" si="33">MOD(Y10,2)</f>
        <v>0</v>
      </c>
      <c r="Z11" s="133">
        <f t="shared" ref="Z11" si="34">MOD(Z10,2)</f>
        <v>1</v>
      </c>
      <c r="AA11" s="133"/>
      <c r="AB11" s="133"/>
      <c r="AC11" s="15" t="str">
        <f>_xlfn.CONCAT(C11:N11)</f>
        <v>000111000001</v>
      </c>
      <c r="AD11" s="15" t="str">
        <f>_xlfn.CONCAT(O11:Z11)</f>
        <v>100001010101</v>
      </c>
      <c r="AE11" s="15" t="str">
        <f>_xlfn.CONCAT(AC11,",",AD11)</f>
        <v>000111000001,100001010101</v>
      </c>
    </row>
    <row r="12" spans="1:31" x14ac:dyDescent="0.25">
      <c r="A12" s="126"/>
      <c r="B12" s="142" t="s">
        <v>34</v>
      </c>
      <c r="C12" s="105">
        <f>C11*POWER(2,2)+D11*POWER(2,1)+E11*POWER(2,0)</f>
        <v>0</v>
      </c>
      <c r="D12" s="106"/>
      <c r="E12" s="138"/>
      <c r="F12" s="105">
        <f>F11*POWER(2,2)+G11*POWER(2,1)+H11*POWER(2,0)</f>
        <v>7</v>
      </c>
      <c r="G12" s="106"/>
      <c r="H12" s="138"/>
      <c r="I12" s="105">
        <f>I11*POWER(2,2)+J11*POWER(2,1)+K11*POWER(2,0)</f>
        <v>0</v>
      </c>
      <c r="J12" s="106"/>
      <c r="K12" s="138"/>
      <c r="L12" s="105">
        <f>L11*POWER(2,2)+M11*POWER(2,1)+N11*POWER(2,0)</f>
        <v>1</v>
      </c>
      <c r="M12" s="106"/>
      <c r="N12" s="107"/>
      <c r="O12" s="105">
        <f t="shared" ref="O12" si="35">O11*POWER(2,2)+P11*POWER(2,1)+Q11*POWER(2,0)</f>
        <v>4</v>
      </c>
      <c r="P12" s="106"/>
      <c r="Q12" s="107"/>
      <c r="R12" s="105">
        <f t="shared" ref="R12" si="36">R11*POWER(2,2)+S11*POWER(2,1)+T11*POWER(2,0)</f>
        <v>1</v>
      </c>
      <c r="S12" s="106"/>
      <c r="T12" s="107"/>
      <c r="U12" s="105">
        <f t="shared" ref="U12" si="37">U11*POWER(2,2)+V11*POWER(2,1)+W11*POWER(2,0)</f>
        <v>2</v>
      </c>
      <c r="V12" s="106"/>
      <c r="W12" s="107"/>
      <c r="X12" s="105">
        <f t="shared" ref="X12" si="38">X11*POWER(2,2)+Y11*POWER(2,1)+Z11*POWER(2,0)</f>
        <v>5</v>
      </c>
      <c r="Y12" s="106"/>
      <c r="Z12" s="107"/>
      <c r="AA12" s="133"/>
      <c r="AB12" s="133"/>
      <c r="AC12" s="15" t="str">
        <f>_xlfn.CONCAT(C12:N12)</f>
        <v>0701</v>
      </c>
      <c r="AD12" s="15" t="str">
        <f>_xlfn.CONCAT(O12:Z12)</f>
        <v>4125</v>
      </c>
      <c r="AE12" s="15" t="str">
        <f>_xlfn.CONCAT(AC12,",",AD12)</f>
        <v>0701,4125</v>
      </c>
    </row>
  </sheetData>
  <mergeCells count="59">
    <mergeCell ref="C12:E12"/>
    <mergeCell ref="O12:Q12"/>
    <mergeCell ref="R12:T12"/>
    <mergeCell ref="U12:W12"/>
    <mergeCell ref="X12:Z12"/>
    <mergeCell ref="F12:H12"/>
    <mergeCell ref="A2:B2"/>
    <mergeCell ref="AC2:AE2"/>
    <mergeCell ref="AC3:AC4"/>
    <mergeCell ref="AD3:AD4"/>
    <mergeCell ref="AE3:AE4"/>
    <mergeCell ref="G2:J2"/>
    <mergeCell ref="G3:J3"/>
    <mergeCell ref="AC8:AC9"/>
    <mergeCell ref="AD8:AD9"/>
    <mergeCell ref="AE8:AE9"/>
    <mergeCell ref="A3:A6"/>
    <mergeCell ref="C3:F3"/>
    <mergeCell ref="C4:F4"/>
    <mergeCell ref="C8:F8"/>
    <mergeCell ref="C9:F9"/>
    <mergeCell ref="A8:A12"/>
    <mergeCell ref="L12:N12"/>
    <mergeCell ref="I12:K12"/>
    <mergeCell ref="G9:J9"/>
    <mergeCell ref="K9:N9"/>
    <mergeCell ref="L7:N7"/>
    <mergeCell ref="I7:K7"/>
    <mergeCell ref="G7:H7"/>
    <mergeCell ref="G8:J8"/>
    <mergeCell ref="K8:N8"/>
    <mergeCell ref="O8:R8"/>
    <mergeCell ref="O9:R9"/>
    <mergeCell ref="A1:N1"/>
    <mergeCell ref="O1:AB1"/>
    <mergeCell ref="O7:Q7"/>
    <mergeCell ref="R7:T7"/>
    <mergeCell ref="S8:V8"/>
    <mergeCell ref="S9:V9"/>
    <mergeCell ref="S4:V4"/>
    <mergeCell ref="S3:V3"/>
    <mergeCell ref="S2:V2"/>
    <mergeCell ref="W2:Z2"/>
    <mergeCell ref="W3:Z3"/>
    <mergeCell ref="W4:Z4"/>
    <mergeCell ref="W8:Z8"/>
    <mergeCell ref="W9:Z9"/>
    <mergeCell ref="U7:W7"/>
    <mergeCell ref="X7:Z7"/>
    <mergeCell ref="C5:F5"/>
    <mergeCell ref="C6:F6"/>
    <mergeCell ref="O2:R2"/>
    <mergeCell ref="O3:R3"/>
    <mergeCell ref="O4:R4"/>
    <mergeCell ref="K2:N2"/>
    <mergeCell ref="K3:N3"/>
    <mergeCell ref="K4:N4"/>
    <mergeCell ref="G4:J4"/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6C21-11AC-4F77-AFB1-139A5D6F2227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4736-7BD6-45C9-8A40-66099FAA2BB7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7ECF-7836-4EB7-9017-B632F5DF5DEE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4A25-FB9C-42DD-AAE3-E1C21F2AD589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95A2-FCB6-47EF-97AA-1BA682030BEC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Ejercicoi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Pared</dc:creator>
  <cp:lastModifiedBy>Federico Pared</cp:lastModifiedBy>
  <dcterms:created xsi:type="dcterms:W3CDTF">2025-04-14T23:32:18Z</dcterms:created>
  <dcterms:modified xsi:type="dcterms:W3CDTF">2025-05-06T00:23:23Z</dcterms:modified>
</cp:coreProperties>
</file>