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d\My Drive\Proyectos\Prode\"/>
    </mc:Choice>
  </mc:AlternateContent>
  <xr:revisionPtr revIDLastSave="0" documentId="13_ncr:1_{009C9F52-FBD2-4E5C-87F2-F4835CA6EC1F}" xr6:coauthVersionLast="47" xr6:coauthVersionMax="47" xr10:uidLastSave="{00000000-0000-0000-0000-000000000000}"/>
  <bookViews>
    <workbookView xWindow="-110" yWindow="-110" windowWidth="22620" windowHeight="13500" firstSheet="1" activeTab="1" xr2:uid="{00000000-000D-0000-FFFF-FFFF00000000}"/>
  </bookViews>
  <sheets>
    <sheet name="Partidos" sheetId="1" r:id="rId1"/>
    <sheet name="Resumen" sheetId="2" r:id="rId2"/>
    <sheet name="Resumen General" sheetId="3" r:id="rId3"/>
    <sheet name="J1" sheetId="4" r:id="rId4"/>
    <sheet name="J2" sheetId="5" r:id="rId5"/>
    <sheet name="J3" sheetId="6" r:id="rId6"/>
    <sheet name="J4" sheetId="7" r:id="rId7"/>
    <sheet name="J5" sheetId="8" r:id="rId8"/>
    <sheet name="J6" sheetId="9" r:id="rId9"/>
    <sheet name="J6 with formulas" sheetId="10" r:id="rId10"/>
    <sheet name="Octavos" sheetId="11" r:id="rId11"/>
    <sheet name="Cuartos" sheetId="12" r:id="rId12"/>
    <sheet name="Semi" sheetId="13" r:id="rId13"/>
    <sheet name="Final" sheetId="14" r:id="rId14"/>
    <sheet name="BONUS" sheetId="15" r:id="rId15"/>
  </sheets>
  <definedNames>
    <definedName name="TablaBonus">BONUS!$C$24:$R$41</definedName>
    <definedName name="TablaCuartos">Cuartos!$C$22:$H$39</definedName>
    <definedName name="TablaFinal">Final!$C$22:$F$39</definedName>
    <definedName name="TablaJ1">'J1'!$C$22:$L$39</definedName>
    <definedName name="TablaJ2">'J2'!$C$22:$L$39</definedName>
    <definedName name="TablaJ3">'J3'!$C$22:$L$39</definedName>
    <definedName name="TablaJ4">'J4'!$C$22:$L$39</definedName>
    <definedName name="TablaJ5">'J5'!$C$22:$L$39</definedName>
    <definedName name="TablaJ6" localSheetId="9">'J6 with formulas'!$C$22:$L$39</definedName>
    <definedName name="TablaJ6">'J6'!$C$22:$L$39</definedName>
    <definedName name="TablaOctavos">Octavos!$C$22:$L$39</definedName>
    <definedName name="TablaSemi">Semi!$C$22:$F$39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15" l="1"/>
  <c r="P41" i="15"/>
  <c r="O41" i="15"/>
  <c r="N41" i="15"/>
  <c r="M41" i="15"/>
  <c r="L41" i="15"/>
  <c r="K41" i="15"/>
  <c r="J41" i="15"/>
  <c r="I41" i="15"/>
  <c r="H41" i="15"/>
  <c r="G41" i="15"/>
  <c r="F41" i="15"/>
  <c r="E41" i="15"/>
  <c r="BP18" i="2" s="1"/>
  <c r="D41" i="15"/>
  <c r="R41" i="15" s="1"/>
  <c r="C41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R40" i="15" s="1"/>
  <c r="C40" i="15"/>
  <c r="Q39" i="15"/>
  <c r="P39" i="15"/>
  <c r="O39" i="15"/>
  <c r="N39" i="15"/>
  <c r="M39" i="15"/>
  <c r="L39" i="15"/>
  <c r="K39" i="15"/>
  <c r="J39" i="15"/>
  <c r="I39" i="15"/>
  <c r="BT16" i="2" s="1"/>
  <c r="H39" i="15"/>
  <c r="G39" i="15"/>
  <c r="F39" i="15"/>
  <c r="BQ16" i="2" s="1"/>
  <c r="E39" i="15"/>
  <c r="BP16" i="2" s="1"/>
  <c r="D39" i="15"/>
  <c r="R39" i="15" s="1"/>
  <c r="C39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BQ15" i="2" s="1"/>
  <c r="E38" i="15"/>
  <c r="BP15" i="2" s="1"/>
  <c r="D38" i="15"/>
  <c r="R38" i="15" s="1"/>
  <c r="C38" i="15"/>
  <c r="Q37" i="15"/>
  <c r="P37" i="15"/>
  <c r="O37" i="15"/>
  <c r="N37" i="15"/>
  <c r="M37" i="15"/>
  <c r="L37" i="15"/>
  <c r="K37" i="15"/>
  <c r="J37" i="15"/>
  <c r="BU14" i="2" s="1"/>
  <c r="I37" i="15"/>
  <c r="BT14" i="2" s="1"/>
  <c r="H37" i="15"/>
  <c r="G37" i="15"/>
  <c r="F37" i="15"/>
  <c r="BQ14" i="2" s="1"/>
  <c r="E37" i="15"/>
  <c r="BP14" i="2" s="1"/>
  <c r="D37" i="15"/>
  <c r="R37" i="15" s="1"/>
  <c r="C37" i="15"/>
  <c r="Q36" i="15"/>
  <c r="P36" i="15"/>
  <c r="O36" i="15"/>
  <c r="N36" i="15"/>
  <c r="M36" i="15"/>
  <c r="L36" i="15"/>
  <c r="K36" i="15"/>
  <c r="J36" i="15"/>
  <c r="I36" i="15"/>
  <c r="BT13" i="2" s="1"/>
  <c r="H36" i="15"/>
  <c r="G36" i="15"/>
  <c r="F36" i="15"/>
  <c r="BQ13" i="2" s="1"/>
  <c r="E36" i="15"/>
  <c r="BP13" i="2" s="1"/>
  <c r="D36" i="15"/>
  <c r="R36" i="15" s="1"/>
  <c r="C36" i="15"/>
  <c r="Q35" i="15"/>
  <c r="P35" i="15"/>
  <c r="O35" i="15"/>
  <c r="N35" i="15"/>
  <c r="M35" i="15"/>
  <c r="L35" i="15"/>
  <c r="K35" i="15"/>
  <c r="J35" i="15"/>
  <c r="BU12" i="2" s="1"/>
  <c r="I35" i="15"/>
  <c r="BT12" i="2" s="1"/>
  <c r="H35" i="15"/>
  <c r="G35" i="15"/>
  <c r="F35" i="15"/>
  <c r="BQ12" i="2" s="1"/>
  <c r="E35" i="15"/>
  <c r="BP12" i="2" s="1"/>
  <c r="D35" i="15"/>
  <c r="R35" i="15" s="1"/>
  <c r="C35" i="15"/>
  <c r="Q34" i="15"/>
  <c r="P34" i="15"/>
  <c r="O34" i="15"/>
  <c r="N34" i="15"/>
  <c r="M34" i="15"/>
  <c r="L34" i="15"/>
  <c r="K34" i="15"/>
  <c r="J34" i="15"/>
  <c r="BU11" i="2" s="1"/>
  <c r="I34" i="15"/>
  <c r="BT11" i="2" s="1"/>
  <c r="H34" i="15"/>
  <c r="G34" i="15"/>
  <c r="BR11" i="2" s="1"/>
  <c r="F34" i="15"/>
  <c r="BQ11" i="2" s="1"/>
  <c r="E34" i="15"/>
  <c r="BP11" i="2" s="1"/>
  <c r="D34" i="15"/>
  <c r="R34" i="15" s="1"/>
  <c r="C34" i="15"/>
  <c r="Q33" i="15"/>
  <c r="P33" i="15"/>
  <c r="O33" i="15"/>
  <c r="N33" i="15"/>
  <c r="M33" i="15"/>
  <c r="L33" i="15"/>
  <c r="K33" i="15"/>
  <c r="J33" i="15"/>
  <c r="BU10" i="2" s="1"/>
  <c r="I33" i="15"/>
  <c r="BT10" i="2" s="1"/>
  <c r="H33" i="15"/>
  <c r="G33" i="15"/>
  <c r="F33" i="15"/>
  <c r="BQ10" i="2" s="1"/>
  <c r="E33" i="15"/>
  <c r="BP10" i="2" s="1"/>
  <c r="D33" i="15"/>
  <c r="R33" i="15" s="1"/>
  <c r="C33" i="15"/>
  <c r="Q32" i="15"/>
  <c r="P32" i="15"/>
  <c r="O32" i="15"/>
  <c r="N32" i="15"/>
  <c r="M32" i="15"/>
  <c r="L32" i="15"/>
  <c r="K32" i="15"/>
  <c r="J32" i="15"/>
  <c r="BU9" i="2" s="1"/>
  <c r="I32" i="15"/>
  <c r="BT9" i="2" s="1"/>
  <c r="H32" i="15"/>
  <c r="G32" i="15"/>
  <c r="BR9" i="2" s="1"/>
  <c r="F32" i="15"/>
  <c r="BQ9" i="2" s="1"/>
  <c r="E32" i="15"/>
  <c r="BP9" i="2" s="1"/>
  <c r="D32" i="15"/>
  <c r="R32" i="15" s="1"/>
  <c r="C32" i="15"/>
  <c r="Q31" i="15"/>
  <c r="P31" i="15"/>
  <c r="O31" i="15"/>
  <c r="N31" i="15"/>
  <c r="M31" i="15"/>
  <c r="L31" i="15"/>
  <c r="K31" i="15"/>
  <c r="J31" i="15"/>
  <c r="I31" i="15"/>
  <c r="BT8" i="2" s="1"/>
  <c r="H31" i="15"/>
  <c r="G31" i="15"/>
  <c r="BR8" i="2" s="1"/>
  <c r="F31" i="15"/>
  <c r="BQ8" i="2" s="1"/>
  <c r="E31" i="15"/>
  <c r="BP8" i="2" s="1"/>
  <c r="D31" i="15"/>
  <c r="R31" i="15" s="1"/>
  <c r="C31" i="15"/>
  <c r="Q30" i="15"/>
  <c r="P30" i="15"/>
  <c r="O30" i="15"/>
  <c r="N30" i="15"/>
  <c r="M30" i="15"/>
  <c r="L30" i="15"/>
  <c r="K30" i="15"/>
  <c r="J30" i="15"/>
  <c r="BU7" i="2" s="1"/>
  <c r="I30" i="15"/>
  <c r="BT7" i="2" s="1"/>
  <c r="H30" i="15"/>
  <c r="G30" i="15"/>
  <c r="BR7" i="2" s="1"/>
  <c r="F30" i="15"/>
  <c r="BQ7" i="2" s="1"/>
  <c r="E30" i="15"/>
  <c r="BP7" i="2" s="1"/>
  <c r="D30" i="15"/>
  <c r="R30" i="15" s="1"/>
  <c r="C30" i="15"/>
  <c r="Q29" i="15"/>
  <c r="P29" i="15"/>
  <c r="O29" i="15"/>
  <c r="N29" i="15"/>
  <c r="M29" i="15"/>
  <c r="L29" i="15"/>
  <c r="K29" i="15"/>
  <c r="J29" i="15"/>
  <c r="I29" i="15"/>
  <c r="BT6" i="2" s="1"/>
  <c r="H29" i="15"/>
  <c r="G29" i="15"/>
  <c r="BR6" i="2" s="1"/>
  <c r="F29" i="15"/>
  <c r="BQ6" i="2" s="1"/>
  <c r="E29" i="15"/>
  <c r="BP6" i="2" s="1"/>
  <c r="D29" i="15"/>
  <c r="R29" i="15" s="1"/>
  <c r="C29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BQ5" i="2" s="1"/>
  <c r="E28" i="15"/>
  <c r="BP5" i="2" s="1"/>
  <c r="D28" i="15"/>
  <c r="R28" i="15" s="1"/>
  <c r="C28" i="15"/>
  <c r="Q27" i="15"/>
  <c r="P27" i="15"/>
  <c r="O27" i="15"/>
  <c r="N27" i="15"/>
  <c r="M27" i="15"/>
  <c r="L27" i="15"/>
  <c r="K27" i="15"/>
  <c r="J27" i="15"/>
  <c r="I27" i="15"/>
  <c r="H27" i="15"/>
  <c r="G27" i="15"/>
  <c r="BR4" i="2" s="1"/>
  <c r="F27" i="15"/>
  <c r="BQ4" i="2" s="1"/>
  <c r="E27" i="15"/>
  <c r="BP4" i="2" s="1"/>
  <c r="D27" i="15"/>
  <c r="R27" i="15" s="1"/>
  <c r="C27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BQ3" i="2" s="1"/>
  <c r="E26" i="15"/>
  <c r="BP3" i="2" s="1"/>
  <c r="D26" i="15"/>
  <c r="R26" i="15" s="1"/>
  <c r="C26" i="15"/>
  <c r="Q25" i="15"/>
  <c r="P25" i="15"/>
  <c r="O25" i="15"/>
  <c r="N25" i="15"/>
  <c r="M25" i="15"/>
  <c r="L25" i="15"/>
  <c r="K25" i="15"/>
  <c r="J25" i="15"/>
  <c r="I25" i="15"/>
  <c r="BT2" i="2" s="1"/>
  <c r="H25" i="15"/>
  <c r="G25" i="15"/>
  <c r="F25" i="15"/>
  <c r="E25" i="15"/>
  <c r="BP2" i="2" s="1"/>
  <c r="D25" i="15"/>
  <c r="R25" i="15" s="1"/>
  <c r="C25" i="15"/>
  <c r="CB16" i="2" s="1"/>
  <c r="E39" i="14"/>
  <c r="D39" i="14"/>
  <c r="F39" i="14" s="1"/>
  <c r="C39" i="14"/>
  <c r="E38" i="14"/>
  <c r="D38" i="14"/>
  <c r="F38" i="14" s="1"/>
  <c r="C38" i="14"/>
  <c r="E37" i="14"/>
  <c r="F37" i="14" s="1"/>
  <c r="D37" i="14"/>
  <c r="C37" i="14"/>
  <c r="E36" i="14"/>
  <c r="F36" i="14" s="1"/>
  <c r="D36" i="14"/>
  <c r="C36" i="14"/>
  <c r="E35" i="14"/>
  <c r="D35" i="14"/>
  <c r="F35" i="14" s="1"/>
  <c r="C35" i="14"/>
  <c r="E34" i="14"/>
  <c r="D34" i="14"/>
  <c r="F34" i="14" s="1"/>
  <c r="C34" i="14"/>
  <c r="E33" i="14"/>
  <c r="F33" i="14" s="1"/>
  <c r="D33" i="14"/>
  <c r="C33" i="14"/>
  <c r="E32" i="14"/>
  <c r="F32" i="14" s="1"/>
  <c r="D32" i="14"/>
  <c r="C32" i="14"/>
  <c r="E31" i="14"/>
  <c r="D31" i="14"/>
  <c r="F31" i="14" s="1"/>
  <c r="C31" i="14"/>
  <c r="E30" i="14"/>
  <c r="D30" i="14"/>
  <c r="F30" i="14" s="1"/>
  <c r="C30" i="14"/>
  <c r="E29" i="14"/>
  <c r="BN8" i="2" s="1"/>
  <c r="D29" i="14"/>
  <c r="C29" i="14"/>
  <c r="E28" i="14"/>
  <c r="F28" i="14" s="1"/>
  <c r="D28" i="14"/>
  <c r="C28" i="14"/>
  <c r="E27" i="14"/>
  <c r="D27" i="14"/>
  <c r="F27" i="14" s="1"/>
  <c r="C27" i="14"/>
  <c r="E26" i="14"/>
  <c r="D26" i="14"/>
  <c r="F26" i="14" s="1"/>
  <c r="C26" i="14"/>
  <c r="E25" i="14"/>
  <c r="F25" i="14" s="1"/>
  <c r="D25" i="14"/>
  <c r="C25" i="14"/>
  <c r="BN4" i="2" s="1"/>
  <c r="E24" i="14"/>
  <c r="BN3" i="2" s="1"/>
  <c r="D24" i="14"/>
  <c r="C24" i="14"/>
  <c r="BN18" i="2" s="1"/>
  <c r="E23" i="14"/>
  <c r="D23" i="14"/>
  <c r="F23" i="14" s="1"/>
  <c r="C23" i="14"/>
  <c r="E39" i="13"/>
  <c r="D39" i="13"/>
  <c r="F39" i="13" s="1"/>
  <c r="C39" i="13"/>
  <c r="E38" i="13"/>
  <c r="F38" i="13" s="1"/>
  <c r="D38" i="13"/>
  <c r="C38" i="13"/>
  <c r="E37" i="13"/>
  <c r="F37" i="13" s="1"/>
  <c r="D37" i="13"/>
  <c r="C37" i="13"/>
  <c r="E36" i="13"/>
  <c r="D36" i="13"/>
  <c r="F36" i="13" s="1"/>
  <c r="C36" i="13"/>
  <c r="E35" i="13"/>
  <c r="D35" i="13"/>
  <c r="F35" i="13" s="1"/>
  <c r="C35" i="13"/>
  <c r="E34" i="13"/>
  <c r="F34" i="13" s="1"/>
  <c r="D34" i="13"/>
  <c r="C34" i="13"/>
  <c r="E33" i="13"/>
  <c r="F33" i="13" s="1"/>
  <c r="D33" i="13"/>
  <c r="C33" i="13"/>
  <c r="E32" i="13"/>
  <c r="D32" i="13"/>
  <c r="F32" i="13" s="1"/>
  <c r="C32" i="13"/>
  <c r="E31" i="13"/>
  <c r="D31" i="13"/>
  <c r="F31" i="13" s="1"/>
  <c r="C31" i="13"/>
  <c r="E30" i="13"/>
  <c r="F30" i="13" s="1"/>
  <c r="D30" i="13"/>
  <c r="C30" i="13"/>
  <c r="E29" i="13"/>
  <c r="F29" i="13" s="1"/>
  <c r="D29" i="13"/>
  <c r="C29" i="13"/>
  <c r="E28" i="13"/>
  <c r="D28" i="13"/>
  <c r="F28" i="13" s="1"/>
  <c r="C28" i="13"/>
  <c r="E27" i="13"/>
  <c r="D27" i="13"/>
  <c r="F27" i="13" s="1"/>
  <c r="C27" i="13"/>
  <c r="E26" i="13"/>
  <c r="F26" i="13" s="1"/>
  <c r="D26" i="13"/>
  <c r="C26" i="13"/>
  <c r="BL3" i="2" s="1"/>
  <c r="E25" i="13"/>
  <c r="BL5" i="2" s="1"/>
  <c r="D25" i="13"/>
  <c r="C25" i="13"/>
  <c r="BL16" i="2" s="1"/>
  <c r="E24" i="13"/>
  <c r="D24" i="13"/>
  <c r="F24" i="13" s="1"/>
  <c r="C24" i="13"/>
  <c r="E23" i="13"/>
  <c r="D23" i="13"/>
  <c r="F23" i="13" s="1"/>
  <c r="C23" i="13"/>
  <c r="G39" i="12"/>
  <c r="F39" i="12"/>
  <c r="E39" i="12"/>
  <c r="D39" i="12"/>
  <c r="H39" i="12" s="1"/>
  <c r="C39" i="12"/>
  <c r="G38" i="12"/>
  <c r="H38" i="12" s="1"/>
  <c r="F38" i="12"/>
  <c r="E38" i="12"/>
  <c r="D38" i="12"/>
  <c r="C38" i="12"/>
  <c r="G37" i="12"/>
  <c r="F37" i="12"/>
  <c r="E37" i="12"/>
  <c r="D37" i="12"/>
  <c r="H37" i="12" s="1"/>
  <c r="C37" i="12"/>
  <c r="G36" i="12"/>
  <c r="F36" i="12"/>
  <c r="E36" i="12"/>
  <c r="D36" i="12"/>
  <c r="H36" i="12" s="1"/>
  <c r="C36" i="12"/>
  <c r="G35" i="12"/>
  <c r="F35" i="12"/>
  <c r="E35" i="12"/>
  <c r="D35" i="12"/>
  <c r="H35" i="12" s="1"/>
  <c r="C35" i="12"/>
  <c r="G34" i="12"/>
  <c r="F34" i="12"/>
  <c r="E34" i="12"/>
  <c r="D34" i="12"/>
  <c r="H34" i="12" s="1"/>
  <c r="C34" i="12"/>
  <c r="G33" i="12"/>
  <c r="H33" i="12" s="1"/>
  <c r="F33" i="12"/>
  <c r="E33" i="12"/>
  <c r="D33" i="12"/>
  <c r="C33" i="12"/>
  <c r="G32" i="12"/>
  <c r="F32" i="12"/>
  <c r="E32" i="12"/>
  <c r="D32" i="12"/>
  <c r="H32" i="12" s="1"/>
  <c r="C32" i="12"/>
  <c r="G31" i="12"/>
  <c r="F31" i="12"/>
  <c r="E31" i="12"/>
  <c r="D31" i="12"/>
  <c r="H31" i="12" s="1"/>
  <c r="C31" i="12"/>
  <c r="G30" i="12"/>
  <c r="H30" i="12" s="1"/>
  <c r="F30" i="12"/>
  <c r="E30" i="12"/>
  <c r="D30" i="12"/>
  <c r="C30" i="12"/>
  <c r="G29" i="12"/>
  <c r="F29" i="12"/>
  <c r="E29" i="12"/>
  <c r="D29" i="12"/>
  <c r="H29" i="12" s="1"/>
  <c r="C29" i="12"/>
  <c r="G28" i="12"/>
  <c r="F28" i="12"/>
  <c r="E28" i="12"/>
  <c r="D28" i="12"/>
  <c r="H28" i="12" s="1"/>
  <c r="C28" i="12"/>
  <c r="G27" i="12"/>
  <c r="F27" i="12"/>
  <c r="E27" i="12"/>
  <c r="D27" i="12"/>
  <c r="H27" i="12" s="1"/>
  <c r="C27" i="12"/>
  <c r="G26" i="12"/>
  <c r="F26" i="12"/>
  <c r="E26" i="12"/>
  <c r="D26" i="12"/>
  <c r="H26" i="12" s="1"/>
  <c r="C26" i="12"/>
  <c r="G25" i="12"/>
  <c r="H25" i="12" s="1"/>
  <c r="F25" i="12"/>
  <c r="E25" i="12"/>
  <c r="D25" i="12"/>
  <c r="C25" i="12"/>
  <c r="G24" i="12"/>
  <c r="F24" i="12"/>
  <c r="E24" i="12"/>
  <c r="D24" i="12"/>
  <c r="H24" i="12" s="1"/>
  <c r="C24" i="12"/>
  <c r="G23" i="12"/>
  <c r="F23" i="12"/>
  <c r="E23" i="12"/>
  <c r="D23" i="12"/>
  <c r="H23" i="12" s="1"/>
  <c r="C23" i="12"/>
  <c r="BJ14" i="2" s="1"/>
  <c r="K39" i="11"/>
  <c r="L39" i="11" s="1"/>
  <c r="J39" i="11"/>
  <c r="I39" i="11"/>
  <c r="H39" i="11"/>
  <c r="G39" i="11"/>
  <c r="F39" i="11"/>
  <c r="E39" i="11"/>
  <c r="D39" i="11"/>
  <c r="C39" i="11"/>
  <c r="K38" i="11"/>
  <c r="J38" i="11"/>
  <c r="I38" i="11"/>
  <c r="H38" i="11"/>
  <c r="G38" i="11"/>
  <c r="L38" i="11" s="1"/>
  <c r="F38" i="11"/>
  <c r="E38" i="11"/>
  <c r="D38" i="11"/>
  <c r="C38" i="11"/>
  <c r="K37" i="11"/>
  <c r="J37" i="11"/>
  <c r="I37" i="11"/>
  <c r="H37" i="11"/>
  <c r="G37" i="11"/>
  <c r="F37" i="11"/>
  <c r="E37" i="11"/>
  <c r="D37" i="11"/>
  <c r="L37" i="11" s="1"/>
  <c r="C37" i="11"/>
  <c r="K36" i="11"/>
  <c r="L36" i="11" s="1"/>
  <c r="J36" i="11"/>
  <c r="I36" i="11"/>
  <c r="H36" i="11"/>
  <c r="G36" i="11"/>
  <c r="F36" i="11"/>
  <c r="E36" i="11"/>
  <c r="D36" i="11"/>
  <c r="C36" i="11"/>
  <c r="K35" i="11"/>
  <c r="J35" i="11"/>
  <c r="I35" i="11"/>
  <c r="H35" i="11"/>
  <c r="G35" i="11"/>
  <c r="F35" i="11"/>
  <c r="E35" i="11"/>
  <c r="D35" i="11"/>
  <c r="L35" i="11" s="1"/>
  <c r="C35" i="11"/>
  <c r="K34" i="11"/>
  <c r="J34" i="11"/>
  <c r="I34" i="11"/>
  <c r="H34" i="11"/>
  <c r="G34" i="11"/>
  <c r="F34" i="11"/>
  <c r="E34" i="11"/>
  <c r="D34" i="11"/>
  <c r="L34" i="11" s="1"/>
  <c r="C34" i="11"/>
  <c r="K33" i="11"/>
  <c r="J33" i="11"/>
  <c r="I33" i="11"/>
  <c r="H33" i="11"/>
  <c r="G33" i="11"/>
  <c r="F33" i="11"/>
  <c r="E33" i="11"/>
  <c r="L33" i="11" s="1"/>
  <c r="D33" i="11"/>
  <c r="C33" i="11"/>
  <c r="K32" i="11"/>
  <c r="J32" i="11"/>
  <c r="I32" i="11"/>
  <c r="H32" i="11"/>
  <c r="G32" i="11"/>
  <c r="F32" i="11"/>
  <c r="E32" i="11"/>
  <c r="D32" i="11"/>
  <c r="L32" i="11" s="1"/>
  <c r="C32" i="11"/>
  <c r="K31" i="11"/>
  <c r="L31" i="11" s="1"/>
  <c r="J31" i="11"/>
  <c r="I31" i="11"/>
  <c r="H31" i="11"/>
  <c r="G31" i="11"/>
  <c r="F31" i="11"/>
  <c r="E31" i="11"/>
  <c r="D31" i="11"/>
  <c r="C31" i="11"/>
  <c r="K30" i="11"/>
  <c r="J30" i="11"/>
  <c r="I30" i="11"/>
  <c r="H30" i="11"/>
  <c r="G30" i="11"/>
  <c r="L30" i="11" s="1"/>
  <c r="F30" i="11"/>
  <c r="E30" i="11"/>
  <c r="D30" i="11"/>
  <c r="C30" i="11"/>
  <c r="K29" i="11"/>
  <c r="J29" i="11"/>
  <c r="I29" i="11"/>
  <c r="H29" i="11"/>
  <c r="G29" i="11"/>
  <c r="F29" i="11"/>
  <c r="E29" i="11"/>
  <c r="D29" i="11"/>
  <c r="L29" i="11" s="1"/>
  <c r="C29" i="11"/>
  <c r="K28" i="11"/>
  <c r="L28" i="11" s="1"/>
  <c r="J28" i="11"/>
  <c r="I28" i="11"/>
  <c r="H28" i="11"/>
  <c r="G28" i="11"/>
  <c r="F28" i="11"/>
  <c r="E28" i="11"/>
  <c r="D28" i="11"/>
  <c r="C28" i="11"/>
  <c r="K27" i="11"/>
  <c r="J27" i="11"/>
  <c r="I27" i="11"/>
  <c r="H27" i="11"/>
  <c r="G27" i="11"/>
  <c r="F27" i="11"/>
  <c r="E27" i="11"/>
  <c r="D27" i="11"/>
  <c r="L27" i="11" s="1"/>
  <c r="C27" i="11"/>
  <c r="K26" i="11"/>
  <c r="J26" i="11"/>
  <c r="I26" i="11"/>
  <c r="H26" i="11"/>
  <c r="G26" i="11"/>
  <c r="F26" i="11"/>
  <c r="E26" i="11"/>
  <c r="D26" i="11"/>
  <c r="L26" i="11" s="1"/>
  <c r="C26" i="11"/>
  <c r="K25" i="11"/>
  <c r="J25" i="11"/>
  <c r="I25" i="11"/>
  <c r="H25" i="11"/>
  <c r="G25" i="11"/>
  <c r="F25" i="11"/>
  <c r="E25" i="11"/>
  <c r="L25" i="11" s="1"/>
  <c r="D25" i="11"/>
  <c r="C25" i="11"/>
  <c r="K24" i="11"/>
  <c r="J24" i="11"/>
  <c r="I24" i="11"/>
  <c r="H24" i="11"/>
  <c r="G24" i="11"/>
  <c r="F24" i="11"/>
  <c r="E24" i="11"/>
  <c r="D24" i="11"/>
  <c r="L24" i="11" s="1"/>
  <c r="C24" i="11"/>
  <c r="BF10" i="2" s="1"/>
  <c r="K23" i="11"/>
  <c r="L23" i="11" s="1"/>
  <c r="J23" i="11"/>
  <c r="I23" i="11"/>
  <c r="H23" i="11"/>
  <c r="G23" i="11"/>
  <c r="F23" i="11"/>
  <c r="E23" i="11"/>
  <c r="D23" i="11"/>
  <c r="C23" i="11"/>
  <c r="K39" i="10"/>
  <c r="J39" i="10"/>
  <c r="I39" i="10"/>
  <c r="H39" i="10"/>
  <c r="G39" i="10"/>
  <c r="L39" i="10" s="1"/>
  <c r="F39" i="10"/>
  <c r="E39" i="10"/>
  <c r="D39" i="10"/>
  <c r="C39" i="10"/>
  <c r="K38" i="10"/>
  <c r="J38" i="10"/>
  <c r="I38" i="10"/>
  <c r="H38" i="10"/>
  <c r="G38" i="10"/>
  <c r="F38" i="10"/>
  <c r="E38" i="10"/>
  <c r="D38" i="10"/>
  <c r="L38" i="10" s="1"/>
  <c r="C38" i="10"/>
  <c r="K37" i="10"/>
  <c r="L37" i="10" s="1"/>
  <c r="J37" i="10"/>
  <c r="I37" i="10"/>
  <c r="H37" i="10"/>
  <c r="G37" i="10"/>
  <c r="F37" i="10"/>
  <c r="E37" i="10"/>
  <c r="D37" i="10"/>
  <c r="C37" i="10"/>
  <c r="K36" i="10"/>
  <c r="J36" i="10"/>
  <c r="I36" i="10"/>
  <c r="H36" i="10"/>
  <c r="G36" i="10"/>
  <c r="F36" i="10"/>
  <c r="E36" i="10"/>
  <c r="D36" i="10"/>
  <c r="L36" i="10" s="1"/>
  <c r="C36" i="10"/>
  <c r="K35" i="10"/>
  <c r="J35" i="10"/>
  <c r="I35" i="10"/>
  <c r="H35" i="10"/>
  <c r="G35" i="10"/>
  <c r="F35" i="10"/>
  <c r="E35" i="10"/>
  <c r="D35" i="10"/>
  <c r="L35" i="10" s="1"/>
  <c r="C35" i="10"/>
  <c r="K34" i="10"/>
  <c r="J34" i="10"/>
  <c r="I34" i="10"/>
  <c r="H34" i="10"/>
  <c r="G34" i="10"/>
  <c r="F34" i="10"/>
  <c r="E34" i="10"/>
  <c r="L34" i="10" s="1"/>
  <c r="D34" i="10"/>
  <c r="C34" i="10"/>
  <c r="K33" i="10"/>
  <c r="J33" i="10"/>
  <c r="I33" i="10"/>
  <c r="H33" i="10"/>
  <c r="G33" i="10"/>
  <c r="F33" i="10"/>
  <c r="E33" i="10"/>
  <c r="D33" i="10"/>
  <c r="L33" i="10" s="1"/>
  <c r="C33" i="10"/>
  <c r="K32" i="10"/>
  <c r="L32" i="10" s="1"/>
  <c r="J32" i="10"/>
  <c r="I32" i="10"/>
  <c r="H32" i="10"/>
  <c r="G32" i="10"/>
  <c r="F32" i="10"/>
  <c r="E32" i="10"/>
  <c r="D32" i="10"/>
  <c r="C32" i="10"/>
  <c r="K31" i="10"/>
  <c r="J31" i="10"/>
  <c r="I31" i="10"/>
  <c r="H31" i="10"/>
  <c r="G31" i="10"/>
  <c r="L31" i="10" s="1"/>
  <c r="F31" i="10"/>
  <c r="E31" i="10"/>
  <c r="D31" i="10"/>
  <c r="C31" i="10"/>
  <c r="K30" i="10"/>
  <c r="J30" i="10"/>
  <c r="I30" i="10"/>
  <c r="H30" i="10"/>
  <c r="G30" i="10"/>
  <c r="F30" i="10"/>
  <c r="E30" i="10"/>
  <c r="D30" i="10"/>
  <c r="L30" i="10" s="1"/>
  <c r="C30" i="10"/>
  <c r="K29" i="10"/>
  <c r="L29" i="10" s="1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E28" i="10"/>
  <c r="D28" i="10"/>
  <c r="L28" i="10" s="1"/>
  <c r="C28" i="10"/>
  <c r="K27" i="10"/>
  <c r="J27" i="10"/>
  <c r="I27" i="10"/>
  <c r="H27" i="10"/>
  <c r="G27" i="10"/>
  <c r="F27" i="10"/>
  <c r="E27" i="10"/>
  <c r="D27" i="10"/>
  <c r="L27" i="10" s="1"/>
  <c r="C27" i="10"/>
  <c r="K26" i="10"/>
  <c r="J26" i="10"/>
  <c r="I26" i="10"/>
  <c r="H26" i="10"/>
  <c r="G26" i="10"/>
  <c r="F26" i="10"/>
  <c r="E26" i="10"/>
  <c r="L26" i="10" s="1"/>
  <c r="D26" i="10"/>
  <c r="C26" i="10"/>
  <c r="K25" i="10"/>
  <c r="J25" i="10"/>
  <c r="I25" i="10"/>
  <c r="H25" i="10"/>
  <c r="G25" i="10"/>
  <c r="F25" i="10"/>
  <c r="E25" i="10"/>
  <c r="D25" i="10"/>
  <c r="L25" i="10" s="1"/>
  <c r="C25" i="10"/>
  <c r="K24" i="10"/>
  <c r="L24" i="10" s="1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L23" i="10" s="1"/>
  <c r="F23" i="10"/>
  <c r="E23" i="10"/>
  <c r="D23" i="10"/>
  <c r="C23" i="10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Z18" i="2"/>
  <c r="BX18" i="2"/>
  <c r="BV18" i="2"/>
  <c r="BU18" i="2"/>
  <c r="BS18" i="2"/>
  <c r="BR18" i="2"/>
  <c r="BQ18" i="2"/>
  <c r="BO18" i="2"/>
  <c r="BA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Y17" i="2"/>
  <c r="BW17" i="2"/>
  <c r="BU17" i="2"/>
  <c r="BT17" i="2"/>
  <c r="BR17" i="2"/>
  <c r="BQ17" i="2"/>
  <c r="BP17" i="2"/>
  <c r="BO17" i="2"/>
  <c r="AZ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X16" i="2"/>
  <c r="BV16" i="2"/>
  <c r="BS16" i="2"/>
  <c r="BO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CB15" i="2"/>
  <c r="BY15" i="2"/>
  <c r="BW15" i="2"/>
  <c r="BU15" i="2"/>
  <c r="BS15" i="2"/>
  <c r="BR15" i="2"/>
  <c r="BO15" i="2"/>
  <c r="BN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B14" i="2"/>
  <c r="CA14" i="2"/>
  <c r="BZ14" i="2"/>
  <c r="BX14" i="2"/>
  <c r="BV14" i="2"/>
  <c r="BR14" i="2"/>
  <c r="BO14" i="2"/>
  <c r="BN14" i="2"/>
  <c r="BM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B13" i="2"/>
  <c r="CA13" i="2"/>
  <c r="BZ13" i="2"/>
  <c r="BY13" i="2"/>
  <c r="BX13" i="2"/>
  <c r="BW13" i="2"/>
  <c r="BV13" i="2"/>
  <c r="BU13" i="2"/>
  <c r="BS13" i="2"/>
  <c r="BO13" i="2"/>
  <c r="BN13" i="2"/>
  <c r="BM13" i="2"/>
  <c r="BL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CB12" i="2"/>
  <c r="CA12" i="2"/>
  <c r="BZ12" i="2"/>
  <c r="BY12" i="2"/>
  <c r="BX12" i="2"/>
  <c r="BW12" i="2"/>
  <c r="BV12" i="2"/>
  <c r="BS12" i="2"/>
  <c r="BR12" i="2"/>
  <c r="BO12" i="2"/>
  <c r="BM12" i="2"/>
  <c r="BL12" i="2"/>
  <c r="BK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CB11" i="2"/>
  <c r="CA11" i="2"/>
  <c r="BZ11" i="2"/>
  <c r="BY11" i="2"/>
  <c r="BX11" i="2"/>
  <c r="BW11" i="2"/>
  <c r="BV11" i="2"/>
  <c r="BS11" i="2"/>
  <c r="BO11" i="2"/>
  <c r="BL11" i="2"/>
  <c r="BK11" i="2"/>
  <c r="BJ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CB10" i="2"/>
  <c r="CA10" i="2"/>
  <c r="BZ10" i="2"/>
  <c r="BY10" i="2"/>
  <c r="BX10" i="2"/>
  <c r="BW10" i="2"/>
  <c r="BV10" i="2"/>
  <c r="BS10" i="2"/>
  <c r="BR10" i="2"/>
  <c r="BO10" i="2"/>
  <c r="BN10" i="2"/>
  <c r="BM10" i="2"/>
  <c r="BK10" i="2"/>
  <c r="BI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CB9" i="2"/>
  <c r="CA9" i="2"/>
  <c r="BZ9" i="2"/>
  <c r="BY9" i="2"/>
  <c r="BX9" i="2"/>
  <c r="BW9" i="2"/>
  <c r="BV9" i="2"/>
  <c r="BS9" i="2"/>
  <c r="BO9" i="2"/>
  <c r="BM9" i="2"/>
  <c r="BL9" i="2"/>
  <c r="BH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B8" i="2"/>
  <c r="CA8" i="2"/>
  <c r="BZ8" i="2"/>
  <c r="BY8" i="2"/>
  <c r="BX8" i="2"/>
  <c r="BW8" i="2"/>
  <c r="BV8" i="2"/>
  <c r="BU8" i="2"/>
  <c r="BS8" i="2"/>
  <c r="BO8" i="2"/>
  <c r="BL8" i="2"/>
  <c r="BK8" i="2"/>
  <c r="BG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CB7" i="2"/>
  <c r="CA7" i="2"/>
  <c r="BZ7" i="2"/>
  <c r="BY7" i="2"/>
  <c r="BX7" i="2"/>
  <c r="BW7" i="2"/>
  <c r="BV7" i="2"/>
  <c r="BS7" i="2"/>
  <c r="BO7" i="2"/>
  <c r="BM7" i="2"/>
  <c r="BK7" i="2"/>
  <c r="BF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B6" i="2"/>
  <c r="CA6" i="2"/>
  <c r="BZ6" i="2"/>
  <c r="BY6" i="2"/>
  <c r="BX6" i="2"/>
  <c r="BW6" i="2"/>
  <c r="BV6" i="2"/>
  <c r="BU6" i="2"/>
  <c r="BS6" i="2"/>
  <c r="BO6" i="2"/>
  <c r="BN6" i="2"/>
  <c r="BE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B5" i="2"/>
  <c r="CA5" i="2"/>
  <c r="BZ5" i="2"/>
  <c r="BY5" i="2"/>
  <c r="BX5" i="2"/>
  <c r="BW5" i="2"/>
  <c r="BV5" i="2"/>
  <c r="BU5" i="2"/>
  <c r="BT5" i="2"/>
  <c r="BS5" i="2"/>
  <c r="BR5" i="2"/>
  <c r="BO5" i="2"/>
  <c r="BM5" i="2"/>
  <c r="BK5" i="2"/>
  <c r="BD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CB4" i="2"/>
  <c r="CA4" i="2"/>
  <c r="BZ4" i="2"/>
  <c r="BY4" i="2"/>
  <c r="BX4" i="2"/>
  <c r="BW4" i="2"/>
  <c r="BV4" i="2"/>
  <c r="BU4" i="2"/>
  <c r="BT4" i="2"/>
  <c r="BS4" i="2"/>
  <c r="BO4" i="2"/>
  <c r="BL4" i="2"/>
  <c r="BK4" i="2"/>
  <c r="BC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B3" i="2"/>
  <c r="CA3" i="2"/>
  <c r="BZ3" i="2"/>
  <c r="BY3" i="2"/>
  <c r="BX3" i="2"/>
  <c r="BW3" i="2"/>
  <c r="BV3" i="2"/>
  <c r="BU3" i="2"/>
  <c r="BT3" i="2"/>
  <c r="BS3" i="2"/>
  <c r="BR3" i="2"/>
  <c r="BO3" i="2"/>
  <c r="BM3" i="2"/>
  <c r="BK3" i="2"/>
  <c r="BB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B2" i="2"/>
  <c r="CA2" i="2"/>
  <c r="BZ2" i="2"/>
  <c r="BY2" i="2"/>
  <c r="BX2" i="2"/>
  <c r="BW2" i="2"/>
  <c r="BV2" i="2"/>
  <c r="BU2" i="2"/>
  <c r="BS2" i="2"/>
  <c r="BR2" i="2"/>
  <c r="BQ2" i="2"/>
  <c r="BO2" i="2"/>
  <c r="BN2" i="2"/>
  <c r="BM2" i="2"/>
  <c r="BL2" i="2"/>
  <c r="BK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D1" i="2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2" i="1"/>
  <c r="B2" i="2" l="1"/>
  <c r="B8" i="2"/>
  <c r="BI9" i="2"/>
  <c r="F24" i="14"/>
  <c r="BF3" i="2"/>
  <c r="BN11" i="2"/>
  <c r="AY12" i="2"/>
  <c r="B12" i="2" s="1"/>
  <c r="BI3" i="2"/>
  <c r="BJ4" i="2"/>
  <c r="AZ3" i="2"/>
  <c r="BA4" i="2"/>
  <c r="BB5" i="2"/>
  <c r="BC6" i="2"/>
  <c r="BD7" i="2"/>
  <c r="BF9" i="2"/>
  <c r="BG10" i="2"/>
  <c r="BH11" i="2"/>
  <c r="BI12" i="2"/>
  <c r="BJ13" i="2"/>
  <c r="BK14" i="2"/>
  <c r="BL15" i="2"/>
  <c r="BM16" i="2"/>
  <c r="BN17" i="2"/>
  <c r="AY18" i="2"/>
  <c r="BG7" i="2"/>
  <c r="BF5" i="2"/>
  <c r="BG4" i="2"/>
  <c r="BH5" i="2"/>
  <c r="AY9" i="2"/>
  <c r="B9" i="2" s="1"/>
  <c r="BE8" i="2"/>
  <c r="BA3" i="2"/>
  <c r="BB4" i="2"/>
  <c r="BC5" i="2"/>
  <c r="BD6" i="2"/>
  <c r="BE7" i="2"/>
  <c r="BF8" i="2"/>
  <c r="BG9" i="2"/>
  <c r="BH10" i="2"/>
  <c r="BI11" i="2"/>
  <c r="BJ12" i="2"/>
  <c r="BK13" i="2"/>
  <c r="BL14" i="2"/>
  <c r="BM15" i="2"/>
  <c r="BN16" i="2"/>
  <c r="AY17" i="2"/>
  <c r="B17" i="2" s="1"/>
  <c r="AZ18" i="2"/>
  <c r="B18" i="2" s="1"/>
  <c r="BB18" i="2"/>
  <c r="F25" i="13"/>
  <c r="AY14" i="2"/>
  <c r="B14" i="2" s="1"/>
  <c r="AZ15" i="2"/>
  <c r="BA16" i="2"/>
  <c r="BB17" i="2"/>
  <c r="BC18" i="2"/>
  <c r="BE3" i="2"/>
  <c r="BF4" i="2"/>
  <c r="BG5" i="2"/>
  <c r="BH6" i="2"/>
  <c r="BI7" i="2"/>
  <c r="BJ8" i="2"/>
  <c r="BK9" i="2"/>
  <c r="BL10" i="2"/>
  <c r="BM11" i="2"/>
  <c r="BN12" i="2"/>
  <c r="AY13" i="2"/>
  <c r="B13" i="2" s="1"/>
  <c r="AZ14" i="2"/>
  <c r="BA15" i="2"/>
  <c r="BB16" i="2"/>
  <c r="BR16" i="2"/>
  <c r="BC17" i="2"/>
  <c r="BS17" i="2"/>
  <c r="BD18" i="2"/>
  <c r="BT18" i="2"/>
  <c r="BD4" i="2"/>
  <c r="BE5" i="2"/>
  <c r="AZ16" i="2"/>
  <c r="B16" i="2" s="1"/>
  <c r="BA17" i="2"/>
  <c r="BJ7" i="2"/>
  <c r="BD17" i="2"/>
  <c r="BH4" i="2"/>
  <c r="BI5" i="2"/>
  <c r="BJ6" i="2"/>
  <c r="AZ12" i="2"/>
  <c r="BA13" i="2"/>
  <c r="BB14" i="2"/>
  <c r="BC15" i="2"/>
  <c r="BD16" i="2"/>
  <c r="BE17" i="2"/>
  <c r="BF18" i="2"/>
  <c r="F29" i="14"/>
  <c r="BG2" i="2"/>
  <c r="BH3" i="2"/>
  <c r="BI4" i="2"/>
  <c r="BJ5" i="2"/>
  <c r="BK6" i="2"/>
  <c r="BL7" i="2"/>
  <c r="BM8" i="2"/>
  <c r="BN9" i="2"/>
  <c r="AY10" i="2"/>
  <c r="AZ11" i="2"/>
  <c r="BA12" i="2"/>
  <c r="BB13" i="2"/>
  <c r="BR13" i="2"/>
  <c r="BC14" i="2"/>
  <c r="BS14" i="2"/>
  <c r="BD15" i="2"/>
  <c r="BT15" i="2"/>
  <c r="BE16" i="2"/>
  <c r="BU16" i="2"/>
  <c r="BF17" i="2"/>
  <c r="BV17" i="2"/>
  <c r="BG18" i="2"/>
  <c r="BW18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BD3" i="2"/>
  <c r="BE4" i="2"/>
  <c r="BH7" i="2"/>
  <c r="BI6" i="2"/>
  <c r="AZ13" i="2"/>
  <c r="BB15" i="2"/>
  <c r="BC16" i="2"/>
  <c r="BA11" i="2"/>
  <c r="BB12" i="2"/>
  <c r="BC13" i="2"/>
  <c r="BD14" i="2"/>
  <c r="BE15" i="2"/>
  <c r="BF16" i="2"/>
  <c r="BG17" i="2"/>
  <c r="BH18" i="2"/>
  <c r="BI2" i="2"/>
  <c r="BJ3" i="2"/>
  <c r="BM6" i="2"/>
  <c r="BN7" i="2"/>
  <c r="AY8" i="2"/>
  <c r="AZ9" i="2"/>
  <c r="BA10" i="2"/>
  <c r="BB11" i="2"/>
  <c r="BC12" i="2"/>
  <c r="BD13" i="2"/>
  <c r="BE14" i="2"/>
  <c r="BF15" i="2"/>
  <c r="BV15" i="2"/>
  <c r="BG16" i="2"/>
  <c r="BW16" i="2"/>
  <c r="BH17" i="2"/>
  <c r="BX17" i="2"/>
  <c r="BI18" i="2"/>
  <c r="BY18" i="2"/>
  <c r="BH8" i="2"/>
  <c r="AY15" i="2"/>
  <c r="B15" i="2" s="1"/>
  <c r="BI8" i="2"/>
  <c r="BA14" i="2"/>
  <c r="BE18" i="2"/>
  <c r="BL6" i="2"/>
  <c r="AZ10" i="2"/>
  <c r="AY7" i="2"/>
  <c r="B7" i="2" s="1"/>
  <c r="BC11" i="2"/>
  <c r="BG15" i="2"/>
  <c r="BH16" i="2"/>
  <c r="BI17" i="2"/>
  <c r="BJ18" i="2"/>
  <c r="BM4" i="2"/>
  <c r="BN5" i="2"/>
  <c r="AY6" i="2"/>
  <c r="AZ7" i="2"/>
  <c r="BA8" i="2"/>
  <c r="BB9" i="2"/>
  <c r="BC10" i="2"/>
  <c r="BD11" i="2"/>
  <c r="BE12" i="2"/>
  <c r="BF13" i="2"/>
  <c r="BG14" i="2"/>
  <c r="BW14" i="2"/>
  <c r="BH15" i="2"/>
  <c r="BX15" i="2"/>
  <c r="BI16" i="2"/>
  <c r="BY16" i="2"/>
  <c r="BJ17" i="2"/>
  <c r="BZ17" i="2"/>
  <c r="BK18" i="2"/>
  <c r="CA18" i="2"/>
  <c r="BG6" i="2"/>
  <c r="AY11" i="2"/>
  <c r="B11" i="2" s="1"/>
  <c r="BB10" i="2"/>
  <c r="AY5" i="2"/>
  <c r="B5" i="2" s="1"/>
  <c r="AZ6" i="2"/>
  <c r="B6" i="2" s="1"/>
  <c r="BA7" i="2"/>
  <c r="BB8" i="2"/>
  <c r="BC9" i="2"/>
  <c r="BD10" i="2"/>
  <c r="B10" i="2" s="1"/>
  <c r="BE11" i="2"/>
  <c r="BF12" i="2"/>
  <c r="BG13" i="2"/>
  <c r="BH14" i="2"/>
  <c r="BI15" i="2"/>
  <c r="BJ16" i="2"/>
  <c r="BZ16" i="2"/>
  <c r="BK17" i="2"/>
  <c r="CA17" i="2"/>
  <c r="BL18" i="2"/>
  <c r="CB18" i="2"/>
  <c r="BF6" i="2"/>
  <c r="BJ10" i="2"/>
  <c r="BJ9" i="2"/>
  <c r="BG3" i="2"/>
  <c r="BJ2" i="2"/>
  <c r="BA9" i="2"/>
  <c r="BD12" i="2"/>
  <c r="BF14" i="2"/>
  <c r="AY4" i="2"/>
  <c r="B4" i="2" s="1"/>
  <c r="AZ5" i="2"/>
  <c r="BA6" i="2"/>
  <c r="BB7" i="2"/>
  <c r="BC8" i="2"/>
  <c r="BD9" i="2"/>
  <c r="BE10" i="2"/>
  <c r="BF11" i="2"/>
  <c r="BG12" i="2"/>
  <c r="BH13" i="2"/>
  <c r="BI14" i="2"/>
  <c r="BY14" i="2"/>
  <c r="BJ15" i="2"/>
  <c r="BZ15" i="2"/>
  <c r="BK16" i="2"/>
  <c r="CA16" i="2"/>
  <c r="BL17" i="2"/>
  <c r="CB17" i="2"/>
  <c r="BM18" i="2"/>
  <c r="BC3" i="2"/>
  <c r="BH2" i="2"/>
  <c r="AZ8" i="2"/>
  <c r="BE13" i="2"/>
  <c r="AY3" i="2"/>
  <c r="B3" i="2" s="1"/>
  <c r="AZ4" i="2"/>
  <c r="BA5" i="2"/>
  <c r="BB6" i="2"/>
  <c r="BC7" i="2"/>
  <c r="BD8" i="2"/>
  <c r="BE9" i="2"/>
  <c r="BG11" i="2"/>
  <c r="BH12" i="2"/>
  <c r="BI13" i="2"/>
  <c r="BK15" i="2"/>
  <c r="CA15" i="2"/>
  <c r="BM17" i="2"/>
</calcChain>
</file>

<file path=xl/sharedStrings.xml><?xml version="1.0" encoding="utf-8"?>
<sst xmlns="http://schemas.openxmlformats.org/spreadsheetml/2006/main" count="1616" uniqueCount="175">
  <si>
    <t>id</t>
  </si>
  <si>
    <t>partido</t>
  </si>
  <si>
    <t>QAT
ECU
0:2</t>
  </si>
  <si>
    <t>ENG
IRN
6:2</t>
  </si>
  <si>
    <t>SEN
NED
0:2</t>
  </si>
  <si>
    <t>EEUU
GAL
1:1</t>
  </si>
  <si>
    <t>ARG
SAR
1:2</t>
  </si>
  <si>
    <t>DEN
TUN
0:0</t>
  </si>
  <si>
    <t>MEX
POL
0:0</t>
  </si>
  <si>
    <t>FRA
AUS
4:1</t>
  </si>
  <si>
    <t>MAR
CRO
0:0</t>
  </si>
  <si>
    <t>DEU
JPN
1:2</t>
  </si>
  <si>
    <t>ESP
CRC
7:0</t>
  </si>
  <si>
    <t>BEL
CAN
1:0</t>
  </si>
  <si>
    <t>CH
CMR
1:0</t>
  </si>
  <si>
    <t>URU
KOR
0:0</t>
  </si>
  <si>
    <t>POR
GHA
3:2</t>
  </si>
  <si>
    <t>BRA
SRB
2:0</t>
  </si>
  <si>
    <t>GAL
IRN
0:2</t>
  </si>
  <si>
    <t>QAT
SEN
1:3</t>
  </si>
  <si>
    <t>NED
ECU
1:1</t>
  </si>
  <si>
    <t>ENG
EEUU
0:0</t>
  </si>
  <si>
    <t>TUN
AUS
0:1</t>
  </si>
  <si>
    <t>POL
SAR
2:0</t>
  </si>
  <si>
    <t>FRA
DEN
2:1</t>
  </si>
  <si>
    <t>ARG
MEX
2:0</t>
  </si>
  <si>
    <t>JPN
CRC
0:1</t>
  </si>
  <si>
    <t>BEL
MAR
0:2</t>
  </si>
  <si>
    <t>CRO
CAN
4:1</t>
  </si>
  <si>
    <t>ESP
DEU
1:1</t>
  </si>
  <si>
    <t>CMR
SRB
3:3</t>
  </si>
  <si>
    <t>KOR
GHA
2:3</t>
  </si>
  <si>
    <t>BRA
CH
1:0</t>
  </si>
  <si>
    <t>POR
URU
2:0</t>
  </si>
  <si>
    <t>NED
QAT
2:0</t>
  </si>
  <si>
    <t>ECU
SEN
1:2</t>
  </si>
  <si>
    <t>IRN
EEUU
0:1</t>
  </si>
  <si>
    <t>GAL
ENG
0:3</t>
  </si>
  <si>
    <t>AUS
DEN
1:0</t>
  </si>
  <si>
    <t>TUN
FRA
1:0</t>
  </si>
  <si>
    <t>POL
ARG
0:2</t>
  </si>
  <si>
    <t>SAR
MEX
1:2</t>
  </si>
  <si>
    <t>CAN
MAR
1:2</t>
  </si>
  <si>
    <t>CRO
BEL
0:0</t>
  </si>
  <si>
    <t>JPN
ESP
2:1</t>
  </si>
  <si>
    <t>CRC
DEU
2:4</t>
  </si>
  <si>
    <t>KOR
POR
2:1</t>
  </si>
  <si>
    <t>GHA
URU
0:2</t>
  </si>
  <si>
    <t>CMR
BRA
1:0</t>
  </si>
  <si>
    <t>SRB
CH
2:3</t>
  </si>
  <si>
    <t>NED
EEUU
3:1</t>
  </si>
  <si>
    <t>ARG
AUS
2:1</t>
  </si>
  <si>
    <t>FRA
POL
3:1</t>
  </si>
  <si>
    <t>ENG
SEN
3:0</t>
  </si>
  <si>
    <t>JPN
CRO
1:1</t>
  </si>
  <si>
    <t>BRA
KOR
4:1</t>
  </si>
  <si>
    <t>MAR
ESP
0:0</t>
  </si>
  <si>
    <t>POR
CH
6:1</t>
  </si>
  <si>
    <t>Nombre</t>
  </si>
  <si>
    <t>Total</t>
  </si>
  <si>
    <t>Matib</t>
  </si>
  <si>
    <t>SOSA</t>
  </si>
  <si>
    <t>Satoshi</t>
  </si>
  <si>
    <t>HERNAN</t>
  </si>
  <si>
    <t>MAGU</t>
  </si>
  <si>
    <t>FD</t>
  </si>
  <si>
    <t>LeaY</t>
  </si>
  <si>
    <t>RGAL</t>
  </si>
  <si>
    <t>ROD</t>
  </si>
  <si>
    <t>Laucha</t>
  </si>
  <si>
    <t>Lautaro</t>
  </si>
  <si>
    <t>LEO</t>
  </si>
  <si>
    <t>MartinG</t>
  </si>
  <si>
    <t>LREY</t>
  </si>
  <si>
    <t>Franco</t>
  </si>
  <si>
    <t>Plimus</t>
  </si>
  <si>
    <t>GBAI</t>
  </si>
  <si>
    <t>CRO
BRA
1:1</t>
  </si>
  <si>
    <t>NED
ARG
2:2</t>
  </si>
  <si>
    <t>MAR
POR
1:0</t>
  </si>
  <si>
    <t>ENG
FRA
1:2</t>
  </si>
  <si>
    <t>ARG
CRO
3:0</t>
  </si>
  <si>
    <t>FRA
MAR
2:0</t>
  </si>
  <si>
    <t>CRO
MAR
2:1</t>
  </si>
  <si>
    <t>ARG
FRA
3:3</t>
  </si>
  <si>
    <t>Gol
FRA</t>
  </si>
  <si>
    <t>Gr A
NED</t>
  </si>
  <si>
    <t>Gr B
ENG</t>
  </si>
  <si>
    <t>Gr C
ARG</t>
  </si>
  <si>
    <t>Gr D
FRA</t>
  </si>
  <si>
    <t>Gr E
JPN</t>
  </si>
  <si>
    <t>Gr F
MAR</t>
  </si>
  <si>
    <t>Gr G
BRA</t>
  </si>
  <si>
    <t>Gr H
POR</t>
  </si>
  <si>
    <t>SF
ARG</t>
  </si>
  <si>
    <t>FRA</t>
  </si>
  <si>
    <t>CRO</t>
  </si>
  <si>
    <t>MAR</t>
  </si>
  <si>
    <t>MUND
ARG</t>
  </si>
  <si>
    <t>Pos</t>
  </si>
  <si>
    <t>Oc</t>
  </si>
  <si>
    <t>Cu</t>
  </si>
  <si>
    <t>Se</t>
  </si>
  <si>
    <t>Fi</t>
  </si>
  <si>
    <t>B</t>
  </si>
  <si>
    <t>V</t>
  </si>
  <si>
    <t>T</t>
  </si>
  <si>
    <t>1,00</t>
  </si>
  <si>
    <t>1,33</t>
  </si>
  <si>
    <t>0,83</t>
  </si>
  <si>
    <t>2,50</t>
  </si>
  <si>
    <t>0,50</t>
  </si>
  <si>
    <t>Marcos</t>
  </si>
  <si>
    <t>P</t>
  </si>
  <si>
    <t>3:0</t>
  </si>
  <si>
    <t>2:0</t>
  </si>
  <si>
    <t>1:2</t>
  </si>
  <si>
    <t>1:0</t>
  </si>
  <si>
    <t>2:1</t>
  </si>
  <si>
    <t>0:2</t>
  </si>
  <si>
    <t>1:1</t>
  </si>
  <si>
    <t>5:0</t>
  </si>
  <si>
    <t>4:1</t>
  </si>
  <si>
    <t>0:0</t>
  </si>
  <si>
    <t>4:0</t>
  </si>
  <si>
    <t>0:1</t>
  </si>
  <si>
    <t>TABLA J1</t>
  </si>
  <si>
    <t>total</t>
  </si>
  <si>
    <t>3:1</t>
  </si>
  <si>
    <t>0:3</t>
  </si>
  <si>
    <t>TABLA J2</t>
  </si>
  <si>
    <t>4:2</t>
  </si>
  <si>
    <t>2:2</t>
  </si>
  <si>
    <t>TABLA J3</t>
  </si>
  <si>
    <t>2:3</t>
  </si>
  <si>
    <t>3:2</t>
  </si>
  <si>
    <t>TABLA J4</t>
  </si>
  <si>
    <t>1,09</t>
  </si>
  <si>
    <t>0,59</t>
  </si>
  <si>
    <t>0,09</t>
  </si>
  <si>
    <t>1:3</t>
  </si>
  <si>
    <t>1:4</t>
  </si>
  <si>
    <t>TABLA J5</t>
  </si>
  <si>
    <t>1,20</t>
  </si>
  <si>
    <t>0,20</t>
  </si>
  <si>
    <t>0,70</t>
  </si>
  <si>
    <t>1,70</t>
  </si>
  <si>
    <t>TABLA J6</t>
  </si>
  <si>
    <t xml:space="preserve"> </t>
  </si>
  <si>
    <t>TABLA Octavos</t>
  </si>
  <si>
    <t>1,50</t>
  </si>
  <si>
    <t>TABLA Cuartos</t>
  </si>
  <si>
    <t>TABLA Semi</t>
  </si>
  <si>
    <t>TABLA Final</t>
  </si>
  <si>
    <t>ARG</t>
  </si>
  <si>
    <t>NED3</t>
  </si>
  <si>
    <t>ENG3</t>
  </si>
  <si>
    <t>ARG3</t>
  </si>
  <si>
    <t>FRA3</t>
  </si>
  <si>
    <t>DEU</t>
  </si>
  <si>
    <t>BEL</t>
  </si>
  <si>
    <t>BRA3</t>
  </si>
  <si>
    <t>POR3</t>
  </si>
  <si>
    <t>ARG8</t>
  </si>
  <si>
    <t>FRA8</t>
  </si>
  <si>
    <t>BRA</t>
  </si>
  <si>
    <t>URU</t>
  </si>
  <si>
    <t>ENG</t>
  </si>
  <si>
    <t>CRO8</t>
  </si>
  <si>
    <t>ESP</t>
  </si>
  <si>
    <t>GAL</t>
  </si>
  <si>
    <t>POR</t>
  </si>
  <si>
    <t>ECU</t>
  </si>
  <si>
    <t>DEN</t>
  </si>
  <si>
    <t>TABLA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</si>
</sst>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0"/>
      <color rgb="FF000000"/>
      <name val="Roboto"/>
      <scheme val="minor"/>
    </font>
    <font>
      <sz val="11"/>
      <color rgb="FFCCCCCC"/>
      <name val="Arial"/>
    </font>
    <font>
      <sz val="11"/>
      <color rgb="FF333333"/>
      <name val="Arial"/>
    </font>
    <font>
      <b/>
      <sz val="11"/>
      <color rgb="FFC01C00"/>
      <name val="Arial"/>
    </font>
    <font>
      <sz val="11"/>
      <color rgb="FF555555"/>
      <name val="Arial"/>
    </font>
    <font>
      <sz val="11"/>
      <color rgb="FF666666"/>
      <name val="Arial"/>
    </font>
    <font>
      <sz val="11"/>
      <color theme="1"/>
      <name val="Roboto"/>
    </font>
    <font>
      <b/>
      <sz val="11"/>
      <color theme="1"/>
      <name val="Roboto"/>
    </font>
    <font>
      <sz val="10"/>
      <color theme="1"/>
      <name val="Roboto"/>
      <scheme val="minor"/>
    </font>
    <font>
      <b/>
      <sz val="11"/>
      <color rgb="FFCCCCCC"/>
      <name val="Arial"/>
    </font>
    <font>
      <b/>
      <sz val="10"/>
      <color rgb="FF000000"/>
      <name val="Roboto"/>
      <scheme val="major"/>
    </font>
    <font>
      <b/>
      <sz val="11"/>
      <color rgb="FF000000"/>
      <name val="Roboto"/>
      <scheme val="major"/>
    </font>
    <font>
      <sz val="10"/>
      <color rgb="FF000000"/>
      <name val="Roboto"/>
      <scheme val="major"/>
    </font>
    <font>
      <b/>
      <sz val="11"/>
      <color theme="1"/>
      <name val="Roboto"/>
      <scheme val="major"/>
    </font>
    <font>
      <sz val="11"/>
      <color rgb="FF000000"/>
      <name val="Roboto"/>
      <scheme val="major"/>
    </font>
    <font>
      <sz val="11"/>
      <color rgb="FFCCCCCC"/>
      <name val="Roboto"/>
      <scheme val="major"/>
    </font>
    <font>
      <u/>
      <sz val="11"/>
      <color rgb="FFCCCCCC"/>
      <name val="Roboto"/>
      <scheme val="major"/>
    </font>
    <font>
      <b/>
      <u/>
      <sz val="11"/>
      <color rgb="FFCCCCCC"/>
      <name val="Roboto"/>
      <scheme val="major"/>
    </font>
    <font>
      <b/>
      <sz val="11"/>
      <color rgb="FFE05C40"/>
      <name val="Roboto"/>
      <scheme val="major"/>
    </font>
    <font>
      <sz val="11"/>
      <color rgb="FF333333"/>
      <name val="Roboto"/>
      <scheme val="major"/>
    </font>
    <font>
      <b/>
      <sz val="11"/>
      <color rgb="FFC01C00"/>
      <name val="Roboto"/>
      <scheme val="major"/>
    </font>
    <font>
      <sz val="11"/>
      <color rgb="FF555555"/>
      <name val="Roboto"/>
      <scheme val="major"/>
    </font>
    <font>
      <sz val="11"/>
      <color rgb="FF666666"/>
      <name val="Roboto"/>
      <scheme val="major"/>
    </font>
    <font>
      <sz val="11"/>
      <color theme="1"/>
      <name val="Roboto"/>
      <scheme val="major"/>
    </font>
    <font>
      <sz val="10"/>
      <color theme="1"/>
      <name val="Roboto"/>
      <scheme val="major"/>
    </font>
    <font>
      <b/>
      <sz val="11"/>
      <color rgb="FFCCCCCC"/>
      <name val="Roboto"/>
      <scheme val="major"/>
    </font>
    <font>
      <sz val="10"/>
      <color rgb="FFAAAAAA"/>
      <name val="Roboto"/>
      <scheme val="major"/>
    </font>
    <font>
      <b/>
      <sz val="10"/>
      <color rgb="FFFFFFFF"/>
      <name val="Roboto"/>
      <scheme val="major"/>
    </font>
    <font>
      <b/>
      <sz val="11"/>
      <color rgb="FFFFFFFF"/>
      <name val="Roboto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  <fill>
      <patternFill patternType="solid">
        <fgColor rgb="FF333333"/>
        <bgColor rgb="FF333333"/>
      </patternFill>
    </fill>
    <fill>
      <patternFill patternType="solid">
        <fgColor rgb="FFFFBB33"/>
        <bgColor rgb="FFFFBB33"/>
      </patternFill>
    </fill>
    <fill>
      <patternFill patternType="solid">
        <fgColor rgb="FF555555"/>
        <bgColor rgb="FF555555"/>
      </patternFill>
    </fill>
    <fill>
      <patternFill patternType="solid">
        <fgColor rgb="FF888866"/>
        <bgColor rgb="FF888866"/>
      </patternFill>
    </fill>
    <fill>
      <patternFill patternType="solid">
        <fgColor rgb="FF000000"/>
        <bgColor rgb="FF000000"/>
      </patternFill>
    </fill>
    <fill>
      <patternFill patternType="solid">
        <fgColor theme="2" tint="-0.14999847407452621"/>
        <bgColor rgb="FF4C1130"/>
      </patternFill>
    </fill>
    <fill>
      <patternFill patternType="solid">
        <fgColor theme="2" tint="-0.14999847407452621"/>
        <bgColor rgb="FF741B4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555555"/>
      </bottom>
      <diagonal/>
    </border>
    <border>
      <left/>
      <right/>
      <top/>
      <bottom style="thin">
        <color rgb="FF555555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9" borderId="5" xfId="0" applyFont="1" applyFill="1" applyBorder="1" applyAlignment="1">
      <alignment horizontal="left"/>
    </xf>
    <xf numFmtId="0" fontId="1" fillId="0" borderId="6" xfId="0" applyFont="1" applyBorder="1" applyAlignment="1">
      <alignment horizontal="right" vertical="top"/>
    </xf>
    <xf numFmtId="0" fontId="1" fillId="0" borderId="6" xfId="0" applyFont="1" applyBorder="1" applyAlignment="1">
      <alignment horizontal="left" vertical="top"/>
    </xf>
    <xf numFmtId="0" fontId="2" fillId="10" borderId="6" xfId="0" applyFont="1" applyFill="1" applyBorder="1" applyAlignment="1">
      <alignment horizontal="right" vertical="top"/>
    </xf>
    <xf numFmtId="0" fontId="2" fillId="10" borderId="6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right"/>
    </xf>
    <xf numFmtId="0" fontId="1" fillId="11" borderId="6" xfId="0" applyFont="1" applyFill="1" applyBorder="1" applyAlignment="1">
      <alignment horizontal="right"/>
    </xf>
    <xf numFmtId="0" fontId="1" fillId="11" borderId="6" xfId="0" applyFont="1" applyFill="1" applyBorder="1" applyAlignment="1">
      <alignment horizontal="left" vertical="top"/>
    </xf>
    <xf numFmtId="0" fontId="1" fillId="11" borderId="6" xfId="0" applyFont="1" applyFill="1" applyBorder="1" applyAlignment="1">
      <alignment horizontal="right" vertical="top"/>
    </xf>
    <xf numFmtId="0" fontId="2" fillId="12" borderId="6" xfId="0" applyFont="1" applyFill="1" applyBorder="1" applyAlignment="1">
      <alignment horizontal="right" vertical="top"/>
    </xf>
    <xf numFmtId="0" fontId="2" fillId="12" borderId="6" xfId="0" applyFont="1" applyFill="1" applyBorder="1" applyAlignment="1">
      <alignment horizontal="left" vertical="top"/>
    </xf>
    <xf numFmtId="20" fontId="2" fillId="12" borderId="6" xfId="0" applyNumberFormat="1" applyFont="1" applyFill="1" applyBorder="1" applyAlignment="1">
      <alignment horizontal="left" vertical="top"/>
    </xf>
    <xf numFmtId="0" fontId="4" fillId="12" borderId="6" xfId="0" applyFont="1" applyFill="1" applyBorder="1" applyAlignment="1">
      <alignment horizontal="left" vertical="top"/>
    </xf>
    <xf numFmtId="0" fontId="3" fillId="12" borderId="6" xfId="0" applyFont="1" applyFill="1" applyBorder="1" applyAlignment="1">
      <alignment horizontal="right"/>
    </xf>
    <xf numFmtId="0" fontId="2" fillId="12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left" vertical="top"/>
    </xf>
    <xf numFmtId="20" fontId="1" fillId="0" borderId="6" xfId="0" applyNumberFormat="1" applyFont="1" applyBorder="1" applyAlignment="1">
      <alignment horizontal="left" vertical="top"/>
    </xf>
    <xf numFmtId="0" fontId="2" fillId="10" borderId="6" xfId="0" applyFont="1" applyFill="1" applyBorder="1" applyAlignment="1">
      <alignment horizontal="right"/>
    </xf>
    <xf numFmtId="20" fontId="2" fillId="10" borderId="6" xfId="0" applyNumberFormat="1" applyFont="1" applyFill="1" applyBorder="1" applyAlignment="1">
      <alignment horizontal="left" vertical="top"/>
    </xf>
    <xf numFmtId="0" fontId="5" fillId="10" borderId="6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/>
    </xf>
    <xf numFmtId="0" fontId="6" fillId="13" borderId="0" xfId="0" applyFont="1" applyFill="1" applyAlignment="1">
      <alignment horizontal="left" vertical="top"/>
    </xf>
    <xf numFmtId="20" fontId="6" fillId="13" borderId="0" xfId="0" applyNumberFormat="1" applyFont="1" applyFill="1" applyAlignment="1">
      <alignment horizontal="left" vertical="top"/>
    </xf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left" vertical="top"/>
    </xf>
    <xf numFmtId="20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right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right"/>
    </xf>
    <xf numFmtId="0" fontId="7" fillId="0" borderId="0" xfId="0" applyFont="1" applyAlignment="1">
      <alignment horizontal="right"/>
    </xf>
    <xf numFmtId="20" fontId="1" fillId="11" borderId="6" xfId="0" applyNumberFormat="1" applyFont="1" applyFill="1" applyBorder="1" applyAlignment="1">
      <alignment horizontal="left" vertical="top"/>
    </xf>
    <xf numFmtId="0" fontId="8" fillId="0" borderId="0" xfId="0" applyFont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9" fillId="9" borderId="5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top"/>
    </xf>
    <xf numFmtId="1" fontId="11" fillId="0" borderId="1" xfId="0" applyNumberFormat="1" applyFont="1" applyBorder="1" applyAlignment="1">
      <alignment horizontal="center" vertical="top"/>
    </xf>
    <xf numFmtId="1" fontId="14" fillId="3" borderId="0" xfId="0" applyNumberFormat="1" applyFont="1" applyFill="1" applyAlignment="1">
      <alignment horizontal="center"/>
    </xf>
    <xf numFmtId="1" fontId="14" fillId="3" borderId="2" xfId="0" applyNumberFormat="1" applyFont="1" applyFill="1" applyBorder="1" applyAlignment="1">
      <alignment horizontal="center"/>
    </xf>
    <xf numFmtId="1" fontId="14" fillId="3" borderId="4" xfId="0" applyNumberFormat="1" applyFont="1" applyFill="1" applyBorder="1" applyAlignment="1">
      <alignment horizontal="center"/>
    </xf>
    <xf numFmtId="0" fontId="15" fillId="9" borderId="5" xfId="0" applyFont="1" applyFill="1" applyBorder="1" applyAlignment="1">
      <alignment horizontal="left"/>
    </xf>
    <xf numFmtId="0" fontId="16" fillId="0" borderId="5" xfId="0" applyFont="1" applyBorder="1" applyAlignment="1">
      <alignment horizontal="right"/>
    </xf>
    <xf numFmtId="0" fontId="17" fillId="9" borderId="5" xfId="0" applyFont="1" applyFill="1" applyBorder="1" applyAlignment="1">
      <alignment horizontal="right"/>
    </xf>
    <xf numFmtId="0" fontId="15" fillId="0" borderId="6" xfId="0" applyFont="1" applyBorder="1" applyAlignment="1">
      <alignment horizontal="right" vertical="top"/>
    </xf>
    <xf numFmtId="0" fontId="15" fillId="0" borderId="6" xfId="0" applyFont="1" applyBorder="1" applyAlignment="1">
      <alignment horizontal="left" vertical="top"/>
    </xf>
    <xf numFmtId="0" fontId="18" fillId="0" borderId="6" xfId="0" applyFont="1" applyBorder="1" applyAlignment="1">
      <alignment horizontal="right" vertical="top"/>
    </xf>
    <xf numFmtId="0" fontId="19" fillId="10" borderId="6" xfId="0" applyFont="1" applyFill="1" applyBorder="1" applyAlignment="1">
      <alignment horizontal="right" vertical="top"/>
    </xf>
    <xf numFmtId="0" fontId="19" fillId="10" borderId="6" xfId="0" applyFont="1" applyFill="1" applyBorder="1" applyAlignment="1">
      <alignment horizontal="left" vertical="top"/>
    </xf>
    <xf numFmtId="0" fontId="20" fillId="10" borderId="6" xfId="0" applyFont="1" applyFill="1" applyBorder="1" applyAlignment="1">
      <alignment horizontal="right" vertical="top"/>
    </xf>
    <xf numFmtId="0" fontId="15" fillId="0" borderId="6" xfId="0" applyFont="1" applyBorder="1" applyAlignment="1">
      <alignment horizontal="right"/>
    </xf>
    <xf numFmtId="0" fontId="15" fillId="11" borderId="6" xfId="0" applyFont="1" applyFill="1" applyBorder="1" applyAlignment="1">
      <alignment horizontal="right"/>
    </xf>
    <xf numFmtId="0" fontId="15" fillId="11" borderId="6" xfId="0" applyFont="1" applyFill="1" applyBorder="1" applyAlignment="1">
      <alignment horizontal="left" vertical="top"/>
    </xf>
    <xf numFmtId="0" fontId="15" fillId="11" borderId="6" xfId="0" applyFont="1" applyFill="1" applyBorder="1" applyAlignment="1">
      <alignment horizontal="right" vertical="top"/>
    </xf>
    <xf numFmtId="0" fontId="16" fillId="0" borderId="5" xfId="0" applyFont="1" applyBorder="1" applyAlignment="1">
      <alignment horizontal="left"/>
    </xf>
    <xf numFmtId="0" fontId="19" fillId="12" borderId="6" xfId="0" applyFont="1" applyFill="1" applyBorder="1" applyAlignment="1">
      <alignment horizontal="right" vertical="top"/>
    </xf>
    <xf numFmtId="0" fontId="19" fillId="12" borderId="6" xfId="0" applyFont="1" applyFill="1" applyBorder="1" applyAlignment="1">
      <alignment horizontal="left" vertical="top"/>
    </xf>
    <xf numFmtId="20" fontId="19" fillId="12" borderId="6" xfId="0" applyNumberFormat="1" applyFont="1" applyFill="1" applyBorder="1" applyAlignment="1">
      <alignment horizontal="left" vertical="top"/>
    </xf>
    <xf numFmtId="0" fontId="21" fillId="12" borderId="6" xfId="0" applyFont="1" applyFill="1" applyBorder="1" applyAlignment="1">
      <alignment horizontal="left" vertical="top"/>
    </xf>
    <xf numFmtId="0" fontId="20" fillId="12" borderId="6" xfId="0" applyFont="1" applyFill="1" applyBorder="1" applyAlignment="1">
      <alignment horizontal="right"/>
    </xf>
    <xf numFmtId="0" fontId="19" fillId="12" borderId="6" xfId="0" applyFont="1" applyFill="1" applyBorder="1" applyAlignment="1">
      <alignment horizontal="right"/>
    </xf>
    <xf numFmtId="0" fontId="21" fillId="0" borderId="6" xfId="0" applyFont="1" applyBorder="1" applyAlignment="1">
      <alignment horizontal="left" vertical="top"/>
    </xf>
    <xf numFmtId="20" fontId="15" fillId="0" borderId="6" xfId="0" applyNumberFormat="1" applyFont="1" applyBorder="1" applyAlignment="1">
      <alignment horizontal="left" vertical="top"/>
    </xf>
    <xf numFmtId="0" fontId="19" fillId="10" borderId="6" xfId="0" applyFont="1" applyFill="1" applyBorder="1" applyAlignment="1">
      <alignment horizontal="right"/>
    </xf>
    <xf numFmtId="20" fontId="19" fillId="10" borderId="6" xfId="0" applyNumberFormat="1" applyFont="1" applyFill="1" applyBorder="1" applyAlignment="1">
      <alignment horizontal="left" vertical="top"/>
    </xf>
    <xf numFmtId="0" fontId="22" fillId="10" borderId="6" xfId="0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right"/>
    </xf>
    <xf numFmtId="0" fontId="23" fillId="13" borderId="0" xfId="0" applyFont="1" applyFill="1" applyAlignment="1">
      <alignment horizontal="left" vertical="top"/>
    </xf>
    <xf numFmtId="20" fontId="23" fillId="13" borderId="0" xfId="0" applyNumberFormat="1" applyFont="1" applyFill="1" applyAlignment="1">
      <alignment horizontal="left" vertical="top"/>
    </xf>
    <xf numFmtId="0" fontId="23" fillId="13" borderId="0" xfId="0" applyFont="1" applyFill="1" applyAlignment="1">
      <alignment horizontal="right"/>
    </xf>
    <xf numFmtId="0" fontId="23" fillId="0" borderId="0" xfId="0" applyFont="1" applyAlignment="1">
      <alignment horizontal="left" vertical="top"/>
    </xf>
    <xf numFmtId="20" fontId="23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right"/>
    </xf>
    <xf numFmtId="0" fontId="13" fillId="0" borderId="7" xfId="0" applyFont="1" applyBorder="1" applyAlignment="1">
      <alignment horizontal="left" vertical="top"/>
    </xf>
    <xf numFmtId="20" fontId="13" fillId="0" borderId="7" xfId="0" applyNumberFormat="1" applyFont="1" applyBorder="1" applyAlignment="1">
      <alignment horizontal="left" vertical="top"/>
    </xf>
    <xf numFmtId="0" fontId="13" fillId="0" borderId="7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20" fillId="10" borderId="6" xfId="0" applyFont="1" applyFill="1" applyBorder="1" applyAlignment="1">
      <alignment horizontal="right"/>
    </xf>
    <xf numFmtId="20" fontId="15" fillId="11" borderId="6" xfId="0" applyNumberFormat="1" applyFont="1" applyFill="1" applyBorder="1" applyAlignment="1">
      <alignment horizontal="left" vertical="top"/>
    </xf>
    <xf numFmtId="0" fontId="24" fillId="0" borderId="0" xfId="0" applyFont="1"/>
    <xf numFmtId="0" fontId="15" fillId="11" borderId="5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25" fillId="9" borderId="5" xfId="0" applyFont="1" applyFill="1" applyBorder="1" applyAlignment="1">
      <alignment horizontal="right"/>
    </xf>
    <xf numFmtId="20" fontId="21" fillId="0" borderId="6" xfId="0" applyNumberFormat="1" applyFont="1" applyBorder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2" borderId="0" xfId="0" applyFont="1" applyFill="1"/>
    <xf numFmtId="0" fontId="28" fillId="2" borderId="1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2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8" fillId="2" borderId="4" xfId="0" applyFont="1" applyFill="1" applyBorder="1" applyAlignment="1">
      <alignment horizontal="center"/>
    </xf>
    <xf numFmtId="0" fontId="13" fillId="4" borderId="0" xfId="0" applyFont="1" applyFill="1" applyAlignment="1">
      <alignment horizontal="left" vertical="top"/>
    </xf>
    <xf numFmtId="1" fontId="11" fillId="4" borderId="1" xfId="0" applyNumberFormat="1" applyFont="1" applyFill="1" applyBorder="1" applyAlignment="1">
      <alignment horizontal="center" vertical="top"/>
    </xf>
    <xf numFmtId="0" fontId="13" fillId="4" borderId="0" xfId="0" applyFont="1" applyFill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3" fillId="4" borderId="0" xfId="0" applyFont="1" applyFill="1" applyAlignment="1">
      <alignment horizontal="left" vertical="top" wrapText="1"/>
    </xf>
    <xf numFmtId="1" fontId="11" fillId="4" borderId="1" xfId="0" applyNumberFormat="1" applyFont="1" applyFill="1" applyBorder="1" applyAlignment="1">
      <alignment horizontal="center" vertical="top" wrapText="1"/>
    </xf>
    <xf numFmtId="0" fontId="13" fillId="4" borderId="0" xfId="0" applyFont="1" applyFill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11" fillId="5" borderId="2" xfId="0" applyFont="1" applyFill="1" applyBorder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0" fontId="11" fillId="6" borderId="3" xfId="0" applyFont="1" applyFill="1" applyBorder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3" fillId="5" borderId="4" xfId="0" applyFont="1" applyFill="1" applyBorder="1" applyAlignment="1">
      <alignment horizontal="center" wrapText="1"/>
    </xf>
    <xf numFmtId="0" fontId="13" fillId="5" borderId="0" xfId="0" applyFont="1" applyFill="1" applyAlignment="1">
      <alignment horizontal="center" wrapText="1"/>
    </xf>
    <xf numFmtId="0" fontId="13" fillId="5" borderId="2" xfId="0" applyFont="1" applyFill="1" applyBorder="1" applyAlignment="1">
      <alignment horizontal="center" wrapText="1"/>
    </xf>
    <xf numFmtId="0" fontId="13" fillId="6" borderId="0" xfId="0" applyFont="1" applyFill="1" applyAlignment="1">
      <alignment horizontal="center" wrapText="1"/>
    </xf>
    <xf numFmtId="0" fontId="13" fillId="6" borderId="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13" fillId="14" borderId="0" xfId="0" applyFont="1" applyFill="1" applyAlignment="1">
      <alignment horizontal="center"/>
    </xf>
    <xf numFmtId="0" fontId="13" fillId="14" borderId="3" xfId="0" applyFont="1" applyFill="1" applyBorder="1" applyAlignment="1">
      <alignment horizontal="center"/>
    </xf>
    <xf numFmtId="0" fontId="13" fillId="14" borderId="0" xfId="0" applyFont="1" applyFill="1" applyAlignment="1">
      <alignment horizontal="center" wrapText="1"/>
    </xf>
    <xf numFmtId="0" fontId="13" fillId="14" borderId="3" xfId="0" applyFont="1" applyFill="1" applyBorder="1" applyAlignment="1">
      <alignment horizontal="center" wrapText="1"/>
    </xf>
    <xf numFmtId="0" fontId="13" fillId="15" borderId="4" xfId="0" applyFont="1" applyFill="1" applyBorder="1" applyAlignment="1">
      <alignment horizontal="center"/>
    </xf>
    <xf numFmtId="0" fontId="13" fillId="15" borderId="0" xfId="0" applyFont="1" applyFill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13" fillId="15" borderId="4" xfId="0" applyFont="1" applyFill="1" applyBorder="1" applyAlignment="1">
      <alignment horizontal="center" wrapText="1"/>
    </xf>
    <xf numFmtId="0" fontId="13" fillId="15" borderId="0" xfId="0" applyFont="1" applyFill="1" applyAlignment="1">
      <alignment horizontal="center" wrapText="1"/>
    </xf>
    <xf numFmtId="0" fontId="13" fillId="15" borderId="2" xfId="0" applyFont="1" applyFill="1" applyBorder="1" applyAlignment="1">
      <alignment horizontal="center" wrapText="1"/>
    </xf>
  </cellXfs>
  <cellStyles count="1">
    <cellStyle name="Normal" xfId="0" builtinId="0"/>
  </cellStyles>
  <dxfs count="85"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ont>
        <strike val="0"/>
        <outline val="0"/>
        <shadow val="0"/>
        <u val="none"/>
        <vertAlign val="baseline"/>
        <sz val="11"/>
        <name val="Roboto"/>
        <scheme val="major"/>
      </font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Resumen-style" pivot="0" count="2" xr9:uid="{00000000-0011-0000-FFFF-FFFF00000000}">
      <tableStyleElement type="firstRowStripe" dxfId="84"/>
      <tableStyleElement type="secondRow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B18" headerRowCount="0" headerRowDxfId="2" dataDxfId="0" totalsRowDxfId="1">
  <tableColumns count="80">
    <tableColumn id="1" xr3:uid="{00000000-0010-0000-0000-000001000000}" name="Column1" dataDxfId="82"/>
    <tableColumn id="2" xr3:uid="{00000000-0010-0000-0000-000002000000}" name="Column2" dataDxfId="81"/>
    <tableColumn id="3" xr3:uid="{00000000-0010-0000-0000-000003000000}" name="Column3" dataDxfId="80"/>
    <tableColumn id="4" xr3:uid="{00000000-0010-0000-0000-000004000000}" name="Column4" dataDxfId="79"/>
    <tableColumn id="5" xr3:uid="{00000000-0010-0000-0000-000005000000}" name="Column5" dataDxfId="78"/>
    <tableColumn id="6" xr3:uid="{00000000-0010-0000-0000-000006000000}" name="Column6" dataDxfId="77"/>
    <tableColumn id="7" xr3:uid="{00000000-0010-0000-0000-000007000000}" name="Column7" dataDxfId="76"/>
    <tableColumn id="8" xr3:uid="{00000000-0010-0000-0000-000008000000}" name="Column8" dataDxfId="75"/>
    <tableColumn id="9" xr3:uid="{00000000-0010-0000-0000-000009000000}" name="Column9" dataDxfId="74"/>
    <tableColumn id="10" xr3:uid="{00000000-0010-0000-0000-00000A000000}" name="Column10" dataDxfId="73"/>
    <tableColumn id="11" xr3:uid="{00000000-0010-0000-0000-00000B000000}" name="Column11" dataDxfId="72"/>
    <tableColumn id="12" xr3:uid="{00000000-0010-0000-0000-00000C000000}" name="Column12" dataDxfId="71"/>
    <tableColumn id="13" xr3:uid="{00000000-0010-0000-0000-00000D000000}" name="Column13" dataDxfId="70"/>
    <tableColumn id="14" xr3:uid="{00000000-0010-0000-0000-00000E000000}" name="Column14" dataDxfId="69"/>
    <tableColumn id="15" xr3:uid="{00000000-0010-0000-0000-00000F000000}" name="Column15" dataDxfId="68"/>
    <tableColumn id="16" xr3:uid="{00000000-0010-0000-0000-000010000000}" name="Column16" dataDxfId="67"/>
    <tableColumn id="17" xr3:uid="{00000000-0010-0000-0000-000011000000}" name="Column17" dataDxfId="66"/>
    <tableColumn id="18" xr3:uid="{00000000-0010-0000-0000-000012000000}" name="Column18" dataDxfId="65"/>
    <tableColumn id="19" xr3:uid="{00000000-0010-0000-0000-000013000000}" name="Column19" dataDxfId="64"/>
    <tableColumn id="20" xr3:uid="{00000000-0010-0000-0000-000014000000}" name="Column20" dataDxfId="63"/>
    <tableColumn id="21" xr3:uid="{00000000-0010-0000-0000-000015000000}" name="Column21" dataDxfId="62"/>
    <tableColumn id="22" xr3:uid="{00000000-0010-0000-0000-000016000000}" name="Column22" dataDxfId="61"/>
    <tableColumn id="23" xr3:uid="{00000000-0010-0000-0000-000017000000}" name="Column23" dataDxfId="60"/>
    <tableColumn id="24" xr3:uid="{00000000-0010-0000-0000-000018000000}" name="Column24" dataDxfId="59"/>
    <tableColumn id="25" xr3:uid="{00000000-0010-0000-0000-000019000000}" name="Column25" dataDxfId="58"/>
    <tableColumn id="26" xr3:uid="{00000000-0010-0000-0000-00001A000000}" name="Column26" dataDxfId="57"/>
    <tableColumn id="27" xr3:uid="{00000000-0010-0000-0000-00001B000000}" name="Column27" dataDxfId="56"/>
    <tableColumn id="28" xr3:uid="{00000000-0010-0000-0000-00001C000000}" name="Column28" dataDxfId="55"/>
    <tableColumn id="29" xr3:uid="{00000000-0010-0000-0000-00001D000000}" name="Column29" dataDxfId="54"/>
    <tableColumn id="30" xr3:uid="{00000000-0010-0000-0000-00001E000000}" name="Column30" dataDxfId="53"/>
    <tableColumn id="31" xr3:uid="{00000000-0010-0000-0000-00001F000000}" name="Column31" dataDxfId="52"/>
    <tableColumn id="32" xr3:uid="{00000000-0010-0000-0000-000020000000}" name="Column32" dataDxfId="51"/>
    <tableColumn id="33" xr3:uid="{00000000-0010-0000-0000-000021000000}" name="Column33" dataDxfId="50"/>
    <tableColumn id="34" xr3:uid="{00000000-0010-0000-0000-000022000000}" name="Column34" dataDxfId="49"/>
    <tableColumn id="35" xr3:uid="{00000000-0010-0000-0000-000023000000}" name="Column35" dataDxfId="48"/>
    <tableColumn id="36" xr3:uid="{00000000-0010-0000-0000-000024000000}" name="Column36" dataDxfId="47"/>
    <tableColumn id="37" xr3:uid="{00000000-0010-0000-0000-000025000000}" name="Column37" dataDxfId="46"/>
    <tableColumn id="38" xr3:uid="{00000000-0010-0000-0000-000026000000}" name="Column38" dataDxfId="45"/>
    <tableColumn id="39" xr3:uid="{00000000-0010-0000-0000-000027000000}" name="Column39" dataDxfId="44"/>
    <tableColumn id="40" xr3:uid="{00000000-0010-0000-0000-000028000000}" name="Column40" dataDxfId="43"/>
    <tableColumn id="41" xr3:uid="{00000000-0010-0000-0000-000029000000}" name="Column41" dataDxfId="42"/>
    <tableColumn id="42" xr3:uid="{00000000-0010-0000-0000-00002A000000}" name="Column42" dataDxfId="41"/>
    <tableColumn id="43" xr3:uid="{00000000-0010-0000-0000-00002B000000}" name="Column43" dataDxfId="40"/>
    <tableColumn id="44" xr3:uid="{00000000-0010-0000-0000-00002C000000}" name="Column44" dataDxfId="39"/>
    <tableColumn id="45" xr3:uid="{00000000-0010-0000-0000-00002D000000}" name="Column45" dataDxfId="38"/>
    <tableColumn id="46" xr3:uid="{00000000-0010-0000-0000-00002E000000}" name="Column46" dataDxfId="37"/>
    <tableColumn id="47" xr3:uid="{00000000-0010-0000-0000-00002F000000}" name="Column47" dataDxfId="36"/>
    <tableColumn id="48" xr3:uid="{00000000-0010-0000-0000-000030000000}" name="Column48" dataDxfId="35"/>
    <tableColumn id="49" xr3:uid="{00000000-0010-0000-0000-000031000000}" name="Column49" dataDxfId="34"/>
    <tableColumn id="50" xr3:uid="{00000000-0010-0000-0000-000032000000}" name="Column50" dataDxfId="33"/>
    <tableColumn id="51" xr3:uid="{00000000-0010-0000-0000-000033000000}" name="Column51" dataDxfId="32"/>
    <tableColumn id="52" xr3:uid="{00000000-0010-0000-0000-000034000000}" name="Column52" dataDxfId="31"/>
    <tableColumn id="53" xr3:uid="{00000000-0010-0000-0000-000035000000}" name="Column53" dataDxfId="30"/>
    <tableColumn id="54" xr3:uid="{00000000-0010-0000-0000-000036000000}" name="Column54" dataDxfId="29"/>
    <tableColumn id="55" xr3:uid="{00000000-0010-0000-0000-000037000000}" name="Column55" dataDxfId="28"/>
    <tableColumn id="56" xr3:uid="{00000000-0010-0000-0000-000038000000}" name="Column56" dataDxfId="27"/>
    <tableColumn id="57" xr3:uid="{00000000-0010-0000-0000-000039000000}" name="Column57" dataDxfId="26"/>
    <tableColumn id="58" xr3:uid="{00000000-0010-0000-0000-00003A000000}" name="Column58" dataDxfId="25"/>
    <tableColumn id="59" xr3:uid="{00000000-0010-0000-0000-00003B000000}" name="Column59" dataDxfId="24"/>
    <tableColumn id="60" xr3:uid="{00000000-0010-0000-0000-00003C000000}" name="Column60" dataDxfId="23"/>
    <tableColumn id="61" xr3:uid="{00000000-0010-0000-0000-00003D000000}" name="Column61" dataDxfId="22"/>
    <tableColumn id="62" xr3:uid="{00000000-0010-0000-0000-00003E000000}" name="Column62" dataDxfId="21"/>
    <tableColumn id="63" xr3:uid="{00000000-0010-0000-0000-00003F000000}" name="Column63" dataDxfId="20"/>
    <tableColumn id="64" xr3:uid="{00000000-0010-0000-0000-000040000000}" name="Column64" dataDxfId="19"/>
    <tableColumn id="65" xr3:uid="{00000000-0010-0000-0000-000041000000}" name="Column65" dataDxfId="18"/>
    <tableColumn id="66" xr3:uid="{00000000-0010-0000-0000-000042000000}" name="Column66" dataDxfId="17"/>
    <tableColumn id="67" xr3:uid="{00000000-0010-0000-0000-000043000000}" name="Column67" dataDxfId="16"/>
    <tableColumn id="68" xr3:uid="{00000000-0010-0000-0000-000044000000}" name="Column68" dataDxfId="15"/>
    <tableColumn id="69" xr3:uid="{00000000-0010-0000-0000-000045000000}" name="Column69" dataDxfId="14"/>
    <tableColumn id="70" xr3:uid="{00000000-0010-0000-0000-000046000000}" name="Column70" dataDxfId="13"/>
    <tableColumn id="71" xr3:uid="{00000000-0010-0000-0000-000047000000}" name="Column71" dataDxfId="12"/>
    <tableColumn id="72" xr3:uid="{00000000-0010-0000-0000-000048000000}" name="Column72" dataDxfId="11"/>
    <tableColumn id="73" xr3:uid="{00000000-0010-0000-0000-000049000000}" name="Column73" dataDxfId="10"/>
    <tableColumn id="74" xr3:uid="{00000000-0010-0000-0000-00004A000000}" name="Column74" dataDxfId="9"/>
    <tableColumn id="75" xr3:uid="{00000000-0010-0000-0000-00004B000000}" name="Column75" dataDxfId="8"/>
    <tableColumn id="76" xr3:uid="{00000000-0010-0000-0000-00004C000000}" name="Column76" dataDxfId="7"/>
    <tableColumn id="77" xr3:uid="{00000000-0010-0000-0000-00004D000000}" name="Column77" dataDxfId="6"/>
    <tableColumn id="78" xr3:uid="{00000000-0010-0000-0000-00004E000000}" name="Column78" dataDxfId="5"/>
    <tableColumn id="79" xr3:uid="{00000000-0010-0000-0000-00004F000000}" name="Column79" dataDxfId="4"/>
    <tableColumn id="80" xr3:uid="{00000000-0010-0000-0000-000050000000}" name="Column80" dataDxfId="3"/>
  </tableColumns>
  <tableStyleInfo name="Resume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ktipp.es/mefuimundial/ranking?wertung=einzelwertung&amp;tippsaisonId=1370802&amp;spieltagIndex=8" TargetMode="External"/><Relationship Id="rId13" Type="http://schemas.openxmlformats.org/officeDocument/2006/relationships/hyperlink" Target="https://www.kicktipp.es/mefuimundial/resumen-general?tippsaisonId=1370802&amp;sortBy=gesamtpunkte" TargetMode="External"/><Relationship Id="rId3" Type="http://schemas.openxmlformats.org/officeDocument/2006/relationships/hyperlink" Target="https://www.kicktipp.es/mefuimundial/ranking?wertung=einzelwertung&amp;tippsaisonId=1370802&amp;spieltagIndex=3" TargetMode="External"/><Relationship Id="rId7" Type="http://schemas.openxmlformats.org/officeDocument/2006/relationships/hyperlink" Target="https://www.kicktipp.es/mefuimundial/ranking?wertung=einzelwertung&amp;tippsaisonId=1370802&amp;spieltagIndex=7" TargetMode="External"/><Relationship Id="rId12" Type="http://schemas.openxmlformats.org/officeDocument/2006/relationships/hyperlink" Target="https://www.kicktipp.es/mefuimundial/resumen-general?tippsaisonId=1370802&amp;sortBy=siege" TargetMode="External"/><Relationship Id="rId2" Type="http://schemas.openxmlformats.org/officeDocument/2006/relationships/hyperlink" Target="https://www.kicktipp.es/mefuimundial/ranking?wertung=einzelwertung&amp;tippsaisonId=1370802&amp;spieltagIndex=2" TargetMode="External"/><Relationship Id="rId1" Type="http://schemas.openxmlformats.org/officeDocument/2006/relationships/hyperlink" Target="https://www.kicktipp.es/mefuimundial/ranking?wertung=einzelwertung&amp;tippsaisonId=1370802&amp;spieltagIndex=1" TargetMode="External"/><Relationship Id="rId6" Type="http://schemas.openxmlformats.org/officeDocument/2006/relationships/hyperlink" Target="https://www.kicktipp.es/mefuimundial/ranking?wertung=einzelwertung&amp;tippsaisonId=1370802&amp;spieltagIndex=6" TargetMode="External"/><Relationship Id="rId11" Type="http://schemas.openxmlformats.org/officeDocument/2006/relationships/hyperlink" Target="https://www.kicktipp.es/mefuimundial/ranking?bonus=true&amp;wertung=einzelwertung&amp;tippsaisonId=1370802" TargetMode="External"/><Relationship Id="rId5" Type="http://schemas.openxmlformats.org/officeDocument/2006/relationships/hyperlink" Target="https://www.kicktipp.es/mefuimundial/ranking?wertung=einzelwertung&amp;tippsaisonId=1370802&amp;spieltagIndex=5" TargetMode="External"/><Relationship Id="rId10" Type="http://schemas.openxmlformats.org/officeDocument/2006/relationships/hyperlink" Target="https://www.kicktipp.es/mefuimundial/ranking?wertung=einzelwertung&amp;tippsaisonId=1370802&amp;spieltagIndex=10" TargetMode="External"/><Relationship Id="rId4" Type="http://schemas.openxmlformats.org/officeDocument/2006/relationships/hyperlink" Target="https://www.kicktipp.es/mefuimundial/ranking?wertung=einzelwertung&amp;tippsaisonId=1370802&amp;spieltagIndex=4" TargetMode="External"/><Relationship Id="rId9" Type="http://schemas.openxmlformats.org/officeDocument/2006/relationships/hyperlink" Target="https://www.kicktipp.es/mefuimundial/ranking?wertung=einzelwertung&amp;tippsaisonId=1370802&amp;spieltagIndex=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ktipp.es/mefuimundial/tippuebersicht/spiel?tippsaisonId=1370802&amp;spieltagIndex=1&amp;tippspielId=1061525237" TargetMode="External"/><Relationship Id="rId3" Type="http://schemas.openxmlformats.org/officeDocument/2006/relationships/hyperlink" Target="https://www.kicktipp.es/mefuimundial/tippuebersicht/spiel?tippsaisonId=1370802&amp;spieltagIndex=1&amp;tippspielId=1061525232" TargetMode="External"/><Relationship Id="rId7" Type="http://schemas.openxmlformats.org/officeDocument/2006/relationships/hyperlink" Target="https://www.kicktipp.es/mefuimundial/tippuebersicht/spiel?tippsaisonId=1370802&amp;spieltagIndex=1&amp;tippspielId=1061525236" TargetMode="External"/><Relationship Id="rId12" Type="http://schemas.openxmlformats.org/officeDocument/2006/relationships/hyperlink" Target="https://www.kicktipp.es/mefuimundial/ranking?tippsaisonId=1370802&amp;spieltagIndex=1&amp;ereignisIndex=7&amp;sortBy=gesamtpunkte" TargetMode="External"/><Relationship Id="rId2" Type="http://schemas.openxmlformats.org/officeDocument/2006/relationships/hyperlink" Target="https://www.kicktipp.es/mefuimundial/tippuebersicht/spiel?tippsaisonId=1370802&amp;spieltagIndex=1&amp;tippspielId=1061525233" TargetMode="External"/><Relationship Id="rId1" Type="http://schemas.openxmlformats.org/officeDocument/2006/relationships/hyperlink" Target="https://www.kicktipp.es/mefuimundial/tippuebersicht/spiel?tippsaisonId=1370802&amp;spieltagIndex=1&amp;tippspielId=1061525238" TargetMode="External"/><Relationship Id="rId6" Type="http://schemas.openxmlformats.org/officeDocument/2006/relationships/hyperlink" Target="https://www.kicktipp.es/mefuimundial/tippuebersicht/spiel?tippsaisonId=1370802&amp;spieltagIndex=1&amp;tippspielId=1061525235" TargetMode="External"/><Relationship Id="rId11" Type="http://schemas.openxmlformats.org/officeDocument/2006/relationships/hyperlink" Target="https://www.kicktipp.es/mefuimundial/ranking?tippsaisonId=1370802&amp;spieltagIndex=1&amp;ereignisIndex=7&amp;sortBy=siege" TargetMode="External"/><Relationship Id="rId5" Type="http://schemas.openxmlformats.org/officeDocument/2006/relationships/hyperlink" Target="https://www.kicktipp.es/mefuimundial/tippuebersicht/spiel?tippsaisonId=1370802&amp;spieltagIndex=1&amp;tippspielId=1061525234" TargetMode="External"/><Relationship Id="rId10" Type="http://schemas.openxmlformats.org/officeDocument/2006/relationships/hyperlink" Target="https://www.kicktipp.es/mefuimundial/ranking?tippsaisonId=1370802&amp;spieltagIndex=1&amp;ereignisIndex=7&amp;sortBy=bonus" TargetMode="External"/><Relationship Id="rId4" Type="http://schemas.openxmlformats.org/officeDocument/2006/relationships/hyperlink" Target="https://www.kicktipp.es/mefuimundial/tippuebersicht/spiel?tippsaisonId=1370802&amp;spieltagIndex=1&amp;tippspielId=1061525231" TargetMode="External"/><Relationship Id="rId9" Type="http://schemas.openxmlformats.org/officeDocument/2006/relationships/hyperlink" Target="https://www.kicktipp.es/mefuimundial/ranking?tippsaisonId=1370802&amp;spieltagIndex=1&amp;ereignisIndex=7&amp;sortBy=spieltagspunkt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ktipp.es/mefuimundial/tippuebersicht/spiel?tippsaisonId=1370802&amp;spieltagIndex=2&amp;tippspielId=1061525242" TargetMode="External"/><Relationship Id="rId3" Type="http://schemas.openxmlformats.org/officeDocument/2006/relationships/hyperlink" Target="https://www.kicktipp.es/mefuimundial/tippuebersicht/spiel?tippsaisonId=1370802&amp;spieltagIndex=2&amp;tippspielId=1061525244" TargetMode="External"/><Relationship Id="rId7" Type="http://schemas.openxmlformats.org/officeDocument/2006/relationships/hyperlink" Target="https://www.kicktipp.es/mefuimundial/tippuebersicht/spiel?tippsaisonId=1370802&amp;spieltagIndex=2&amp;tippspielId=1061525241" TargetMode="External"/><Relationship Id="rId12" Type="http://schemas.openxmlformats.org/officeDocument/2006/relationships/hyperlink" Target="https://www.kicktipp.es/mefuimundial/ranking?tippsaisonId=1370802&amp;spieltagIndex=2&amp;ereignisIndex=7&amp;sortBy=gesamtpunkte" TargetMode="External"/><Relationship Id="rId2" Type="http://schemas.openxmlformats.org/officeDocument/2006/relationships/hyperlink" Target="https://www.kicktipp.es/mefuimundial/tippuebersicht/spiel?tippsaisonId=1370802&amp;spieltagIndex=2&amp;tippspielId=1061525243" TargetMode="External"/><Relationship Id="rId1" Type="http://schemas.openxmlformats.org/officeDocument/2006/relationships/hyperlink" Target="https://www.kicktipp.es/mefuimundial/tippuebersicht/spiel?tippsaisonId=1370802&amp;spieltagIndex=2&amp;tippspielId=1061525245" TargetMode="External"/><Relationship Id="rId6" Type="http://schemas.openxmlformats.org/officeDocument/2006/relationships/hyperlink" Target="https://www.kicktipp.es/mefuimundial/tippuebersicht/spiel?tippsaisonId=1370802&amp;spieltagIndex=2&amp;tippspielId=1061525240" TargetMode="External"/><Relationship Id="rId11" Type="http://schemas.openxmlformats.org/officeDocument/2006/relationships/hyperlink" Target="https://www.kicktipp.es/mefuimundial/ranking?tippsaisonId=1370802&amp;spieltagIndex=2&amp;ereignisIndex=7&amp;sortBy=siege" TargetMode="External"/><Relationship Id="rId5" Type="http://schemas.openxmlformats.org/officeDocument/2006/relationships/hyperlink" Target="https://www.kicktipp.es/mefuimundial/tippuebersicht/spiel?tippsaisonId=1370802&amp;spieltagIndex=2&amp;tippspielId=1061525239" TargetMode="External"/><Relationship Id="rId10" Type="http://schemas.openxmlformats.org/officeDocument/2006/relationships/hyperlink" Target="https://www.kicktipp.es/mefuimundial/ranking?tippsaisonId=1370802&amp;spieltagIndex=2&amp;ereignisIndex=7&amp;sortBy=bonus" TargetMode="External"/><Relationship Id="rId4" Type="http://schemas.openxmlformats.org/officeDocument/2006/relationships/hyperlink" Target="https://www.kicktipp.es/mefuimundial/tippuebersicht/spiel?tippsaisonId=1370802&amp;spieltagIndex=2&amp;tippspielId=1061525246" TargetMode="External"/><Relationship Id="rId9" Type="http://schemas.openxmlformats.org/officeDocument/2006/relationships/hyperlink" Target="https://www.kicktipp.es/mefuimundial/ranking?tippsaisonId=1370802&amp;spieltagIndex=2&amp;ereignisIndex=7&amp;sortBy=spieltagspunk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ktipp.es/mefuimundial/tippuebersicht/spiel?tippsaisonId=1370802&amp;spieltagIndex=3&amp;tippspielId=1061525250" TargetMode="External"/><Relationship Id="rId3" Type="http://schemas.openxmlformats.org/officeDocument/2006/relationships/hyperlink" Target="https://www.kicktipp.es/mefuimundial/tippuebersicht/spiel?tippsaisonId=1370802&amp;spieltagIndex=3&amp;tippspielId=1061525253" TargetMode="External"/><Relationship Id="rId7" Type="http://schemas.openxmlformats.org/officeDocument/2006/relationships/hyperlink" Target="https://www.kicktipp.es/mefuimundial/tippuebersicht/spiel?tippsaisonId=1370802&amp;spieltagIndex=3&amp;tippspielId=1061525252" TargetMode="External"/><Relationship Id="rId12" Type="http://schemas.openxmlformats.org/officeDocument/2006/relationships/hyperlink" Target="https://www.kicktipp.es/mefuimundial/ranking?tippsaisonId=1370802&amp;spieltagIndex=3&amp;ereignisIndex=7&amp;sortBy=gesamtpunkte" TargetMode="External"/><Relationship Id="rId2" Type="http://schemas.openxmlformats.org/officeDocument/2006/relationships/hyperlink" Target="https://www.kicktipp.es/mefuimundial/tippuebersicht/spiel?tippsaisonId=1370802&amp;spieltagIndex=3&amp;tippspielId=1061525251" TargetMode="External"/><Relationship Id="rId1" Type="http://schemas.openxmlformats.org/officeDocument/2006/relationships/hyperlink" Target="https://www.kicktipp.es/mefuimundial/tippuebersicht/spiel?tippsaisonId=1370802&amp;spieltagIndex=3&amp;tippspielId=1061525249" TargetMode="External"/><Relationship Id="rId6" Type="http://schemas.openxmlformats.org/officeDocument/2006/relationships/hyperlink" Target="https://www.kicktipp.es/mefuimundial/tippuebersicht/spiel?tippsaisonId=1370802&amp;spieltagIndex=3&amp;tippspielId=1061525248" TargetMode="External"/><Relationship Id="rId11" Type="http://schemas.openxmlformats.org/officeDocument/2006/relationships/hyperlink" Target="https://www.kicktipp.es/mefuimundial/ranking?tippsaisonId=1370802&amp;spieltagIndex=3&amp;ereignisIndex=7&amp;sortBy=siege" TargetMode="External"/><Relationship Id="rId5" Type="http://schemas.openxmlformats.org/officeDocument/2006/relationships/hyperlink" Target="https://www.kicktipp.es/mefuimundial/tippuebersicht/spiel?tippsaisonId=1370802&amp;spieltagIndex=3&amp;tippspielId=1061525247" TargetMode="External"/><Relationship Id="rId10" Type="http://schemas.openxmlformats.org/officeDocument/2006/relationships/hyperlink" Target="https://www.kicktipp.es/mefuimundial/ranking?tippsaisonId=1370802&amp;spieltagIndex=3&amp;ereignisIndex=7&amp;sortBy=bonus" TargetMode="External"/><Relationship Id="rId4" Type="http://schemas.openxmlformats.org/officeDocument/2006/relationships/hyperlink" Target="https://www.kicktipp.es/mefuimundial/tippuebersicht/spiel?tippsaisonId=1370802&amp;spieltagIndex=3&amp;tippspielId=1061525254" TargetMode="External"/><Relationship Id="rId9" Type="http://schemas.openxmlformats.org/officeDocument/2006/relationships/hyperlink" Target="https://www.kicktipp.es/mefuimundial/ranking?tippsaisonId=1370802&amp;spieltagIndex=3&amp;ereignisIndex=7&amp;sortBy=spieltagspunkt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ktipp.es/mefuimundial/tippuebersicht/spiel?tippsaisonId=1370802&amp;spieltagIndex=4&amp;tippspielId=1061525262" TargetMode="External"/><Relationship Id="rId3" Type="http://schemas.openxmlformats.org/officeDocument/2006/relationships/hyperlink" Target="https://www.kicktipp.es/mefuimundial/tippuebersicht/spiel?tippsaisonId=1370802&amp;spieltagIndex=4&amp;tippspielId=1061525261" TargetMode="External"/><Relationship Id="rId7" Type="http://schemas.openxmlformats.org/officeDocument/2006/relationships/hyperlink" Target="https://www.kicktipp.es/mefuimundial/tippuebersicht/spiel?tippsaisonId=1370802&amp;spieltagIndex=4&amp;tippspielId=1061525259" TargetMode="External"/><Relationship Id="rId12" Type="http://schemas.openxmlformats.org/officeDocument/2006/relationships/hyperlink" Target="https://www.kicktipp.es/mefuimundial/ranking?tippsaisonId=1370802&amp;spieltagIndex=4&amp;ereignisIndex=7&amp;sortBy=gesamtpunkte" TargetMode="External"/><Relationship Id="rId2" Type="http://schemas.openxmlformats.org/officeDocument/2006/relationships/hyperlink" Target="https://www.kicktipp.es/mefuimundial/tippuebersicht/spiel?tippsaisonId=1370802&amp;spieltagIndex=4&amp;tippspielId=1061525258" TargetMode="External"/><Relationship Id="rId1" Type="http://schemas.openxmlformats.org/officeDocument/2006/relationships/hyperlink" Target="https://www.kicktipp.es/mefuimundial/tippuebersicht/spiel?tippsaisonId=1370802&amp;spieltagIndex=4&amp;tippspielId=1061525256" TargetMode="External"/><Relationship Id="rId6" Type="http://schemas.openxmlformats.org/officeDocument/2006/relationships/hyperlink" Target="https://www.kicktipp.es/mefuimundial/tippuebersicht/spiel?tippsaisonId=1370802&amp;spieltagIndex=4&amp;tippspielId=1061525255" TargetMode="External"/><Relationship Id="rId11" Type="http://schemas.openxmlformats.org/officeDocument/2006/relationships/hyperlink" Target="https://www.kicktipp.es/mefuimundial/ranking?tippsaisonId=1370802&amp;spieltagIndex=4&amp;ereignisIndex=7&amp;sortBy=siege" TargetMode="External"/><Relationship Id="rId5" Type="http://schemas.openxmlformats.org/officeDocument/2006/relationships/hyperlink" Target="https://www.kicktipp.es/mefuimundial/tippuebersicht/spiel?tippsaisonId=1370802&amp;spieltagIndex=4&amp;tippspielId=1061525257" TargetMode="External"/><Relationship Id="rId10" Type="http://schemas.openxmlformats.org/officeDocument/2006/relationships/hyperlink" Target="https://www.kicktipp.es/mefuimundial/ranking?tippsaisonId=1370802&amp;spieltagIndex=4&amp;ereignisIndex=7&amp;sortBy=bonus" TargetMode="External"/><Relationship Id="rId4" Type="http://schemas.openxmlformats.org/officeDocument/2006/relationships/hyperlink" Target="https://www.kicktipp.es/mefuimundial/tippuebersicht/spiel?tippsaisonId=1370802&amp;spieltagIndex=4&amp;tippspielId=1061525260" TargetMode="External"/><Relationship Id="rId9" Type="http://schemas.openxmlformats.org/officeDocument/2006/relationships/hyperlink" Target="https://www.kicktipp.es/mefuimundial/ranking?tippsaisonId=1370802&amp;spieltagIndex=4&amp;ereignisIndex=7&amp;sortBy=spieltagspunkt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ktipp.es/mefuimundial/tippuebersicht/spiel?tippsaisonId=1370802&amp;spieltagIndex=5&amp;tippspielId=1061525266" TargetMode="External"/><Relationship Id="rId3" Type="http://schemas.openxmlformats.org/officeDocument/2006/relationships/hyperlink" Target="https://www.kicktipp.es/mefuimundial/tippuebersicht/spiel?tippsaisonId=1370802&amp;spieltagIndex=5&amp;tippspielId=1061525269" TargetMode="External"/><Relationship Id="rId7" Type="http://schemas.openxmlformats.org/officeDocument/2006/relationships/hyperlink" Target="https://www.kicktipp.es/mefuimundial/tippuebersicht/spiel?tippsaisonId=1370802&amp;spieltagIndex=5&amp;tippspielId=1061525264" TargetMode="External"/><Relationship Id="rId12" Type="http://schemas.openxmlformats.org/officeDocument/2006/relationships/hyperlink" Target="https://www.kicktipp.es/mefuimundial/ranking?tippsaisonId=1370802&amp;spieltagIndex=5&amp;ereignisIndex=7&amp;sortBy=gesamtpunkte" TargetMode="External"/><Relationship Id="rId2" Type="http://schemas.openxmlformats.org/officeDocument/2006/relationships/hyperlink" Target="https://www.kicktipp.es/mefuimundial/tippuebersicht/spiel?tippsaisonId=1370802&amp;spieltagIndex=5&amp;tippspielId=1061525268" TargetMode="External"/><Relationship Id="rId1" Type="http://schemas.openxmlformats.org/officeDocument/2006/relationships/hyperlink" Target="https://www.kicktipp.es/mefuimundial/tippuebersicht/spiel?tippsaisonId=1370802&amp;spieltagIndex=5&amp;tippspielId=1061525267" TargetMode="External"/><Relationship Id="rId6" Type="http://schemas.openxmlformats.org/officeDocument/2006/relationships/hyperlink" Target="https://www.kicktipp.es/mefuimundial/tippuebersicht/spiel?tippsaisonId=1370802&amp;spieltagIndex=5&amp;tippspielId=1061525265" TargetMode="External"/><Relationship Id="rId11" Type="http://schemas.openxmlformats.org/officeDocument/2006/relationships/hyperlink" Target="https://www.kicktipp.es/mefuimundial/ranking?tippsaisonId=1370802&amp;spieltagIndex=5&amp;ereignisIndex=7&amp;sortBy=siege" TargetMode="External"/><Relationship Id="rId5" Type="http://schemas.openxmlformats.org/officeDocument/2006/relationships/hyperlink" Target="https://www.kicktipp.es/mefuimundial/tippuebersicht/spiel?tippsaisonId=1370802&amp;spieltagIndex=5&amp;tippspielId=1061525263" TargetMode="External"/><Relationship Id="rId10" Type="http://schemas.openxmlformats.org/officeDocument/2006/relationships/hyperlink" Target="https://www.kicktipp.es/mefuimundial/ranking?tippsaisonId=1370802&amp;spieltagIndex=5&amp;ereignisIndex=7&amp;sortBy=bonus" TargetMode="External"/><Relationship Id="rId4" Type="http://schemas.openxmlformats.org/officeDocument/2006/relationships/hyperlink" Target="https://www.kicktipp.es/mefuimundial/tippuebersicht/spiel?tippsaisonId=1370802&amp;spieltagIndex=5&amp;tippspielId=1061525270" TargetMode="External"/><Relationship Id="rId9" Type="http://schemas.openxmlformats.org/officeDocument/2006/relationships/hyperlink" Target="https://www.kicktipp.es/mefuimundial/ranking?tippsaisonId=1370802&amp;spieltagIndex=5&amp;ereignisIndex=7&amp;sortBy=spieltagspunk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81"/>
  <sheetViews>
    <sheetView workbookViewId="0">
      <selection sqref="A1:B1048576"/>
    </sheetView>
  </sheetViews>
  <sheetFormatPr defaultColWidth="12.6328125" defaultRowHeight="15.75" customHeight="1" x14ac:dyDescent="0.3"/>
  <cols>
    <col min="1" max="1" width="6" style="39" customWidth="1"/>
    <col min="2" max="2" width="22.26953125" style="39" customWidth="1"/>
  </cols>
  <sheetData>
    <row r="1" spans="1:2" ht="15.75" customHeight="1" x14ac:dyDescent="0.35">
      <c r="A1" s="37" t="s">
        <v>0</v>
      </c>
      <c r="B1" s="38" t="s">
        <v>1</v>
      </c>
    </row>
    <row r="2" spans="1:2" ht="15.75" customHeight="1" x14ac:dyDescent="0.35">
      <c r="A2" s="38">
        <f>Resumen!C1</f>
        <v>1</v>
      </c>
      <c r="B2" s="38" t="s">
        <v>2</v>
      </c>
    </row>
    <row r="3" spans="1:2" ht="15.75" customHeight="1" x14ac:dyDescent="0.35">
      <c r="A3" s="38">
        <f>Resumen!D1</f>
        <v>2</v>
      </c>
      <c r="B3" s="38" t="s">
        <v>3</v>
      </c>
    </row>
    <row r="4" spans="1:2" ht="15.75" customHeight="1" x14ac:dyDescent="0.35">
      <c r="A4" s="38">
        <f t="shared" ref="A4:A85" si="0">A3+1</f>
        <v>3</v>
      </c>
      <c r="B4" s="38" t="s">
        <v>4</v>
      </c>
    </row>
    <row r="5" spans="1:2" ht="15.75" customHeight="1" x14ac:dyDescent="0.35">
      <c r="A5" s="38">
        <f t="shared" si="0"/>
        <v>4</v>
      </c>
      <c r="B5" s="38" t="s">
        <v>5</v>
      </c>
    </row>
    <row r="6" spans="1:2" ht="15.75" customHeight="1" x14ac:dyDescent="0.35">
      <c r="A6" s="38">
        <f t="shared" si="0"/>
        <v>5</v>
      </c>
      <c r="B6" s="38" t="s">
        <v>6</v>
      </c>
    </row>
    <row r="7" spans="1:2" ht="15.75" customHeight="1" x14ac:dyDescent="0.35">
      <c r="A7" s="38">
        <f t="shared" si="0"/>
        <v>6</v>
      </c>
      <c r="B7" s="38" t="s">
        <v>7</v>
      </c>
    </row>
    <row r="8" spans="1:2" ht="15.75" customHeight="1" x14ac:dyDescent="0.35">
      <c r="A8" s="38">
        <f t="shared" si="0"/>
        <v>7</v>
      </c>
      <c r="B8" s="38" t="s">
        <v>8</v>
      </c>
    </row>
    <row r="9" spans="1:2" ht="15.75" customHeight="1" x14ac:dyDescent="0.35">
      <c r="A9" s="38">
        <f t="shared" si="0"/>
        <v>8</v>
      </c>
      <c r="B9" s="38" t="s">
        <v>9</v>
      </c>
    </row>
    <row r="10" spans="1:2" ht="15.75" customHeight="1" x14ac:dyDescent="0.35">
      <c r="A10" s="38">
        <f t="shared" si="0"/>
        <v>9</v>
      </c>
      <c r="B10" s="38" t="s">
        <v>10</v>
      </c>
    </row>
    <row r="11" spans="1:2" ht="15.75" customHeight="1" x14ac:dyDescent="0.35">
      <c r="A11" s="38">
        <f t="shared" si="0"/>
        <v>10</v>
      </c>
      <c r="B11" s="38" t="s">
        <v>11</v>
      </c>
    </row>
    <row r="12" spans="1:2" ht="15.75" customHeight="1" x14ac:dyDescent="0.35">
      <c r="A12" s="38">
        <f t="shared" si="0"/>
        <v>11</v>
      </c>
      <c r="B12" s="38" t="s">
        <v>12</v>
      </c>
    </row>
    <row r="13" spans="1:2" ht="15.75" customHeight="1" x14ac:dyDescent="0.35">
      <c r="A13" s="38">
        <f t="shared" si="0"/>
        <v>12</v>
      </c>
      <c r="B13" s="38" t="s">
        <v>13</v>
      </c>
    </row>
    <row r="14" spans="1:2" ht="15.75" customHeight="1" x14ac:dyDescent="0.35">
      <c r="A14" s="38">
        <f t="shared" si="0"/>
        <v>13</v>
      </c>
      <c r="B14" s="38" t="s">
        <v>14</v>
      </c>
    </row>
    <row r="15" spans="1:2" ht="15.75" customHeight="1" x14ac:dyDescent="0.35">
      <c r="A15" s="38">
        <f t="shared" si="0"/>
        <v>14</v>
      </c>
      <c r="B15" s="38" t="s">
        <v>15</v>
      </c>
    </row>
    <row r="16" spans="1:2" ht="15.75" customHeight="1" x14ac:dyDescent="0.35">
      <c r="A16" s="38">
        <f t="shared" si="0"/>
        <v>15</v>
      </c>
      <c r="B16" s="38" t="s">
        <v>16</v>
      </c>
    </row>
    <row r="17" spans="1:2" ht="15.75" customHeight="1" x14ac:dyDescent="0.35">
      <c r="A17" s="38">
        <f t="shared" si="0"/>
        <v>16</v>
      </c>
      <c r="B17" s="38" t="s">
        <v>17</v>
      </c>
    </row>
    <row r="18" spans="1:2" ht="15.75" customHeight="1" x14ac:dyDescent="0.35">
      <c r="A18" s="38">
        <f t="shared" si="0"/>
        <v>17</v>
      </c>
      <c r="B18" s="38" t="s">
        <v>18</v>
      </c>
    </row>
    <row r="19" spans="1:2" ht="15.75" customHeight="1" x14ac:dyDescent="0.35">
      <c r="A19" s="38">
        <f t="shared" si="0"/>
        <v>18</v>
      </c>
      <c r="B19" s="38" t="s">
        <v>19</v>
      </c>
    </row>
    <row r="20" spans="1:2" ht="15.75" customHeight="1" x14ac:dyDescent="0.35">
      <c r="A20" s="38">
        <f t="shared" si="0"/>
        <v>19</v>
      </c>
      <c r="B20" s="38" t="s">
        <v>20</v>
      </c>
    </row>
    <row r="21" spans="1:2" ht="15.75" customHeight="1" x14ac:dyDescent="0.35">
      <c r="A21" s="38">
        <f t="shared" si="0"/>
        <v>20</v>
      </c>
      <c r="B21" s="38" t="s">
        <v>21</v>
      </c>
    </row>
    <row r="22" spans="1:2" ht="15.75" customHeight="1" x14ac:dyDescent="0.35">
      <c r="A22" s="38">
        <f t="shared" si="0"/>
        <v>21</v>
      </c>
      <c r="B22" s="38" t="s">
        <v>22</v>
      </c>
    </row>
    <row r="23" spans="1:2" ht="15.75" customHeight="1" x14ac:dyDescent="0.35">
      <c r="A23" s="38">
        <f t="shared" si="0"/>
        <v>22</v>
      </c>
      <c r="B23" s="38" t="s">
        <v>23</v>
      </c>
    </row>
    <row r="24" spans="1:2" ht="15.75" customHeight="1" x14ac:dyDescent="0.35">
      <c r="A24" s="38">
        <f t="shared" si="0"/>
        <v>23</v>
      </c>
      <c r="B24" s="38" t="s">
        <v>24</v>
      </c>
    </row>
    <row r="25" spans="1:2" ht="15.75" customHeight="1" x14ac:dyDescent="0.35">
      <c r="A25" s="38">
        <f t="shared" si="0"/>
        <v>24</v>
      </c>
      <c r="B25" s="38" t="s">
        <v>25</v>
      </c>
    </row>
    <row r="26" spans="1:2" ht="15.75" customHeight="1" x14ac:dyDescent="0.35">
      <c r="A26" s="38">
        <f t="shared" si="0"/>
        <v>25</v>
      </c>
      <c r="B26" s="38" t="s">
        <v>26</v>
      </c>
    </row>
    <row r="27" spans="1:2" ht="15.75" customHeight="1" x14ac:dyDescent="0.35">
      <c r="A27" s="38">
        <f t="shared" si="0"/>
        <v>26</v>
      </c>
      <c r="B27" s="38" t="s">
        <v>27</v>
      </c>
    </row>
    <row r="28" spans="1:2" ht="15.75" customHeight="1" x14ac:dyDescent="0.35">
      <c r="A28" s="38">
        <f t="shared" si="0"/>
        <v>27</v>
      </c>
      <c r="B28" s="38" t="s">
        <v>28</v>
      </c>
    </row>
    <row r="29" spans="1:2" ht="14.5" x14ac:dyDescent="0.35">
      <c r="A29" s="38">
        <f t="shared" si="0"/>
        <v>28</v>
      </c>
      <c r="B29" s="38" t="s">
        <v>29</v>
      </c>
    </row>
    <row r="30" spans="1:2" ht="14.5" x14ac:dyDescent="0.35">
      <c r="A30" s="38">
        <f t="shared" si="0"/>
        <v>29</v>
      </c>
      <c r="B30" s="38" t="s">
        <v>30</v>
      </c>
    </row>
    <row r="31" spans="1:2" ht="14.5" x14ac:dyDescent="0.35">
      <c r="A31" s="38">
        <f t="shared" si="0"/>
        <v>30</v>
      </c>
      <c r="B31" s="38" t="s">
        <v>31</v>
      </c>
    </row>
    <row r="32" spans="1:2" ht="14.5" x14ac:dyDescent="0.35">
      <c r="A32" s="38">
        <f t="shared" si="0"/>
        <v>31</v>
      </c>
      <c r="B32" s="38" t="s">
        <v>32</v>
      </c>
    </row>
    <row r="33" spans="1:2" ht="14.5" x14ac:dyDescent="0.35">
      <c r="A33" s="38">
        <f t="shared" si="0"/>
        <v>32</v>
      </c>
      <c r="B33" s="38" t="s">
        <v>33</v>
      </c>
    </row>
    <row r="34" spans="1:2" ht="14.5" x14ac:dyDescent="0.35">
      <c r="A34" s="38">
        <f t="shared" si="0"/>
        <v>33</v>
      </c>
      <c r="B34" s="38" t="s">
        <v>34</v>
      </c>
    </row>
    <row r="35" spans="1:2" ht="14.5" x14ac:dyDescent="0.35">
      <c r="A35" s="38">
        <f t="shared" si="0"/>
        <v>34</v>
      </c>
      <c r="B35" s="38" t="s">
        <v>35</v>
      </c>
    </row>
    <row r="36" spans="1:2" ht="14.5" x14ac:dyDescent="0.35">
      <c r="A36" s="38">
        <f t="shared" si="0"/>
        <v>35</v>
      </c>
      <c r="B36" s="38" t="s">
        <v>36</v>
      </c>
    </row>
    <row r="37" spans="1:2" ht="14.5" x14ac:dyDescent="0.35">
      <c r="A37" s="38">
        <f t="shared" si="0"/>
        <v>36</v>
      </c>
      <c r="B37" s="38" t="s">
        <v>37</v>
      </c>
    </row>
    <row r="38" spans="1:2" ht="14.5" x14ac:dyDescent="0.35">
      <c r="A38" s="38">
        <f t="shared" si="0"/>
        <v>37</v>
      </c>
      <c r="B38" s="38" t="s">
        <v>38</v>
      </c>
    </row>
    <row r="39" spans="1:2" ht="14.5" x14ac:dyDescent="0.35">
      <c r="A39" s="38">
        <f t="shared" si="0"/>
        <v>38</v>
      </c>
      <c r="B39" s="38" t="s">
        <v>39</v>
      </c>
    </row>
    <row r="40" spans="1:2" ht="14.5" x14ac:dyDescent="0.35">
      <c r="A40" s="38">
        <f t="shared" si="0"/>
        <v>39</v>
      </c>
      <c r="B40" s="38" t="s">
        <v>40</v>
      </c>
    </row>
    <row r="41" spans="1:2" ht="14.5" x14ac:dyDescent="0.35">
      <c r="A41" s="38">
        <f t="shared" si="0"/>
        <v>40</v>
      </c>
      <c r="B41" s="38" t="s">
        <v>41</v>
      </c>
    </row>
    <row r="42" spans="1:2" ht="14.5" x14ac:dyDescent="0.35">
      <c r="A42" s="38">
        <f t="shared" si="0"/>
        <v>41</v>
      </c>
      <c r="B42" s="38" t="s">
        <v>42</v>
      </c>
    </row>
    <row r="43" spans="1:2" ht="14.5" x14ac:dyDescent="0.35">
      <c r="A43" s="38">
        <f t="shared" si="0"/>
        <v>42</v>
      </c>
      <c r="B43" s="38" t="s">
        <v>43</v>
      </c>
    </row>
    <row r="44" spans="1:2" ht="14.5" x14ac:dyDescent="0.35">
      <c r="A44" s="38">
        <f t="shared" si="0"/>
        <v>43</v>
      </c>
      <c r="B44" s="38" t="s">
        <v>44</v>
      </c>
    </row>
    <row r="45" spans="1:2" ht="14.5" x14ac:dyDescent="0.35">
      <c r="A45" s="38">
        <f t="shared" si="0"/>
        <v>44</v>
      </c>
      <c r="B45" s="38" t="s">
        <v>45</v>
      </c>
    </row>
    <row r="46" spans="1:2" ht="14.5" x14ac:dyDescent="0.35">
      <c r="A46" s="38">
        <f t="shared" si="0"/>
        <v>45</v>
      </c>
      <c r="B46" s="38" t="s">
        <v>46</v>
      </c>
    </row>
    <row r="47" spans="1:2" ht="14.5" x14ac:dyDescent="0.35">
      <c r="A47" s="38">
        <f t="shared" si="0"/>
        <v>46</v>
      </c>
      <c r="B47" s="38" t="s">
        <v>47</v>
      </c>
    </row>
    <row r="48" spans="1:2" ht="14.5" x14ac:dyDescent="0.35">
      <c r="A48" s="38">
        <f t="shared" si="0"/>
        <v>47</v>
      </c>
      <c r="B48" s="38" t="s">
        <v>48</v>
      </c>
    </row>
    <row r="49" spans="1:2" ht="14.5" x14ac:dyDescent="0.35">
      <c r="A49" s="38">
        <f t="shared" si="0"/>
        <v>48</v>
      </c>
      <c r="B49" s="38" t="s">
        <v>49</v>
      </c>
    </row>
    <row r="50" spans="1:2" ht="14.5" x14ac:dyDescent="0.35">
      <c r="A50" s="38">
        <f t="shared" si="0"/>
        <v>49</v>
      </c>
      <c r="B50" s="38" t="s">
        <v>50</v>
      </c>
    </row>
    <row r="51" spans="1:2" ht="14.5" x14ac:dyDescent="0.35">
      <c r="A51" s="38">
        <f t="shared" si="0"/>
        <v>50</v>
      </c>
      <c r="B51" s="38" t="s">
        <v>51</v>
      </c>
    </row>
    <row r="52" spans="1:2" ht="14.5" x14ac:dyDescent="0.35">
      <c r="A52" s="38">
        <f t="shared" si="0"/>
        <v>51</v>
      </c>
      <c r="B52" s="38" t="s">
        <v>52</v>
      </c>
    </row>
    <row r="53" spans="1:2" ht="14.5" x14ac:dyDescent="0.35">
      <c r="A53" s="38">
        <f t="shared" si="0"/>
        <v>52</v>
      </c>
      <c r="B53" s="38" t="s">
        <v>53</v>
      </c>
    </row>
    <row r="54" spans="1:2" ht="14.5" x14ac:dyDescent="0.35">
      <c r="A54" s="38">
        <f t="shared" si="0"/>
        <v>53</v>
      </c>
      <c r="B54" s="38" t="s">
        <v>54</v>
      </c>
    </row>
    <row r="55" spans="1:2" ht="14.5" x14ac:dyDescent="0.35">
      <c r="A55" s="38">
        <f t="shared" si="0"/>
        <v>54</v>
      </c>
      <c r="B55" s="38" t="s">
        <v>55</v>
      </c>
    </row>
    <row r="56" spans="1:2" ht="14.5" x14ac:dyDescent="0.35">
      <c r="A56" s="38">
        <f t="shared" si="0"/>
        <v>55</v>
      </c>
      <c r="B56" s="38" t="s">
        <v>56</v>
      </c>
    </row>
    <row r="57" spans="1:2" ht="14.5" x14ac:dyDescent="0.35">
      <c r="A57" s="38">
        <f t="shared" si="0"/>
        <v>56</v>
      </c>
      <c r="B57" s="38" t="s">
        <v>57</v>
      </c>
    </row>
    <row r="58" spans="1:2" ht="14.5" x14ac:dyDescent="0.35">
      <c r="A58" s="38">
        <f t="shared" si="0"/>
        <v>57</v>
      </c>
    </row>
    <row r="59" spans="1:2" ht="14.5" x14ac:dyDescent="0.35">
      <c r="A59" s="38">
        <f t="shared" si="0"/>
        <v>58</v>
      </c>
    </row>
    <row r="60" spans="1:2" ht="14.5" x14ac:dyDescent="0.35">
      <c r="A60" s="38">
        <f t="shared" si="0"/>
        <v>59</v>
      </c>
    </row>
    <row r="61" spans="1:2" ht="14.5" x14ac:dyDescent="0.35">
      <c r="A61" s="38">
        <f t="shared" si="0"/>
        <v>60</v>
      </c>
    </row>
    <row r="62" spans="1:2" ht="14.5" x14ac:dyDescent="0.35">
      <c r="A62" s="38">
        <f t="shared" si="0"/>
        <v>61</v>
      </c>
    </row>
    <row r="63" spans="1:2" ht="14.5" x14ac:dyDescent="0.35">
      <c r="A63" s="38">
        <f t="shared" si="0"/>
        <v>62</v>
      </c>
    </row>
    <row r="64" spans="1:2" ht="14.5" x14ac:dyDescent="0.35">
      <c r="A64" s="38">
        <f t="shared" si="0"/>
        <v>63</v>
      </c>
    </row>
    <row r="65" spans="1:1" ht="14.5" x14ac:dyDescent="0.35">
      <c r="A65" s="38">
        <f t="shared" si="0"/>
        <v>64</v>
      </c>
    </row>
    <row r="66" spans="1:1" ht="14.5" x14ac:dyDescent="0.35">
      <c r="A66" s="38">
        <f t="shared" si="0"/>
        <v>65</v>
      </c>
    </row>
    <row r="67" spans="1:1" ht="14.5" x14ac:dyDescent="0.35">
      <c r="A67" s="38">
        <f t="shared" si="0"/>
        <v>66</v>
      </c>
    </row>
    <row r="68" spans="1:1" ht="14.5" x14ac:dyDescent="0.35">
      <c r="A68" s="38">
        <f t="shared" si="0"/>
        <v>67</v>
      </c>
    </row>
    <row r="69" spans="1:1" ht="14.5" x14ac:dyDescent="0.35">
      <c r="A69" s="38">
        <f t="shared" si="0"/>
        <v>68</v>
      </c>
    </row>
    <row r="70" spans="1:1" ht="14.5" x14ac:dyDescent="0.35">
      <c r="A70" s="38">
        <f t="shared" si="0"/>
        <v>69</v>
      </c>
    </row>
    <row r="71" spans="1:1" ht="14.5" x14ac:dyDescent="0.35">
      <c r="A71" s="38">
        <f t="shared" si="0"/>
        <v>70</v>
      </c>
    </row>
    <row r="72" spans="1:1" ht="14.5" x14ac:dyDescent="0.35">
      <c r="A72" s="38">
        <f t="shared" si="0"/>
        <v>71</v>
      </c>
    </row>
    <row r="73" spans="1:1" ht="14.5" x14ac:dyDescent="0.35">
      <c r="A73" s="38">
        <f t="shared" si="0"/>
        <v>72</v>
      </c>
    </row>
    <row r="74" spans="1:1" ht="14.5" x14ac:dyDescent="0.35">
      <c r="A74" s="38">
        <f t="shared" si="0"/>
        <v>73</v>
      </c>
    </row>
    <row r="75" spans="1:1" ht="14.5" x14ac:dyDescent="0.35">
      <c r="A75" s="38">
        <f t="shared" si="0"/>
        <v>74</v>
      </c>
    </row>
    <row r="76" spans="1:1" ht="14.5" x14ac:dyDescent="0.35">
      <c r="A76" s="38">
        <f t="shared" si="0"/>
        <v>75</v>
      </c>
    </row>
    <row r="77" spans="1:1" ht="14.5" x14ac:dyDescent="0.35">
      <c r="A77" s="38">
        <f t="shared" si="0"/>
        <v>76</v>
      </c>
    </row>
    <row r="78" spans="1:1" ht="14.5" x14ac:dyDescent="0.35">
      <c r="A78" s="38">
        <f t="shared" si="0"/>
        <v>77</v>
      </c>
    </row>
    <row r="79" spans="1:1" ht="14.5" x14ac:dyDescent="0.35">
      <c r="A79" s="38">
        <f t="shared" si="0"/>
        <v>78</v>
      </c>
    </row>
    <row r="80" spans="1:1" ht="14.5" x14ac:dyDescent="0.35">
      <c r="A80" s="38">
        <f t="shared" si="0"/>
        <v>79</v>
      </c>
    </row>
    <row r="81" spans="1:1" ht="14.5" x14ac:dyDescent="0.35">
      <c r="A81" s="38">
        <f t="shared" si="0"/>
        <v>80</v>
      </c>
    </row>
    <row r="82" spans="1:1" ht="14.5" x14ac:dyDescent="0.35">
      <c r="A82" s="38">
        <f t="shared" si="0"/>
        <v>81</v>
      </c>
    </row>
    <row r="83" spans="1:1" ht="14.5" x14ac:dyDescent="0.35">
      <c r="A83" s="38">
        <f t="shared" si="0"/>
        <v>82</v>
      </c>
    </row>
    <row r="84" spans="1:1" ht="14.5" x14ac:dyDescent="0.35">
      <c r="A84" s="38">
        <f t="shared" si="0"/>
        <v>83</v>
      </c>
    </row>
    <row r="85" spans="1:1" ht="14.5" x14ac:dyDescent="0.35">
      <c r="A85" s="38">
        <f t="shared" si="0"/>
        <v>84</v>
      </c>
    </row>
    <row r="86" spans="1:1" ht="13" x14ac:dyDescent="0.3">
      <c r="A86" s="37"/>
    </row>
    <row r="87" spans="1:1" ht="13" x14ac:dyDescent="0.3">
      <c r="A87" s="37"/>
    </row>
    <row r="88" spans="1:1" ht="13" x14ac:dyDescent="0.3">
      <c r="A88" s="37"/>
    </row>
    <row r="89" spans="1:1" ht="13" x14ac:dyDescent="0.3">
      <c r="A89" s="37"/>
    </row>
    <row r="90" spans="1:1" ht="13" x14ac:dyDescent="0.3">
      <c r="A90" s="37"/>
    </row>
    <row r="91" spans="1:1" ht="13" x14ac:dyDescent="0.3">
      <c r="A91" s="37"/>
    </row>
    <row r="92" spans="1:1" ht="13" x14ac:dyDescent="0.3">
      <c r="A92" s="37"/>
    </row>
    <row r="93" spans="1:1" ht="13" x14ac:dyDescent="0.3">
      <c r="A93" s="37"/>
    </row>
    <row r="94" spans="1:1" ht="13" x14ac:dyDescent="0.3">
      <c r="A94" s="37"/>
    </row>
    <row r="95" spans="1:1" ht="13" x14ac:dyDescent="0.3">
      <c r="A95" s="37"/>
    </row>
    <row r="96" spans="1:1" ht="13" x14ac:dyDescent="0.3">
      <c r="A96" s="37"/>
    </row>
    <row r="97" spans="1:1" ht="13" x14ac:dyDescent="0.3">
      <c r="A97" s="37"/>
    </row>
    <row r="98" spans="1:1" ht="13" x14ac:dyDescent="0.3">
      <c r="A98" s="37"/>
    </row>
    <row r="99" spans="1:1" ht="13" x14ac:dyDescent="0.3">
      <c r="A99" s="37"/>
    </row>
    <row r="100" spans="1:1" ht="13" x14ac:dyDescent="0.3">
      <c r="A100" s="37"/>
    </row>
    <row r="101" spans="1:1" ht="13" x14ac:dyDescent="0.3">
      <c r="A101" s="37"/>
    </row>
    <row r="102" spans="1:1" ht="13" x14ac:dyDescent="0.3">
      <c r="A102" s="37"/>
    </row>
    <row r="103" spans="1:1" ht="13" x14ac:dyDescent="0.3">
      <c r="A103" s="37"/>
    </row>
    <row r="104" spans="1:1" ht="13" x14ac:dyDescent="0.3">
      <c r="A104" s="37"/>
    </row>
    <row r="105" spans="1:1" ht="13" x14ac:dyDescent="0.3">
      <c r="A105" s="37"/>
    </row>
    <row r="106" spans="1:1" ht="13" x14ac:dyDescent="0.3">
      <c r="A106" s="37"/>
    </row>
    <row r="107" spans="1:1" ht="13" x14ac:dyDescent="0.3">
      <c r="A107" s="37"/>
    </row>
    <row r="108" spans="1:1" ht="13" x14ac:dyDescent="0.3">
      <c r="A108" s="37"/>
    </row>
    <row r="109" spans="1:1" ht="13" x14ac:dyDescent="0.3">
      <c r="A109" s="37"/>
    </row>
    <row r="110" spans="1:1" ht="13" x14ac:dyDescent="0.3">
      <c r="A110" s="37"/>
    </row>
    <row r="111" spans="1:1" ht="13" x14ac:dyDescent="0.3">
      <c r="A111" s="37"/>
    </row>
    <row r="112" spans="1:1" ht="13" x14ac:dyDescent="0.3">
      <c r="A112" s="37"/>
    </row>
    <row r="113" spans="1:1" ht="13" x14ac:dyDescent="0.3">
      <c r="A113" s="37"/>
    </row>
    <row r="114" spans="1:1" ht="13" x14ac:dyDescent="0.3">
      <c r="A114" s="37"/>
    </row>
    <row r="115" spans="1:1" ht="13" x14ac:dyDescent="0.3">
      <c r="A115" s="37"/>
    </row>
    <row r="116" spans="1:1" ht="13" x14ac:dyDescent="0.3">
      <c r="A116" s="37"/>
    </row>
    <row r="117" spans="1:1" ht="13" x14ac:dyDescent="0.3">
      <c r="A117" s="37"/>
    </row>
    <row r="118" spans="1:1" ht="13" x14ac:dyDescent="0.3">
      <c r="A118" s="37"/>
    </row>
    <row r="119" spans="1:1" ht="13" x14ac:dyDescent="0.3">
      <c r="A119" s="37"/>
    </row>
    <row r="120" spans="1:1" ht="13" x14ac:dyDescent="0.3">
      <c r="A120" s="37"/>
    </row>
    <row r="121" spans="1:1" ht="13" x14ac:dyDescent="0.3">
      <c r="A121" s="37"/>
    </row>
    <row r="122" spans="1:1" ht="13" x14ac:dyDescent="0.3">
      <c r="A122" s="37"/>
    </row>
    <row r="123" spans="1:1" ht="13" x14ac:dyDescent="0.3">
      <c r="A123" s="37"/>
    </row>
    <row r="124" spans="1:1" ht="13" x14ac:dyDescent="0.3">
      <c r="A124" s="37"/>
    </row>
    <row r="125" spans="1:1" ht="13" x14ac:dyDescent="0.3">
      <c r="A125" s="37"/>
    </row>
    <row r="126" spans="1:1" ht="13" x14ac:dyDescent="0.3">
      <c r="A126" s="37"/>
    </row>
    <row r="127" spans="1:1" ht="13" x14ac:dyDescent="0.3">
      <c r="A127" s="37"/>
    </row>
    <row r="128" spans="1:1" ht="13" x14ac:dyDescent="0.3">
      <c r="A128" s="37"/>
    </row>
    <row r="129" spans="1:1" ht="13" x14ac:dyDescent="0.3">
      <c r="A129" s="37"/>
    </row>
    <row r="130" spans="1:1" ht="13" x14ac:dyDescent="0.3">
      <c r="A130" s="37"/>
    </row>
    <row r="131" spans="1:1" ht="13" x14ac:dyDescent="0.3">
      <c r="A131" s="37"/>
    </row>
    <row r="132" spans="1:1" ht="13" x14ac:dyDescent="0.3">
      <c r="A132" s="37"/>
    </row>
    <row r="133" spans="1:1" ht="13" x14ac:dyDescent="0.3">
      <c r="A133" s="37"/>
    </row>
    <row r="134" spans="1:1" ht="13" x14ac:dyDescent="0.3">
      <c r="A134" s="37"/>
    </row>
    <row r="135" spans="1:1" ht="13" x14ac:dyDescent="0.3">
      <c r="A135" s="37"/>
    </row>
    <row r="136" spans="1:1" ht="13" x14ac:dyDescent="0.3">
      <c r="A136" s="37"/>
    </row>
    <row r="137" spans="1:1" ht="13" x14ac:dyDescent="0.3">
      <c r="A137" s="37"/>
    </row>
    <row r="138" spans="1:1" ht="13" x14ac:dyDescent="0.3">
      <c r="A138" s="37"/>
    </row>
    <row r="139" spans="1:1" ht="13" x14ac:dyDescent="0.3">
      <c r="A139" s="37"/>
    </row>
    <row r="140" spans="1:1" ht="13" x14ac:dyDescent="0.3">
      <c r="A140" s="37"/>
    </row>
    <row r="141" spans="1:1" ht="13" x14ac:dyDescent="0.3">
      <c r="A141" s="37"/>
    </row>
    <row r="142" spans="1:1" ht="13" x14ac:dyDescent="0.3">
      <c r="A142" s="37"/>
    </row>
    <row r="143" spans="1:1" ht="13" x14ac:dyDescent="0.3">
      <c r="A143" s="37"/>
    </row>
    <row r="144" spans="1:1" ht="13" x14ac:dyDescent="0.3">
      <c r="A144" s="37"/>
    </row>
    <row r="145" spans="1:1" ht="13" x14ac:dyDescent="0.3">
      <c r="A145" s="37"/>
    </row>
    <row r="146" spans="1:1" ht="13" x14ac:dyDescent="0.3">
      <c r="A146" s="37"/>
    </row>
    <row r="147" spans="1:1" ht="13" x14ac:dyDescent="0.3">
      <c r="A147" s="37"/>
    </row>
    <row r="148" spans="1:1" ht="13" x14ac:dyDescent="0.3">
      <c r="A148" s="37"/>
    </row>
    <row r="149" spans="1:1" ht="13" x14ac:dyDescent="0.3">
      <c r="A149" s="37"/>
    </row>
    <row r="150" spans="1:1" ht="13" x14ac:dyDescent="0.3">
      <c r="A150" s="37"/>
    </row>
    <row r="151" spans="1:1" ht="13" x14ac:dyDescent="0.3">
      <c r="A151" s="37"/>
    </row>
    <row r="152" spans="1:1" ht="13" x14ac:dyDescent="0.3">
      <c r="A152" s="37"/>
    </row>
    <row r="153" spans="1:1" ht="13" x14ac:dyDescent="0.3">
      <c r="A153" s="37"/>
    </row>
    <row r="154" spans="1:1" ht="13" x14ac:dyDescent="0.3">
      <c r="A154" s="37"/>
    </row>
    <row r="155" spans="1:1" ht="13" x14ac:dyDescent="0.3">
      <c r="A155" s="37"/>
    </row>
    <row r="156" spans="1:1" ht="13" x14ac:dyDescent="0.3">
      <c r="A156" s="37"/>
    </row>
    <row r="157" spans="1:1" ht="13" x14ac:dyDescent="0.3">
      <c r="A157" s="37"/>
    </row>
    <row r="158" spans="1:1" ht="13" x14ac:dyDescent="0.3">
      <c r="A158" s="37"/>
    </row>
    <row r="159" spans="1:1" ht="13" x14ac:dyDescent="0.3">
      <c r="A159" s="37"/>
    </row>
    <row r="160" spans="1:1" ht="13" x14ac:dyDescent="0.3">
      <c r="A160" s="37"/>
    </row>
    <row r="161" spans="1:1" ht="13" x14ac:dyDescent="0.3">
      <c r="A161" s="37"/>
    </row>
    <row r="162" spans="1:1" ht="13" x14ac:dyDescent="0.3">
      <c r="A162" s="37"/>
    </row>
    <row r="163" spans="1:1" ht="13" x14ac:dyDescent="0.3">
      <c r="A163" s="37"/>
    </row>
    <row r="164" spans="1:1" ht="13" x14ac:dyDescent="0.3">
      <c r="A164" s="37"/>
    </row>
    <row r="165" spans="1:1" ht="13" x14ac:dyDescent="0.3">
      <c r="A165" s="37"/>
    </row>
    <row r="166" spans="1:1" ht="13" x14ac:dyDescent="0.3">
      <c r="A166" s="37"/>
    </row>
    <row r="167" spans="1:1" ht="13" x14ac:dyDescent="0.3">
      <c r="A167" s="37"/>
    </row>
    <row r="168" spans="1:1" ht="13" x14ac:dyDescent="0.3">
      <c r="A168" s="37"/>
    </row>
    <row r="169" spans="1:1" ht="13" x14ac:dyDescent="0.3">
      <c r="A169" s="37"/>
    </row>
    <row r="170" spans="1:1" ht="13" x14ac:dyDescent="0.3">
      <c r="A170" s="37"/>
    </row>
    <row r="171" spans="1:1" ht="13" x14ac:dyDescent="0.3">
      <c r="A171" s="37"/>
    </row>
    <row r="172" spans="1:1" ht="13" x14ac:dyDescent="0.3">
      <c r="A172" s="37"/>
    </row>
    <row r="173" spans="1:1" ht="13" x14ac:dyDescent="0.3">
      <c r="A173" s="37"/>
    </row>
    <row r="174" spans="1:1" ht="13" x14ac:dyDescent="0.3">
      <c r="A174" s="37"/>
    </row>
    <row r="175" spans="1:1" ht="13" x14ac:dyDescent="0.3">
      <c r="A175" s="37"/>
    </row>
    <row r="176" spans="1:1" ht="13" x14ac:dyDescent="0.3">
      <c r="A176" s="37"/>
    </row>
    <row r="177" spans="1:1" ht="13" x14ac:dyDescent="0.3">
      <c r="A177" s="37"/>
    </row>
    <row r="178" spans="1:1" ht="13" x14ac:dyDescent="0.3">
      <c r="A178" s="37"/>
    </row>
    <row r="179" spans="1:1" ht="13" x14ac:dyDescent="0.3">
      <c r="A179" s="37"/>
    </row>
    <row r="180" spans="1:1" ht="13" x14ac:dyDescent="0.3">
      <c r="A180" s="37"/>
    </row>
    <row r="181" spans="1:1" ht="13" x14ac:dyDescent="0.3">
      <c r="A181" s="37"/>
    </row>
    <row r="182" spans="1:1" ht="13" x14ac:dyDescent="0.3">
      <c r="A182" s="37"/>
    </row>
    <row r="183" spans="1:1" ht="13" x14ac:dyDescent="0.3">
      <c r="A183" s="37"/>
    </row>
    <row r="184" spans="1:1" ht="13" x14ac:dyDescent="0.3">
      <c r="A184" s="37"/>
    </row>
    <row r="185" spans="1:1" ht="13" x14ac:dyDescent="0.3">
      <c r="A185" s="37"/>
    </row>
    <row r="186" spans="1:1" ht="13" x14ac:dyDescent="0.3">
      <c r="A186" s="37"/>
    </row>
    <row r="187" spans="1:1" ht="13" x14ac:dyDescent="0.3">
      <c r="A187" s="37"/>
    </row>
    <row r="188" spans="1:1" ht="13" x14ac:dyDescent="0.3">
      <c r="A188" s="37"/>
    </row>
    <row r="189" spans="1:1" ht="13" x14ac:dyDescent="0.3">
      <c r="A189" s="37"/>
    </row>
    <row r="190" spans="1:1" ht="13" x14ac:dyDescent="0.3">
      <c r="A190" s="37"/>
    </row>
    <row r="191" spans="1:1" ht="13" x14ac:dyDescent="0.3">
      <c r="A191" s="37"/>
    </row>
    <row r="192" spans="1:1" ht="13" x14ac:dyDescent="0.3">
      <c r="A192" s="37"/>
    </row>
    <row r="193" spans="1:1" ht="13" x14ac:dyDescent="0.3">
      <c r="A193" s="37"/>
    </row>
    <row r="194" spans="1:1" ht="13" x14ac:dyDescent="0.3">
      <c r="A194" s="37"/>
    </row>
    <row r="195" spans="1:1" ht="13" x14ac:dyDescent="0.3">
      <c r="A195" s="37"/>
    </row>
    <row r="196" spans="1:1" ht="13" x14ac:dyDescent="0.3">
      <c r="A196" s="37"/>
    </row>
    <row r="197" spans="1:1" ht="13" x14ac:dyDescent="0.3">
      <c r="A197" s="37"/>
    </row>
    <row r="198" spans="1:1" ht="13" x14ac:dyDescent="0.3">
      <c r="A198" s="37"/>
    </row>
    <row r="199" spans="1:1" ht="13" x14ac:dyDescent="0.3">
      <c r="A199" s="37"/>
    </row>
    <row r="200" spans="1:1" ht="13" x14ac:dyDescent="0.3">
      <c r="A200" s="37"/>
    </row>
    <row r="201" spans="1:1" ht="13" x14ac:dyDescent="0.3">
      <c r="A201" s="37"/>
    </row>
    <row r="202" spans="1:1" ht="13" x14ac:dyDescent="0.3">
      <c r="A202" s="37"/>
    </row>
    <row r="203" spans="1:1" ht="13" x14ac:dyDescent="0.3">
      <c r="A203" s="37"/>
    </row>
    <row r="204" spans="1:1" ht="13" x14ac:dyDescent="0.3">
      <c r="A204" s="37"/>
    </row>
    <row r="205" spans="1:1" ht="13" x14ac:dyDescent="0.3">
      <c r="A205" s="37"/>
    </row>
    <row r="206" spans="1:1" ht="13" x14ac:dyDescent="0.3">
      <c r="A206" s="37"/>
    </row>
    <row r="207" spans="1:1" ht="13" x14ac:dyDescent="0.3">
      <c r="A207" s="37"/>
    </row>
    <row r="208" spans="1:1" ht="13" x14ac:dyDescent="0.3">
      <c r="A208" s="37"/>
    </row>
    <row r="209" spans="1:1" ht="13" x14ac:dyDescent="0.3">
      <c r="A209" s="37"/>
    </row>
    <row r="210" spans="1:1" ht="13" x14ac:dyDescent="0.3">
      <c r="A210" s="37"/>
    </row>
    <row r="211" spans="1:1" ht="13" x14ac:dyDescent="0.3">
      <c r="A211" s="37"/>
    </row>
    <row r="212" spans="1:1" ht="13" x14ac:dyDescent="0.3">
      <c r="A212" s="37"/>
    </row>
    <row r="213" spans="1:1" ht="13" x14ac:dyDescent="0.3">
      <c r="A213" s="37"/>
    </row>
    <row r="214" spans="1:1" ht="13" x14ac:dyDescent="0.3">
      <c r="A214" s="37"/>
    </row>
    <row r="215" spans="1:1" ht="13" x14ac:dyDescent="0.3">
      <c r="A215" s="37"/>
    </row>
    <row r="216" spans="1:1" ht="13" x14ac:dyDescent="0.3">
      <c r="A216" s="37"/>
    </row>
    <row r="217" spans="1:1" ht="13" x14ac:dyDescent="0.3">
      <c r="A217" s="37"/>
    </row>
    <row r="218" spans="1:1" ht="13" x14ac:dyDescent="0.3">
      <c r="A218" s="37"/>
    </row>
    <row r="219" spans="1:1" ht="13" x14ac:dyDescent="0.3">
      <c r="A219" s="37"/>
    </row>
    <row r="220" spans="1:1" ht="13" x14ac:dyDescent="0.3">
      <c r="A220" s="37"/>
    </row>
    <row r="221" spans="1:1" ht="13" x14ac:dyDescent="0.3">
      <c r="A221" s="37"/>
    </row>
    <row r="222" spans="1:1" ht="13" x14ac:dyDescent="0.3">
      <c r="A222" s="37"/>
    </row>
    <row r="223" spans="1:1" ht="13" x14ac:dyDescent="0.3">
      <c r="A223" s="37"/>
    </row>
    <row r="224" spans="1:1" ht="13" x14ac:dyDescent="0.3">
      <c r="A224" s="37"/>
    </row>
    <row r="225" spans="1:1" ht="13" x14ac:dyDescent="0.3">
      <c r="A225" s="37"/>
    </row>
    <row r="226" spans="1:1" ht="13" x14ac:dyDescent="0.3">
      <c r="A226" s="37"/>
    </row>
    <row r="227" spans="1:1" ht="13" x14ac:dyDescent="0.3">
      <c r="A227" s="37"/>
    </row>
    <row r="228" spans="1:1" ht="13" x14ac:dyDescent="0.3">
      <c r="A228" s="37"/>
    </row>
    <row r="229" spans="1:1" ht="13" x14ac:dyDescent="0.3">
      <c r="A229" s="37"/>
    </row>
    <row r="230" spans="1:1" ht="13" x14ac:dyDescent="0.3">
      <c r="A230" s="37"/>
    </row>
    <row r="231" spans="1:1" ht="13" x14ac:dyDescent="0.3">
      <c r="A231" s="37"/>
    </row>
    <row r="232" spans="1:1" ht="13" x14ac:dyDescent="0.3">
      <c r="A232" s="37"/>
    </row>
    <row r="233" spans="1:1" ht="13" x14ac:dyDescent="0.3">
      <c r="A233" s="37"/>
    </row>
    <row r="234" spans="1:1" ht="13" x14ac:dyDescent="0.3">
      <c r="A234" s="37"/>
    </row>
    <row r="235" spans="1:1" ht="13" x14ac:dyDescent="0.3">
      <c r="A235" s="37"/>
    </row>
    <row r="236" spans="1:1" ht="13" x14ac:dyDescent="0.3">
      <c r="A236" s="37"/>
    </row>
    <row r="237" spans="1:1" ht="13" x14ac:dyDescent="0.3">
      <c r="A237" s="37"/>
    </row>
    <row r="238" spans="1:1" ht="13" x14ac:dyDescent="0.3">
      <c r="A238" s="37"/>
    </row>
    <row r="239" spans="1:1" ht="13" x14ac:dyDescent="0.3">
      <c r="A239" s="37"/>
    </row>
    <row r="240" spans="1:1" ht="13" x14ac:dyDescent="0.3">
      <c r="A240" s="37"/>
    </row>
    <row r="241" spans="1:1" ht="13" x14ac:dyDescent="0.3">
      <c r="A241" s="37"/>
    </row>
    <row r="242" spans="1:1" ht="13" x14ac:dyDescent="0.3">
      <c r="A242" s="37"/>
    </row>
    <row r="243" spans="1:1" ht="13" x14ac:dyDescent="0.3">
      <c r="A243" s="37"/>
    </row>
    <row r="244" spans="1:1" ht="13" x14ac:dyDescent="0.3">
      <c r="A244" s="37"/>
    </row>
    <row r="245" spans="1:1" ht="13" x14ac:dyDescent="0.3">
      <c r="A245" s="37"/>
    </row>
    <row r="246" spans="1:1" ht="13" x14ac:dyDescent="0.3">
      <c r="A246" s="37"/>
    </row>
    <row r="247" spans="1:1" ht="13" x14ac:dyDescent="0.3">
      <c r="A247" s="37"/>
    </row>
    <row r="248" spans="1:1" ht="13" x14ac:dyDescent="0.3">
      <c r="A248" s="37"/>
    </row>
    <row r="249" spans="1:1" ht="13" x14ac:dyDescent="0.3">
      <c r="A249" s="37"/>
    </row>
    <row r="250" spans="1:1" ht="13" x14ac:dyDescent="0.3">
      <c r="A250" s="37"/>
    </row>
    <row r="251" spans="1:1" ht="13" x14ac:dyDescent="0.3">
      <c r="A251" s="37"/>
    </row>
    <row r="252" spans="1:1" ht="13" x14ac:dyDescent="0.3">
      <c r="A252" s="37"/>
    </row>
    <row r="253" spans="1:1" ht="13" x14ac:dyDescent="0.3">
      <c r="A253" s="37"/>
    </row>
    <row r="254" spans="1:1" ht="13" x14ac:dyDescent="0.3">
      <c r="A254" s="37"/>
    </row>
    <row r="255" spans="1:1" ht="13" x14ac:dyDescent="0.3">
      <c r="A255" s="37"/>
    </row>
    <row r="256" spans="1:1" ht="13" x14ac:dyDescent="0.3">
      <c r="A256" s="37"/>
    </row>
    <row r="257" spans="1:1" ht="13" x14ac:dyDescent="0.3">
      <c r="A257" s="37"/>
    </row>
    <row r="258" spans="1:1" ht="13" x14ac:dyDescent="0.3">
      <c r="A258" s="37"/>
    </row>
    <row r="259" spans="1:1" ht="13" x14ac:dyDescent="0.3">
      <c r="A259" s="37"/>
    </row>
    <row r="260" spans="1:1" ht="13" x14ac:dyDescent="0.3">
      <c r="A260" s="37"/>
    </row>
    <row r="261" spans="1:1" ht="13" x14ac:dyDescent="0.3">
      <c r="A261" s="37"/>
    </row>
    <row r="262" spans="1:1" ht="13" x14ac:dyDescent="0.3">
      <c r="A262" s="37"/>
    </row>
    <row r="263" spans="1:1" ht="13" x14ac:dyDescent="0.3">
      <c r="A263" s="37"/>
    </row>
    <row r="264" spans="1:1" ht="13" x14ac:dyDescent="0.3">
      <c r="A264" s="37"/>
    </row>
    <row r="265" spans="1:1" ht="13" x14ac:dyDescent="0.3">
      <c r="A265" s="37"/>
    </row>
    <row r="266" spans="1:1" ht="13" x14ac:dyDescent="0.3">
      <c r="A266" s="37"/>
    </row>
    <row r="267" spans="1:1" ht="13" x14ac:dyDescent="0.3">
      <c r="A267" s="37"/>
    </row>
    <row r="268" spans="1:1" ht="13" x14ac:dyDescent="0.3">
      <c r="A268" s="37"/>
    </row>
    <row r="269" spans="1:1" ht="13" x14ac:dyDescent="0.3">
      <c r="A269" s="37"/>
    </row>
    <row r="270" spans="1:1" ht="13" x14ac:dyDescent="0.3">
      <c r="A270" s="37"/>
    </row>
    <row r="271" spans="1:1" ht="13" x14ac:dyDescent="0.3">
      <c r="A271" s="37"/>
    </row>
    <row r="272" spans="1:1" ht="13" x14ac:dyDescent="0.3">
      <c r="A272" s="37"/>
    </row>
    <row r="273" spans="1:1" ht="13" x14ac:dyDescent="0.3">
      <c r="A273" s="37"/>
    </row>
    <row r="274" spans="1:1" ht="13" x14ac:dyDescent="0.3">
      <c r="A274" s="37"/>
    </row>
    <row r="275" spans="1:1" ht="13" x14ac:dyDescent="0.3">
      <c r="A275" s="37"/>
    </row>
    <row r="276" spans="1:1" ht="13" x14ac:dyDescent="0.3">
      <c r="A276" s="37"/>
    </row>
    <row r="277" spans="1:1" ht="13" x14ac:dyDescent="0.3">
      <c r="A277" s="37"/>
    </row>
    <row r="278" spans="1:1" ht="13" x14ac:dyDescent="0.3">
      <c r="A278" s="37"/>
    </row>
    <row r="279" spans="1:1" ht="13" x14ac:dyDescent="0.3">
      <c r="A279" s="37"/>
    </row>
    <row r="280" spans="1:1" ht="13" x14ac:dyDescent="0.3">
      <c r="A280" s="37"/>
    </row>
    <row r="281" spans="1:1" ht="13" x14ac:dyDescent="0.3">
      <c r="A281" s="37"/>
    </row>
    <row r="282" spans="1:1" ht="13" x14ac:dyDescent="0.3">
      <c r="A282" s="37"/>
    </row>
    <row r="283" spans="1:1" ht="13" x14ac:dyDescent="0.3">
      <c r="A283" s="37"/>
    </row>
    <row r="284" spans="1:1" ht="13" x14ac:dyDescent="0.3">
      <c r="A284" s="37"/>
    </row>
    <row r="285" spans="1:1" ht="13" x14ac:dyDescent="0.3">
      <c r="A285" s="37"/>
    </row>
    <row r="286" spans="1:1" ht="13" x14ac:dyDescent="0.3">
      <c r="A286" s="37"/>
    </row>
    <row r="287" spans="1:1" ht="13" x14ac:dyDescent="0.3">
      <c r="A287" s="37"/>
    </row>
    <row r="288" spans="1:1" ht="13" x14ac:dyDescent="0.3">
      <c r="A288" s="37"/>
    </row>
    <row r="289" spans="1:1" ht="13" x14ac:dyDescent="0.3">
      <c r="A289" s="37"/>
    </row>
    <row r="290" spans="1:1" ht="13" x14ac:dyDescent="0.3">
      <c r="A290" s="37"/>
    </row>
    <row r="291" spans="1:1" ht="13" x14ac:dyDescent="0.3">
      <c r="A291" s="37"/>
    </row>
    <row r="292" spans="1:1" ht="13" x14ac:dyDescent="0.3">
      <c r="A292" s="37"/>
    </row>
    <row r="293" spans="1:1" ht="13" x14ac:dyDescent="0.3">
      <c r="A293" s="37"/>
    </row>
    <row r="294" spans="1:1" ht="13" x14ac:dyDescent="0.3">
      <c r="A294" s="37"/>
    </row>
    <row r="295" spans="1:1" ht="13" x14ac:dyDescent="0.3">
      <c r="A295" s="37"/>
    </row>
    <row r="296" spans="1:1" ht="13" x14ac:dyDescent="0.3">
      <c r="A296" s="37"/>
    </row>
    <row r="297" spans="1:1" ht="13" x14ac:dyDescent="0.3">
      <c r="A297" s="37"/>
    </row>
    <row r="298" spans="1:1" ht="13" x14ac:dyDescent="0.3">
      <c r="A298" s="37"/>
    </row>
    <row r="299" spans="1:1" ht="13" x14ac:dyDescent="0.3">
      <c r="A299" s="37"/>
    </row>
    <row r="300" spans="1:1" ht="13" x14ac:dyDescent="0.3">
      <c r="A300" s="37"/>
    </row>
    <row r="301" spans="1:1" ht="13" x14ac:dyDescent="0.3">
      <c r="A301" s="37"/>
    </row>
    <row r="302" spans="1:1" ht="13" x14ac:dyDescent="0.3">
      <c r="A302" s="37"/>
    </row>
    <row r="303" spans="1:1" ht="13" x14ac:dyDescent="0.3">
      <c r="A303" s="37"/>
    </row>
    <row r="304" spans="1:1" ht="13" x14ac:dyDescent="0.3">
      <c r="A304" s="37"/>
    </row>
    <row r="305" spans="1:1" ht="13" x14ac:dyDescent="0.3">
      <c r="A305" s="37"/>
    </row>
    <row r="306" spans="1:1" ht="13" x14ac:dyDescent="0.3">
      <c r="A306" s="37"/>
    </row>
    <row r="307" spans="1:1" ht="13" x14ac:dyDescent="0.3">
      <c r="A307" s="37"/>
    </row>
    <row r="308" spans="1:1" ht="13" x14ac:dyDescent="0.3">
      <c r="A308" s="37"/>
    </row>
    <row r="309" spans="1:1" ht="13" x14ac:dyDescent="0.3">
      <c r="A309" s="37"/>
    </row>
    <row r="310" spans="1:1" ht="13" x14ac:dyDescent="0.3">
      <c r="A310" s="37"/>
    </row>
    <row r="311" spans="1:1" ht="13" x14ac:dyDescent="0.3">
      <c r="A311" s="37"/>
    </row>
    <row r="312" spans="1:1" ht="13" x14ac:dyDescent="0.3">
      <c r="A312" s="37"/>
    </row>
    <row r="313" spans="1:1" ht="13" x14ac:dyDescent="0.3">
      <c r="A313" s="37"/>
    </row>
    <row r="314" spans="1:1" ht="13" x14ac:dyDescent="0.3">
      <c r="A314" s="37"/>
    </row>
    <row r="315" spans="1:1" ht="13" x14ac:dyDescent="0.3">
      <c r="A315" s="37"/>
    </row>
    <row r="316" spans="1:1" ht="13" x14ac:dyDescent="0.3">
      <c r="A316" s="37"/>
    </row>
    <row r="317" spans="1:1" ht="13" x14ac:dyDescent="0.3">
      <c r="A317" s="37"/>
    </row>
    <row r="318" spans="1:1" ht="13" x14ac:dyDescent="0.3">
      <c r="A318" s="37"/>
    </row>
    <row r="319" spans="1:1" ht="13" x14ac:dyDescent="0.3">
      <c r="A319" s="37"/>
    </row>
    <row r="320" spans="1:1" ht="13" x14ac:dyDescent="0.3">
      <c r="A320" s="37"/>
    </row>
    <row r="321" spans="1:1" ht="13" x14ac:dyDescent="0.3">
      <c r="A321" s="37"/>
    </row>
    <row r="322" spans="1:1" ht="13" x14ac:dyDescent="0.3">
      <c r="A322" s="37"/>
    </row>
    <row r="323" spans="1:1" ht="13" x14ac:dyDescent="0.3">
      <c r="A323" s="37"/>
    </row>
    <row r="324" spans="1:1" ht="13" x14ac:dyDescent="0.3">
      <c r="A324" s="37"/>
    </row>
    <row r="325" spans="1:1" ht="13" x14ac:dyDescent="0.3">
      <c r="A325" s="37"/>
    </row>
    <row r="326" spans="1:1" ht="13" x14ac:dyDescent="0.3">
      <c r="A326" s="37"/>
    </row>
    <row r="327" spans="1:1" ht="13" x14ac:dyDescent="0.3">
      <c r="A327" s="37"/>
    </row>
    <row r="328" spans="1:1" ht="13" x14ac:dyDescent="0.3">
      <c r="A328" s="37"/>
    </row>
    <row r="329" spans="1:1" ht="13" x14ac:dyDescent="0.3">
      <c r="A329" s="37"/>
    </row>
    <row r="330" spans="1:1" ht="13" x14ac:dyDescent="0.3">
      <c r="A330" s="37"/>
    </row>
    <row r="331" spans="1:1" ht="13" x14ac:dyDescent="0.3">
      <c r="A331" s="37"/>
    </row>
    <row r="332" spans="1:1" ht="13" x14ac:dyDescent="0.3">
      <c r="A332" s="37"/>
    </row>
    <row r="333" spans="1:1" ht="13" x14ac:dyDescent="0.3">
      <c r="A333" s="37"/>
    </row>
    <row r="334" spans="1:1" ht="13" x14ac:dyDescent="0.3">
      <c r="A334" s="37"/>
    </row>
    <row r="335" spans="1:1" ht="13" x14ac:dyDescent="0.3">
      <c r="A335" s="37"/>
    </row>
    <row r="336" spans="1:1" ht="13" x14ac:dyDescent="0.3">
      <c r="A336" s="37"/>
    </row>
    <row r="337" spans="1:1" ht="13" x14ac:dyDescent="0.3">
      <c r="A337" s="37"/>
    </row>
    <row r="338" spans="1:1" ht="13" x14ac:dyDescent="0.3">
      <c r="A338" s="37"/>
    </row>
    <row r="339" spans="1:1" ht="13" x14ac:dyDescent="0.3">
      <c r="A339" s="37"/>
    </row>
    <row r="340" spans="1:1" ht="13" x14ac:dyDescent="0.3">
      <c r="A340" s="37"/>
    </row>
    <row r="341" spans="1:1" ht="13" x14ac:dyDescent="0.3">
      <c r="A341" s="37"/>
    </row>
    <row r="342" spans="1:1" ht="13" x14ac:dyDescent="0.3">
      <c r="A342" s="37"/>
    </row>
    <row r="343" spans="1:1" ht="13" x14ac:dyDescent="0.3">
      <c r="A343" s="37"/>
    </row>
    <row r="344" spans="1:1" ht="13" x14ac:dyDescent="0.3">
      <c r="A344" s="37"/>
    </row>
    <row r="345" spans="1:1" ht="13" x14ac:dyDescent="0.3">
      <c r="A345" s="37"/>
    </row>
    <row r="346" spans="1:1" ht="13" x14ac:dyDescent="0.3">
      <c r="A346" s="37"/>
    </row>
    <row r="347" spans="1:1" ht="13" x14ac:dyDescent="0.3">
      <c r="A347" s="37"/>
    </row>
    <row r="348" spans="1:1" ht="13" x14ac:dyDescent="0.3">
      <c r="A348" s="37"/>
    </row>
    <row r="349" spans="1:1" ht="13" x14ac:dyDescent="0.3">
      <c r="A349" s="37"/>
    </row>
    <row r="350" spans="1:1" ht="13" x14ac:dyDescent="0.3">
      <c r="A350" s="37"/>
    </row>
    <row r="351" spans="1:1" ht="13" x14ac:dyDescent="0.3">
      <c r="A351" s="37"/>
    </row>
    <row r="352" spans="1:1" ht="13" x14ac:dyDescent="0.3">
      <c r="A352" s="37"/>
    </row>
    <row r="353" spans="1:1" ht="13" x14ac:dyDescent="0.3">
      <c r="A353" s="37"/>
    </row>
    <row r="354" spans="1:1" ht="13" x14ac:dyDescent="0.3">
      <c r="A354" s="37"/>
    </row>
    <row r="355" spans="1:1" ht="13" x14ac:dyDescent="0.3">
      <c r="A355" s="37"/>
    </row>
    <row r="356" spans="1:1" ht="13" x14ac:dyDescent="0.3">
      <c r="A356" s="37"/>
    </row>
    <row r="357" spans="1:1" ht="13" x14ac:dyDescent="0.3">
      <c r="A357" s="37"/>
    </row>
    <row r="358" spans="1:1" ht="13" x14ac:dyDescent="0.3">
      <c r="A358" s="37"/>
    </row>
    <row r="359" spans="1:1" ht="13" x14ac:dyDescent="0.3">
      <c r="A359" s="37"/>
    </row>
    <row r="360" spans="1:1" ht="13" x14ac:dyDescent="0.3">
      <c r="A360" s="37"/>
    </row>
    <row r="361" spans="1:1" ht="13" x14ac:dyDescent="0.3">
      <c r="A361" s="37"/>
    </row>
    <row r="362" spans="1:1" ht="13" x14ac:dyDescent="0.3">
      <c r="A362" s="37"/>
    </row>
    <row r="363" spans="1:1" ht="13" x14ac:dyDescent="0.3">
      <c r="A363" s="37"/>
    </row>
    <row r="364" spans="1:1" ht="13" x14ac:dyDescent="0.3">
      <c r="A364" s="37"/>
    </row>
    <row r="365" spans="1:1" ht="13" x14ac:dyDescent="0.3">
      <c r="A365" s="37"/>
    </row>
    <row r="366" spans="1:1" ht="13" x14ac:dyDescent="0.3">
      <c r="A366" s="37"/>
    </row>
    <row r="367" spans="1:1" ht="13" x14ac:dyDescent="0.3">
      <c r="A367" s="37"/>
    </row>
    <row r="368" spans="1:1" ht="13" x14ac:dyDescent="0.3">
      <c r="A368" s="37"/>
    </row>
    <row r="369" spans="1:1" ht="13" x14ac:dyDescent="0.3">
      <c r="A369" s="37"/>
    </row>
    <row r="370" spans="1:1" ht="13" x14ac:dyDescent="0.3">
      <c r="A370" s="37"/>
    </row>
    <row r="371" spans="1:1" ht="13" x14ac:dyDescent="0.3">
      <c r="A371" s="37"/>
    </row>
    <row r="372" spans="1:1" ht="13" x14ac:dyDescent="0.3">
      <c r="A372" s="37"/>
    </row>
    <row r="373" spans="1:1" ht="13" x14ac:dyDescent="0.3">
      <c r="A373" s="37"/>
    </row>
    <row r="374" spans="1:1" ht="13" x14ac:dyDescent="0.3">
      <c r="A374" s="37"/>
    </row>
    <row r="375" spans="1:1" ht="13" x14ac:dyDescent="0.3">
      <c r="A375" s="37"/>
    </row>
    <row r="376" spans="1:1" ht="13" x14ac:dyDescent="0.3">
      <c r="A376" s="37"/>
    </row>
    <row r="377" spans="1:1" ht="13" x14ac:dyDescent="0.3">
      <c r="A377" s="37"/>
    </row>
    <row r="378" spans="1:1" ht="13" x14ac:dyDescent="0.3">
      <c r="A378" s="37"/>
    </row>
    <row r="379" spans="1:1" ht="13" x14ac:dyDescent="0.3">
      <c r="A379" s="37"/>
    </row>
    <row r="380" spans="1:1" ht="13" x14ac:dyDescent="0.3">
      <c r="A380" s="37"/>
    </row>
    <row r="381" spans="1:1" ht="13" x14ac:dyDescent="0.3">
      <c r="A381" s="37"/>
    </row>
    <row r="382" spans="1:1" ht="13" x14ac:dyDescent="0.3">
      <c r="A382" s="37"/>
    </row>
    <row r="383" spans="1:1" ht="13" x14ac:dyDescent="0.3">
      <c r="A383" s="37"/>
    </row>
    <row r="384" spans="1:1" ht="13" x14ac:dyDescent="0.3">
      <c r="A384" s="37"/>
    </row>
    <row r="385" spans="1:1" ht="13" x14ac:dyDescent="0.3">
      <c r="A385" s="37"/>
    </row>
    <row r="386" spans="1:1" ht="13" x14ac:dyDescent="0.3">
      <c r="A386" s="37"/>
    </row>
    <row r="387" spans="1:1" ht="13" x14ac:dyDescent="0.3">
      <c r="A387" s="37"/>
    </row>
    <row r="388" spans="1:1" ht="13" x14ac:dyDescent="0.3">
      <c r="A388" s="37"/>
    </row>
    <row r="389" spans="1:1" ht="13" x14ac:dyDescent="0.3">
      <c r="A389" s="37"/>
    </row>
    <row r="390" spans="1:1" ht="13" x14ac:dyDescent="0.3">
      <c r="A390" s="37"/>
    </row>
    <row r="391" spans="1:1" ht="13" x14ac:dyDescent="0.3">
      <c r="A391" s="37"/>
    </row>
    <row r="392" spans="1:1" ht="13" x14ac:dyDescent="0.3">
      <c r="A392" s="37"/>
    </row>
    <row r="393" spans="1:1" ht="13" x14ac:dyDescent="0.3">
      <c r="A393" s="37"/>
    </row>
    <row r="394" spans="1:1" ht="13" x14ac:dyDescent="0.3">
      <c r="A394" s="37"/>
    </row>
    <row r="395" spans="1:1" ht="13" x14ac:dyDescent="0.3">
      <c r="A395" s="37"/>
    </row>
    <row r="396" spans="1:1" ht="13" x14ac:dyDescent="0.3">
      <c r="A396" s="37"/>
    </row>
    <row r="397" spans="1:1" ht="13" x14ac:dyDescent="0.3">
      <c r="A397" s="37"/>
    </row>
    <row r="398" spans="1:1" ht="13" x14ac:dyDescent="0.3">
      <c r="A398" s="37"/>
    </row>
    <row r="399" spans="1:1" ht="13" x14ac:dyDescent="0.3">
      <c r="A399" s="37"/>
    </row>
    <row r="400" spans="1:1" ht="13" x14ac:dyDescent="0.3">
      <c r="A400" s="37"/>
    </row>
    <row r="401" spans="1:1" ht="13" x14ac:dyDescent="0.3">
      <c r="A401" s="37"/>
    </row>
    <row r="402" spans="1:1" ht="13" x14ac:dyDescent="0.3">
      <c r="A402" s="37"/>
    </row>
    <row r="403" spans="1:1" ht="13" x14ac:dyDescent="0.3">
      <c r="A403" s="37"/>
    </row>
    <row r="404" spans="1:1" ht="13" x14ac:dyDescent="0.3">
      <c r="A404" s="37"/>
    </row>
    <row r="405" spans="1:1" ht="13" x14ac:dyDescent="0.3">
      <c r="A405" s="37"/>
    </row>
    <row r="406" spans="1:1" ht="13" x14ac:dyDescent="0.3">
      <c r="A406" s="37"/>
    </row>
    <row r="407" spans="1:1" ht="13" x14ac:dyDescent="0.3">
      <c r="A407" s="37"/>
    </row>
    <row r="408" spans="1:1" ht="13" x14ac:dyDescent="0.3">
      <c r="A408" s="37"/>
    </row>
    <row r="409" spans="1:1" ht="13" x14ac:dyDescent="0.3">
      <c r="A409" s="37"/>
    </row>
    <row r="410" spans="1:1" ht="13" x14ac:dyDescent="0.3">
      <c r="A410" s="37"/>
    </row>
    <row r="411" spans="1:1" ht="13" x14ac:dyDescent="0.3">
      <c r="A411" s="37"/>
    </row>
    <row r="412" spans="1:1" ht="13" x14ac:dyDescent="0.3">
      <c r="A412" s="37"/>
    </row>
    <row r="413" spans="1:1" ht="13" x14ac:dyDescent="0.3">
      <c r="A413" s="37"/>
    </row>
    <row r="414" spans="1:1" ht="13" x14ac:dyDescent="0.3">
      <c r="A414" s="37"/>
    </row>
    <row r="415" spans="1:1" ht="13" x14ac:dyDescent="0.3">
      <c r="A415" s="37"/>
    </row>
    <row r="416" spans="1:1" ht="13" x14ac:dyDescent="0.3">
      <c r="A416" s="37"/>
    </row>
    <row r="417" spans="1:1" ht="13" x14ac:dyDescent="0.3">
      <c r="A417" s="37"/>
    </row>
    <row r="418" spans="1:1" ht="13" x14ac:dyDescent="0.3">
      <c r="A418" s="37"/>
    </row>
    <row r="419" spans="1:1" ht="13" x14ac:dyDescent="0.3">
      <c r="A419" s="37"/>
    </row>
    <row r="420" spans="1:1" ht="13" x14ac:dyDescent="0.3">
      <c r="A420" s="37"/>
    </row>
    <row r="421" spans="1:1" ht="13" x14ac:dyDescent="0.3">
      <c r="A421" s="37"/>
    </row>
    <row r="422" spans="1:1" ht="13" x14ac:dyDescent="0.3">
      <c r="A422" s="37"/>
    </row>
    <row r="423" spans="1:1" ht="13" x14ac:dyDescent="0.3">
      <c r="A423" s="37"/>
    </row>
    <row r="424" spans="1:1" ht="13" x14ac:dyDescent="0.3">
      <c r="A424" s="37"/>
    </row>
    <row r="425" spans="1:1" ht="13" x14ac:dyDescent="0.3">
      <c r="A425" s="37"/>
    </row>
    <row r="426" spans="1:1" ht="13" x14ac:dyDescent="0.3">
      <c r="A426" s="37"/>
    </row>
    <row r="427" spans="1:1" ht="13" x14ac:dyDescent="0.3">
      <c r="A427" s="37"/>
    </row>
    <row r="428" spans="1:1" ht="13" x14ac:dyDescent="0.3">
      <c r="A428" s="37"/>
    </row>
    <row r="429" spans="1:1" ht="13" x14ac:dyDescent="0.3">
      <c r="A429" s="37"/>
    </row>
    <row r="430" spans="1:1" ht="13" x14ac:dyDescent="0.3">
      <c r="A430" s="37"/>
    </row>
    <row r="431" spans="1:1" ht="13" x14ac:dyDescent="0.3">
      <c r="A431" s="37"/>
    </row>
    <row r="432" spans="1:1" ht="13" x14ac:dyDescent="0.3">
      <c r="A432" s="37"/>
    </row>
    <row r="433" spans="1:1" ht="13" x14ac:dyDescent="0.3">
      <c r="A433" s="37"/>
    </row>
    <row r="434" spans="1:1" ht="13" x14ac:dyDescent="0.3">
      <c r="A434" s="37"/>
    </row>
    <row r="435" spans="1:1" ht="13" x14ac:dyDescent="0.3">
      <c r="A435" s="37"/>
    </row>
    <row r="436" spans="1:1" ht="13" x14ac:dyDescent="0.3">
      <c r="A436" s="37"/>
    </row>
    <row r="437" spans="1:1" ht="13" x14ac:dyDescent="0.3">
      <c r="A437" s="37"/>
    </row>
    <row r="438" spans="1:1" ht="13" x14ac:dyDescent="0.3">
      <c r="A438" s="37"/>
    </row>
    <row r="439" spans="1:1" ht="13" x14ac:dyDescent="0.3">
      <c r="A439" s="37"/>
    </row>
    <row r="440" spans="1:1" ht="13" x14ac:dyDescent="0.3">
      <c r="A440" s="37"/>
    </row>
    <row r="441" spans="1:1" ht="13" x14ac:dyDescent="0.3">
      <c r="A441" s="37"/>
    </row>
    <row r="442" spans="1:1" ht="13" x14ac:dyDescent="0.3">
      <c r="A442" s="37"/>
    </row>
    <row r="443" spans="1:1" ht="13" x14ac:dyDescent="0.3">
      <c r="A443" s="37"/>
    </row>
    <row r="444" spans="1:1" ht="13" x14ac:dyDescent="0.3">
      <c r="A444" s="37"/>
    </row>
    <row r="445" spans="1:1" ht="13" x14ac:dyDescent="0.3">
      <c r="A445" s="37"/>
    </row>
    <row r="446" spans="1:1" ht="13" x14ac:dyDescent="0.3">
      <c r="A446" s="37"/>
    </row>
    <row r="447" spans="1:1" ht="13" x14ac:dyDescent="0.3">
      <c r="A447" s="37"/>
    </row>
    <row r="448" spans="1:1" ht="13" x14ac:dyDescent="0.3">
      <c r="A448" s="37"/>
    </row>
    <row r="449" spans="1:1" ht="13" x14ac:dyDescent="0.3">
      <c r="A449" s="37"/>
    </row>
    <row r="450" spans="1:1" ht="13" x14ac:dyDescent="0.3">
      <c r="A450" s="37"/>
    </row>
    <row r="451" spans="1:1" ht="13" x14ac:dyDescent="0.3">
      <c r="A451" s="37"/>
    </row>
    <row r="452" spans="1:1" ht="13" x14ac:dyDescent="0.3">
      <c r="A452" s="37"/>
    </row>
    <row r="453" spans="1:1" ht="13" x14ac:dyDescent="0.3">
      <c r="A453" s="37"/>
    </row>
    <row r="454" spans="1:1" ht="13" x14ac:dyDescent="0.3">
      <c r="A454" s="37"/>
    </row>
    <row r="455" spans="1:1" ht="13" x14ac:dyDescent="0.3">
      <c r="A455" s="37"/>
    </row>
    <row r="456" spans="1:1" ht="13" x14ac:dyDescent="0.3">
      <c r="A456" s="37"/>
    </row>
    <row r="457" spans="1:1" ht="13" x14ac:dyDescent="0.3">
      <c r="A457" s="37"/>
    </row>
    <row r="458" spans="1:1" ht="13" x14ac:dyDescent="0.3">
      <c r="A458" s="37"/>
    </row>
    <row r="459" spans="1:1" ht="13" x14ac:dyDescent="0.3">
      <c r="A459" s="37"/>
    </row>
    <row r="460" spans="1:1" ht="13" x14ac:dyDescent="0.3">
      <c r="A460" s="37"/>
    </row>
    <row r="461" spans="1:1" ht="13" x14ac:dyDescent="0.3">
      <c r="A461" s="37"/>
    </row>
    <row r="462" spans="1:1" ht="13" x14ac:dyDescent="0.3">
      <c r="A462" s="37"/>
    </row>
    <row r="463" spans="1:1" ht="13" x14ac:dyDescent="0.3">
      <c r="A463" s="37"/>
    </row>
    <row r="464" spans="1:1" ht="13" x14ac:dyDescent="0.3">
      <c r="A464" s="37"/>
    </row>
    <row r="465" spans="1:1" ht="13" x14ac:dyDescent="0.3">
      <c r="A465" s="37"/>
    </row>
    <row r="466" spans="1:1" ht="13" x14ac:dyDescent="0.3">
      <c r="A466" s="37"/>
    </row>
    <row r="467" spans="1:1" ht="13" x14ac:dyDescent="0.3">
      <c r="A467" s="37"/>
    </row>
    <row r="468" spans="1:1" ht="13" x14ac:dyDescent="0.3">
      <c r="A468" s="37"/>
    </row>
    <row r="469" spans="1:1" ht="13" x14ac:dyDescent="0.3">
      <c r="A469" s="37"/>
    </row>
    <row r="470" spans="1:1" ht="13" x14ac:dyDescent="0.3">
      <c r="A470" s="37"/>
    </row>
    <row r="471" spans="1:1" ht="13" x14ac:dyDescent="0.3">
      <c r="A471" s="37"/>
    </row>
    <row r="472" spans="1:1" ht="13" x14ac:dyDescent="0.3">
      <c r="A472" s="37"/>
    </row>
    <row r="473" spans="1:1" ht="13" x14ac:dyDescent="0.3">
      <c r="A473" s="37"/>
    </row>
    <row r="474" spans="1:1" ht="13" x14ac:dyDescent="0.3">
      <c r="A474" s="37"/>
    </row>
    <row r="475" spans="1:1" ht="13" x14ac:dyDescent="0.3">
      <c r="A475" s="37"/>
    </row>
    <row r="476" spans="1:1" ht="13" x14ac:dyDescent="0.3">
      <c r="A476" s="37"/>
    </row>
    <row r="477" spans="1:1" ht="13" x14ac:dyDescent="0.3">
      <c r="A477" s="37"/>
    </row>
    <row r="478" spans="1:1" ht="13" x14ac:dyDescent="0.3">
      <c r="A478" s="37"/>
    </row>
    <row r="479" spans="1:1" ht="13" x14ac:dyDescent="0.3">
      <c r="A479" s="37"/>
    </row>
    <row r="480" spans="1:1" ht="13" x14ac:dyDescent="0.3">
      <c r="A480" s="37"/>
    </row>
    <row r="481" spans="1:1" ht="13" x14ac:dyDescent="0.3">
      <c r="A481" s="37"/>
    </row>
    <row r="482" spans="1:1" ht="13" x14ac:dyDescent="0.3">
      <c r="A482" s="37"/>
    </row>
    <row r="483" spans="1:1" ht="13" x14ac:dyDescent="0.3">
      <c r="A483" s="37"/>
    </row>
    <row r="484" spans="1:1" ht="13" x14ac:dyDescent="0.3">
      <c r="A484" s="37"/>
    </row>
    <row r="485" spans="1:1" ht="13" x14ac:dyDescent="0.3">
      <c r="A485" s="37"/>
    </row>
    <row r="486" spans="1:1" ht="13" x14ac:dyDescent="0.3">
      <c r="A486" s="37"/>
    </row>
    <row r="487" spans="1:1" ht="13" x14ac:dyDescent="0.3">
      <c r="A487" s="37"/>
    </row>
    <row r="488" spans="1:1" ht="13" x14ac:dyDescent="0.3">
      <c r="A488" s="37"/>
    </row>
    <row r="489" spans="1:1" ht="13" x14ac:dyDescent="0.3">
      <c r="A489" s="37"/>
    </row>
    <row r="490" spans="1:1" ht="13" x14ac:dyDescent="0.3">
      <c r="A490" s="37"/>
    </row>
    <row r="491" spans="1:1" ht="13" x14ac:dyDescent="0.3">
      <c r="A491" s="37"/>
    </row>
    <row r="492" spans="1:1" ht="13" x14ac:dyDescent="0.3">
      <c r="A492" s="37"/>
    </row>
    <row r="493" spans="1:1" ht="13" x14ac:dyDescent="0.3">
      <c r="A493" s="37"/>
    </row>
    <row r="494" spans="1:1" ht="13" x14ac:dyDescent="0.3">
      <c r="A494" s="37"/>
    </row>
    <row r="495" spans="1:1" ht="13" x14ac:dyDescent="0.3">
      <c r="A495" s="37"/>
    </row>
    <row r="496" spans="1:1" ht="13" x14ac:dyDescent="0.3">
      <c r="A496" s="37"/>
    </row>
    <row r="497" spans="1:1" ht="13" x14ac:dyDescent="0.3">
      <c r="A497" s="37"/>
    </row>
    <row r="498" spans="1:1" ht="13" x14ac:dyDescent="0.3">
      <c r="A498" s="37"/>
    </row>
    <row r="499" spans="1:1" ht="13" x14ac:dyDescent="0.3">
      <c r="A499" s="37"/>
    </row>
    <row r="500" spans="1:1" ht="13" x14ac:dyDescent="0.3">
      <c r="A500" s="37"/>
    </row>
    <row r="501" spans="1:1" ht="13" x14ac:dyDescent="0.3">
      <c r="A501" s="37"/>
    </row>
    <row r="502" spans="1:1" ht="13" x14ac:dyDescent="0.3">
      <c r="A502" s="37"/>
    </row>
    <row r="503" spans="1:1" ht="13" x14ac:dyDescent="0.3">
      <c r="A503" s="37"/>
    </row>
    <row r="504" spans="1:1" ht="13" x14ac:dyDescent="0.3">
      <c r="A504" s="37"/>
    </row>
    <row r="505" spans="1:1" ht="13" x14ac:dyDescent="0.3">
      <c r="A505" s="37"/>
    </row>
    <row r="506" spans="1:1" ht="13" x14ac:dyDescent="0.3">
      <c r="A506" s="37"/>
    </row>
    <row r="507" spans="1:1" ht="13" x14ac:dyDescent="0.3">
      <c r="A507" s="37"/>
    </row>
    <row r="508" spans="1:1" ht="13" x14ac:dyDescent="0.3">
      <c r="A508" s="37"/>
    </row>
    <row r="509" spans="1:1" ht="13" x14ac:dyDescent="0.3">
      <c r="A509" s="37"/>
    </row>
    <row r="510" spans="1:1" ht="13" x14ac:dyDescent="0.3">
      <c r="A510" s="37"/>
    </row>
    <row r="511" spans="1:1" ht="13" x14ac:dyDescent="0.3">
      <c r="A511" s="37"/>
    </row>
    <row r="512" spans="1:1" ht="13" x14ac:dyDescent="0.3">
      <c r="A512" s="37"/>
    </row>
    <row r="513" spans="1:1" ht="13" x14ac:dyDescent="0.3">
      <c r="A513" s="37"/>
    </row>
    <row r="514" spans="1:1" ht="13" x14ac:dyDescent="0.3">
      <c r="A514" s="37"/>
    </row>
    <row r="515" spans="1:1" ht="13" x14ac:dyDescent="0.3">
      <c r="A515" s="37"/>
    </row>
    <row r="516" spans="1:1" ht="13" x14ac:dyDescent="0.3">
      <c r="A516" s="37"/>
    </row>
    <row r="517" spans="1:1" ht="13" x14ac:dyDescent="0.3">
      <c r="A517" s="37"/>
    </row>
    <row r="518" spans="1:1" ht="13" x14ac:dyDescent="0.3">
      <c r="A518" s="37"/>
    </row>
    <row r="519" spans="1:1" ht="13" x14ac:dyDescent="0.3">
      <c r="A519" s="37"/>
    </row>
    <row r="520" spans="1:1" ht="13" x14ac:dyDescent="0.3">
      <c r="A520" s="37"/>
    </row>
    <row r="521" spans="1:1" ht="13" x14ac:dyDescent="0.3">
      <c r="A521" s="37"/>
    </row>
    <row r="522" spans="1:1" ht="13" x14ac:dyDescent="0.3">
      <c r="A522" s="37"/>
    </row>
    <row r="523" spans="1:1" ht="13" x14ac:dyDescent="0.3">
      <c r="A523" s="37"/>
    </row>
    <row r="524" spans="1:1" ht="13" x14ac:dyDescent="0.3">
      <c r="A524" s="37"/>
    </row>
    <row r="525" spans="1:1" ht="13" x14ac:dyDescent="0.3">
      <c r="A525" s="37"/>
    </row>
    <row r="526" spans="1:1" ht="13" x14ac:dyDescent="0.3">
      <c r="A526" s="37"/>
    </row>
    <row r="527" spans="1:1" ht="13" x14ac:dyDescent="0.3">
      <c r="A527" s="37"/>
    </row>
    <row r="528" spans="1:1" ht="13" x14ac:dyDescent="0.3">
      <c r="A528" s="37"/>
    </row>
    <row r="529" spans="1:1" ht="13" x14ac:dyDescent="0.3">
      <c r="A529" s="37"/>
    </row>
    <row r="530" spans="1:1" ht="13" x14ac:dyDescent="0.3">
      <c r="A530" s="37"/>
    </row>
    <row r="531" spans="1:1" ht="13" x14ac:dyDescent="0.3">
      <c r="A531" s="37"/>
    </row>
    <row r="532" spans="1:1" ht="13" x14ac:dyDescent="0.3">
      <c r="A532" s="37"/>
    </row>
    <row r="533" spans="1:1" ht="13" x14ac:dyDescent="0.3">
      <c r="A533" s="37"/>
    </row>
    <row r="534" spans="1:1" ht="13" x14ac:dyDescent="0.3">
      <c r="A534" s="37"/>
    </row>
    <row r="535" spans="1:1" ht="13" x14ac:dyDescent="0.3">
      <c r="A535" s="37"/>
    </row>
    <row r="536" spans="1:1" ht="13" x14ac:dyDescent="0.3">
      <c r="A536" s="37"/>
    </row>
    <row r="537" spans="1:1" ht="13" x14ac:dyDescent="0.3">
      <c r="A537" s="37"/>
    </row>
    <row r="538" spans="1:1" ht="13" x14ac:dyDescent="0.3">
      <c r="A538" s="37"/>
    </row>
    <row r="539" spans="1:1" ht="13" x14ac:dyDescent="0.3">
      <c r="A539" s="37"/>
    </row>
    <row r="540" spans="1:1" ht="13" x14ac:dyDescent="0.3">
      <c r="A540" s="37"/>
    </row>
    <row r="541" spans="1:1" ht="13" x14ac:dyDescent="0.3">
      <c r="A541" s="37"/>
    </row>
    <row r="542" spans="1:1" ht="13" x14ac:dyDescent="0.3">
      <c r="A542" s="37"/>
    </row>
    <row r="543" spans="1:1" ht="13" x14ac:dyDescent="0.3">
      <c r="A543" s="37"/>
    </row>
    <row r="544" spans="1:1" ht="13" x14ac:dyDescent="0.3">
      <c r="A544" s="37"/>
    </row>
    <row r="545" spans="1:1" ht="13" x14ac:dyDescent="0.3">
      <c r="A545" s="37"/>
    </row>
    <row r="546" spans="1:1" ht="13" x14ac:dyDescent="0.3">
      <c r="A546" s="37"/>
    </row>
    <row r="547" spans="1:1" ht="13" x14ac:dyDescent="0.3">
      <c r="A547" s="37"/>
    </row>
    <row r="548" spans="1:1" ht="13" x14ac:dyDescent="0.3">
      <c r="A548" s="37"/>
    </row>
    <row r="549" spans="1:1" ht="13" x14ac:dyDescent="0.3">
      <c r="A549" s="37"/>
    </row>
    <row r="550" spans="1:1" ht="13" x14ac:dyDescent="0.3">
      <c r="A550" s="37"/>
    </row>
    <row r="551" spans="1:1" ht="13" x14ac:dyDescent="0.3">
      <c r="A551" s="37"/>
    </row>
    <row r="552" spans="1:1" ht="13" x14ac:dyDescent="0.3">
      <c r="A552" s="37"/>
    </row>
    <row r="553" spans="1:1" ht="13" x14ac:dyDescent="0.3">
      <c r="A553" s="37"/>
    </row>
    <row r="554" spans="1:1" ht="13" x14ac:dyDescent="0.3">
      <c r="A554" s="37"/>
    </row>
    <row r="555" spans="1:1" ht="13" x14ac:dyDescent="0.3">
      <c r="A555" s="37"/>
    </row>
    <row r="556" spans="1:1" ht="13" x14ac:dyDescent="0.3">
      <c r="A556" s="37"/>
    </row>
    <row r="557" spans="1:1" ht="13" x14ac:dyDescent="0.3">
      <c r="A557" s="37"/>
    </row>
    <row r="558" spans="1:1" ht="13" x14ac:dyDescent="0.3">
      <c r="A558" s="37"/>
    </row>
    <row r="559" spans="1:1" ht="13" x14ac:dyDescent="0.3">
      <c r="A559" s="37"/>
    </row>
    <row r="560" spans="1:1" ht="13" x14ac:dyDescent="0.3">
      <c r="A560" s="37"/>
    </row>
    <row r="561" spans="1:1" ht="13" x14ac:dyDescent="0.3">
      <c r="A561" s="37"/>
    </row>
    <row r="562" spans="1:1" ht="13" x14ac:dyDescent="0.3">
      <c r="A562" s="37"/>
    </row>
    <row r="563" spans="1:1" ht="13" x14ac:dyDescent="0.3">
      <c r="A563" s="37"/>
    </row>
    <row r="564" spans="1:1" ht="13" x14ac:dyDescent="0.3">
      <c r="A564" s="37"/>
    </row>
    <row r="565" spans="1:1" ht="13" x14ac:dyDescent="0.3">
      <c r="A565" s="37"/>
    </row>
    <row r="566" spans="1:1" ht="13" x14ac:dyDescent="0.3">
      <c r="A566" s="37"/>
    </row>
    <row r="567" spans="1:1" ht="13" x14ac:dyDescent="0.3">
      <c r="A567" s="37"/>
    </row>
    <row r="568" spans="1:1" ht="13" x14ac:dyDescent="0.3">
      <c r="A568" s="37"/>
    </row>
    <row r="569" spans="1:1" ht="13" x14ac:dyDescent="0.3">
      <c r="A569" s="37"/>
    </row>
    <row r="570" spans="1:1" ht="13" x14ac:dyDescent="0.3">
      <c r="A570" s="37"/>
    </row>
    <row r="571" spans="1:1" ht="13" x14ac:dyDescent="0.3">
      <c r="A571" s="37"/>
    </row>
    <row r="572" spans="1:1" ht="13" x14ac:dyDescent="0.3">
      <c r="A572" s="37"/>
    </row>
    <row r="573" spans="1:1" ht="13" x14ac:dyDescent="0.3">
      <c r="A573" s="37"/>
    </row>
    <row r="574" spans="1:1" ht="13" x14ac:dyDescent="0.3">
      <c r="A574" s="37"/>
    </row>
    <row r="575" spans="1:1" ht="13" x14ac:dyDescent="0.3">
      <c r="A575" s="37"/>
    </row>
    <row r="576" spans="1:1" ht="13" x14ac:dyDescent="0.3">
      <c r="A576" s="37"/>
    </row>
    <row r="577" spans="1:1" ht="13" x14ac:dyDescent="0.3">
      <c r="A577" s="37"/>
    </row>
    <row r="578" spans="1:1" ht="13" x14ac:dyDescent="0.3">
      <c r="A578" s="37"/>
    </row>
    <row r="579" spans="1:1" ht="13" x14ac:dyDescent="0.3">
      <c r="A579" s="37"/>
    </row>
    <row r="580" spans="1:1" ht="13" x14ac:dyDescent="0.3">
      <c r="A580" s="37"/>
    </row>
    <row r="581" spans="1:1" ht="13" x14ac:dyDescent="0.3">
      <c r="A581" s="37"/>
    </row>
    <row r="582" spans="1:1" ht="13" x14ac:dyDescent="0.3">
      <c r="A582" s="37"/>
    </row>
    <row r="583" spans="1:1" ht="13" x14ac:dyDescent="0.3">
      <c r="A583" s="37"/>
    </row>
    <row r="584" spans="1:1" ht="13" x14ac:dyDescent="0.3">
      <c r="A584" s="37"/>
    </row>
    <row r="585" spans="1:1" ht="13" x14ac:dyDescent="0.3">
      <c r="A585" s="37"/>
    </row>
    <row r="586" spans="1:1" ht="13" x14ac:dyDescent="0.3">
      <c r="A586" s="37"/>
    </row>
    <row r="587" spans="1:1" ht="13" x14ac:dyDescent="0.3">
      <c r="A587" s="37"/>
    </row>
    <row r="588" spans="1:1" ht="13" x14ac:dyDescent="0.3">
      <c r="A588" s="37"/>
    </row>
    <row r="589" spans="1:1" ht="13" x14ac:dyDescent="0.3">
      <c r="A589" s="37"/>
    </row>
    <row r="590" spans="1:1" ht="13" x14ac:dyDescent="0.3">
      <c r="A590" s="37"/>
    </row>
    <row r="591" spans="1:1" ht="13" x14ac:dyDescent="0.3">
      <c r="A591" s="37"/>
    </row>
    <row r="592" spans="1:1" ht="13" x14ac:dyDescent="0.3">
      <c r="A592" s="37"/>
    </row>
    <row r="593" spans="1:1" ht="13" x14ac:dyDescent="0.3">
      <c r="A593" s="37"/>
    </row>
    <row r="594" spans="1:1" ht="13" x14ac:dyDescent="0.3">
      <c r="A594" s="37"/>
    </row>
    <row r="595" spans="1:1" ht="13" x14ac:dyDescent="0.3">
      <c r="A595" s="37"/>
    </row>
    <row r="596" spans="1:1" ht="13" x14ac:dyDescent="0.3">
      <c r="A596" s="37"/>
    </row>
    <row r="597" spans="1:1" ht="13" x14ac:dyDescent="0.3">
      <c r="A597" s="37"/>
    </row>
    <row r="598" spans="1:1" ht="13" x14ac:dyDescent="0.3">
      <c r="A598" s="37"/>
    </row>
    <row r="599" spans="1:1" ht="13" x14ac:dyDescent="0.3">
      <c r="A599" s="37"/>
    </row>
    <row r="600" spans="1:1" ht="13" x14ac:dyDescent="0.3">
      <c r="A600" s="37"/>
    </row>
    <row r="601" spans="1:1" ht="13" x14ac:dyDescent="0.3">
      <c r="A601" s="37"/>
    </row>
    <row r="602" spans="1:1" ht="13" x14ac:dyDescent="0.3">
      <c r="A602" s="37"/>
    </row>
    <row r="603" spans="1:1" ht="13" x14ac:dyDescent="0.3">
      <c r="A603" s="37"/>
    </row>
    <row r="604" spans="1:1" ht="13" x14ac:dyDescent="0.3">
      <c r="A604" s="37"/>
    </row>
    <row r="605" spans="1:1" ht="13" x14ac:dyDescent="0.3">
      <c r="A605" s="37"/>
    </row>
    <row r="606" spans="1:1" ht="13" x14ac:dyDescent="0.3">
      <c r="A606" s="37"/>
    </row>
    <row r="607" spans="1:1" ht="13" x14ac:dyDescent="0.3">
      <c r="A607" s="37"/>
    </row>
    <row r="608" spans="1:1" ht="13" x14ac:dyDescent="0.3">
      <c r="A608" s="37"/>
    </row>
    <row r="609" spans="1:1" ht="13" x14ac:dyDescent="0.3">
      <c r="A609" s="37"/>
    </row>
    <row r="610" spans="1:1" ht="13" x14ac:dyDescent="0.3">
      <c r="A610" s="37"/>
    </row>
    <row r="611" spans="1:1" ht="13" x14ac:dyDescent="0.3">
      <c r="A611" s="37"/>
    </row>
    <row r="612" spans="1:1" ht="13" x14ac:dyDescent="0.3">
      <c r="A612" s="37"/>
    </row>
    <row r="613" spans="1:1" ht="13" x14ac:dyDescent="0.3">
      <c r="A613" s="37"/>
    </row>
    <row r="614" spans="1:1" ht="13" x14ac:dyDescent="0.3">
      <c r="A614" s="37"/>
    </row>
    <row r="615" spans="1:1" ht="13" x14ac:dyDescent="0.3">
      <c r="A615" s="37"/>
    </row>
    <row r="616" spans="1:1" ht="13" x14ac:dyDescent="0.3">
      <c r="A616" s="37"/>
    </row>
    <row r="617" spans="1:1" ht="13" x14ac:dyDescent="0.3">
      <c r="A617" s="37"/>
    </row>
    <row r="618" spans="1:1" ht="13" x14ac:dyDescent="0.3">
      <c r="A618" s="37"/>
    </row>
    <row r="619" spans="1:1" ht="13" x14ac:dyDescent="0.3">
      <c r="A619" s="37"/>
    </row>
    <row r="620" spans="1:1" ht="13" x14ac:dyDescent="0.3">
      <c r="A620" s="37"/>
    </row>
    <row r="621" spans="1:1" ht="13" x14ac:dyDescent="0.3">
      <c r="A621" s="37"/>
    </row>
    <row r="622" spans="1:1" ht="13" x14ac:dyDescent="0.3">
      <c r="A622" s="37"/>
    </row>
    <row r="623" spans="1:1" ht="13" x14ac:dyDescent="0.3">
      <c r="A623" s="37"/>
    </row>
    <row r="624" spans="1:1" ht="13" x14ac:dyDescent="0.3">
      <c r="A624" s="37"/>
    </row>
    <row r="625" spans="1:1" ht="13" x14ac:dyDescent="0.3">
      <c r="A625" s="37"/>
    </row>
    <row r="626" spans="1:1" ht="13" x14ac:dyDescent="0.3">
      <c r="A626" s="37"/>
    </row>
    <row r="627" spans="1:1" ht="13" x14ac:dyDescent="0.3">
      <c r="A627" s="37"/>
    </row>
    <row r="628" spans="1:1" ht="13" x14ac:dyDescent="0.3">
      <c r="A628" s="37"/>
    </row>
    <row r="629" spans="1:1" ht="13" x14ac:dyDescent="0.3">
      <c r="A629" s="37"/>
    </row>
    <row r="630" spans="1:1" ht="13" x14ac:dyDescent="0.3">
      <c r="A630" s="37"/>
    </row>
    <row r="631" spans="1:1" ht="13" x14ac:dyDescent="0.3">
      <c r="A631" s="37"/>
    </row>
    <row r="632" spans="1:1" ht="13" x14ac:dyDescent="0.3">
      <c r="A632" s="37"/>
    </row>
    <row r="633" spans="1:1" ht="13" x14ac:dyDescent="0.3">
      <c r="A633" s="37"/>
    </row>
    <row r="634" spans="1:1" ht="13" x14ac:dyDescent="0.3">
      <c r="A634" s="37"/>
    </row>
    <row r="635" spans="1:1" ht="13" x14ac:dyDescent="0.3">
      <c r="A635" s="37"/>
    </row>
    <row r="636" spans="1:1" ht="13" x14ac:dyDescent="0.3">
      <c r="A636" s="37"/>
    </row>
    <row r="637" spans="1:1" ht="13" x14ac:dyDescent="0.3">
      <c r="A637" s="37"/>
    </row>
    <row r="638" spans="1:1" ht="13" x14ac:dyDescent="0.3">
      <c r="A638" s="37"/>
    </row>
    <row r="639" spans="1:1" ht="13" x14ac:dyDescent="0.3">
      <c r="A639" s="37"/>
    </row>
    <row r="640" spans="1:1" ht="13" x14ac:dyDescent="0.3">
      <c r="A640" s="37"/>
    </row>
    <row r="641" spans="1:1" ht="13" x14ac:dyDescent="0.3">
      <c r="A641" s="37"/>
    </row>
    <row r="642" spans="1:1" ht="13" x14ac:dyDescent="0.3">
      <c r="A642" s="37"/>
    </row>
    <row r="643" spans="1:1" ht="13" x14ac:dyDescent="0.3">
      <c r="A643" s="37"/>
    </row>
    <row r="644" spans="1:1" ht="13" x14ac:dyDescent="0.3">
      <c r="A644" s="37"/>
    </row>
    <row r="645" spans="1:1" ht="13" x14ac:dyDescent="0.3">
      <c r="A645" s="37"/>
    </row>
    <row r="646" spans="1:1" ht="13" x14ac:dyDescent="0.3">
      <c r="A646" s="37"/>
    </row>
    <row r="647" spans="1:1" ht="13" x14ac:dyDescent="0.3">
      <c r="A647" s="37"/>
    </row>
    <row r="648" spans="1:1" ht="13" x14ac:dyDescent="0.3">
      <c r="A648" s="37"/>
    </row>
    <row r="649" spans="1:1" ht="13" x14ac:dyDescent="0.3">
      <c r="A649" s="37"/>
    </row>
    <row r="650" spans="1:1" ht="13" x14ac:dyDescent="0.3">
      <c r="A650" s="37"/>
    </row>
    <row r="651" spans="1:1" ht="13" x14ac:dyDescent="0.3">
      <c r="A651" s="37"/>
    </row>
    <row r="652" spans="1:1" ht="13" x14ac:dyDescent="0.3">
      <c r="A652" s="37"/>
    </row>
    <row r="653" spans="1:1" ht="13" x14ac:dyDescent="0.3">
      <c r="A653" s="37"/>
    </row>
    <row r="654" spans="1:1" ht="13" x14ac:dyDescent="0.3">
      <c r="A654" s="37"/>
    </row>
    <row r="655" spans="1:1" ht="13" x14ac:dyDescent="0.3">
      <c r="A655" s="37"/>
    </row>
    <row r="656" spans="1:1" ht="13" x14ac:dyDescent="0.3">
      <c r="A656" s="37"/>
    </row>
    <row r="657" spans="1:1" ht="13" x14ac:dyDescent="0.3">
      <c r="A657" s="37"/>
    </row>
    <row r="658" spans="1:1" ht="13" x14ac:dyDescent="0.3">
      <c r="A658" s="37"/>
    </row>
    <row r="659" spans="1:1" ht="13" x14ac:dyDescent="0.3">
      <c r="A659" s="37"/>
    </row>
    <row r="660" spans="1:1" ht="13" x14ac:dyDescent="0.3">
      <c r="A660" s="37"/>
    </row>
    <row r="661" spans="1:1" ht="13" x14ac:dyDescent="0.3">
      <c r="A661" s="37"/>
    </row>
    <row r="662" spans="1:1" ht="13" x14ac:dyDescent="0.3">
      <c r="A662" s="37"/>
    </row>
    <row r="663" spans="1:1" ht="13" x14ac:dyDescent="0.3">
      <c r="A663" s="37"/>
    </row>
    <row r="664" spans="1:1" ht="13" x14ac:dyDescent="0.3">
      <c r="A664" s="37"/>
    </row>
    <row r="665" spans="1:1" ht="13" x14ac:dyDescent="0.3">
      <c r="A665" s="37"/>
    </row>
    <row r="666" spans="1:1" ht="13" x14ac:dyDescent="0.3">
      <c r="A666" s="37"/>
    </row>
    <row r="667" spans="1:1" ht="13" x14ac:dyDescent="0.3">
      <c r="A667" s="37"/>
    </row>
    <row r="668" spans="1:1" ht="13" x14ac:dyDescent="0.3">
      <c r="A668" s="37"/>
    </row>
    <row r="669" spans="1:1" ht="13" x14ac:dyDescent="0.3">
      <c r="A669" s="37"/>
    </row>
    <row r="670" spans="1:1" ht="13" x14ac:dyDescent="0.3">
      <c r="A670" s="37"/>
    </row>
    <row r="671" spans="1:1" ht="13" x14ac:dyDescent="0.3">
      <c r="A671" s="37"/>
    </row>
    <row r="672" spans="1:1" ht="13" x14ac:dyDescent="0.3">
      <c r="A672" s="37"/>
    </row>
    <row r="673" spans="1:1" ht="13" x14ac:dyDescent="0.3">
      <c r="A673" s="37"/>
    </row>
    <row r="674" spans="1:1" ht="13" x14ac:dyDescent="0.3">
      <c r="A674" s="37"/>
    </row>
    <row r="675" spans="1:1" ht="13" x14ac:dyDescent="0.3">
      <c r="A675" s="37"/>
    </row>
    <row r="676" spans="1:1" ht="13" x14ac:dyDescent="0.3">
      <c r="A676" s="37"/>
    </row>
    <row r="677" spans="1:1" ht="13" x14ac:dyDescent="0.3">
      <c r="A677" s="37"/>
    </row>
    <row r="678" spans="1:1" ht="13" x14ac:dyDescent="0.3">
      <c r="A678" s="37"/>
    </row>
    <row r="679" spans="1:1" ht="13" x14ac:dyDescent="0.3">
      <c r="A679" s="37"/>
    </row>
    <row r="680" spans="1:1" ht="13" x14ac:dyDescent="0.3">
      <c r="A680" s="37"/>
    </row>
    <row r="681" spans="1:1" ht="13" x14ac:dyDescent="0.3">
      <c r="A681" s="37"/>
    </row>
    <row r="682" spans="1:1" ht="13" x14ac:dyDescent="0.3">
      <c r="A682" s="37"/>
    </row>
    <row r="683" spans="1:1" ht="13" x14ac:dyDescent="0.3">
      <c r="A683" s="37"/>
    </row>
    <row r="684" spans="1:1" ht="13" x14ac:dyDescent="0.3">
      <c r="A684" s="37"/>
    </row>
    <row r="685" spans="1:1" ht="13" x14ac:dyDescent="0.3">
      <c r="A685" s="37"/>
    </row>
    <row r="686" spans="1:1" ht="13" x14ac:dyDescent="0.3">
      <c r="A686" s="37"/>
    </row>
    <row r="687" spans="1:1" ht="13" x14ac:dyDescent="0.3">
      <c r="A687" s="37"/>
    </row>
    <row r="688" spans="1:1" ht="13" x14ac:dyDescent="0.3">
      <c r="A688" s="37"/>
    </row>
    <row r="689" spans="1:1" ht="13" x14ac:dyDescent="0.3">
      <c r="A689" s="37"/>
    </row>
    <row r="690" spans="1:1" ht="13" x14ac:dyDescent="0.3">
      <c r="A690" s="37"/>
    </row>
    <row r="691" spans="1:1" ht="13" x14ac:dyDescent="0.3">
      <c r="A691" s="37"/>
    </row>
    <row r="692" spans="1:1" ht="13" x14ac:dyDescent="0.3">
      <c r="A692" s="37"/>
    </row>
    <row r="693" spans="1:1" ht="13" x14ac:dyDescent="0.3">
      <c r="A693" s="37"/>
    </row>
    <row r="694" spans="1:1" ht="13" x14ac:dyDescent="0.3">
      <c r="A694" s="37"/>
    </row>
    <row r="695" spans="1:1" ht="13" x14ac:dyDescent="0.3">
      <c r="A695" s="37"/>
    </row>
    <row r="696" spans="1:1" ht="13" x14ac:dyDescent="0.3">
      <c r="A696" s="37"/>
    </row>
    <row r="697" spans="1:1" ht="13" x14ac:dyDescent="0.3">
      <c r="A697" s="37"/>
    </row>
    <row r="698" spans="1:1" ht="13" x14ac:dyDescent="0.3">
      <c r="A698" s="37"/>
    </row>
    <row r="699" spans="1:1" ht="13" x14ac:dyDescent="0.3">
      <c r="A699" s="37"/>
    </row>
    <row r="700" spans="1:1" ht="13" x14ac:dyDescent="0.3">
      <c r="A700" s="37"/>
    </row>
    <row r="701" spans="1:1" ht="13" x14ac:dyDescent="0.3">
      <c r="A701" s="37"/>
    </row>
    <row r="702" spans="1:1" ht="13" x14ac:dyDescent="0.3">
      <c r="A702" s="37"/>
    </row>
    <row r="703" spans="1:1" ht="13" x14ac:dyDescent="0.3">
      <c r="A703" s="37"/>
    </row>
    <row r="704" spans="1:1" ht="13" x14ac:dyDescent="0.3">
      <c r="A704" s="37"/>
    </row>
    <row r="705" spans="1:1" ht="13" x14ac:dyDescent="0.3">
      <c r="A705" s="37"/>
    </row>
    <row r="706" spans="1:1" ht="13" x14ac:dyDescent="0.3">
      <c r="A706" s="37"/>
    </row>
    <row r="707" spans="1:1" ht="13" x14ac:dyDescent="0.3">
      <c r="A707" s="37"/>
    </row>
    <row r="708" spans="1:1" ht="13" x14ac:dyDescent="0.3">
      <c r="A708" s="37"/>
    </row>
    <row r="709" spans="1:1" ht="13" x14ac:dyDescent="0.3">
      <c r="A709" s="37"/>
    </row>
    <row r="710" spans="1:1" ht="13" x14ac:dyDescent="0.3">
      <c r="A710" s="37"/>
    </row>
    <row r="711" spans="1:1" ht="13" x14ac:dyDescent="0.3">
      <c r="A711" s="37"/>
    </row>
    <row r="712" spans="1:1" ht="13" x14ac:dyDescent="0.3">
      <c r="A712" s="37"/>
    </row>
    <row r="713" spans="1:1" ht="13" x14ac:dyDescent="0.3">
      <c r="A713" s="37"/>
    </row>
    <row r="714" spans="1:1" ht="13" x14ac:dyDescent="0.3">
      <c r="A714" s="37"/>
    </row>
    <row r="715" spans="1:1" ht="13" x14ac:dyDescent="0.3">
      <c r="A715" s="37"/>
    </row>
    <row r="716" spans="1:1" ht="13" x14ac:dyDescent="0.3">
      <c r="A716" s="37"/>
    </row>
    <row r="717" spans="1:1" ht="13" x14ac:dyDescent="0.3">
      <c r="A717" s="37"/>
    </row>
    <row r="718" spans="1:1" ht="13" x14ac:dyDescent="0.3">
      <c r="A718" s="37"/>
    </row>
    <row r="719" spans="1:1" ht="13" x14ac:dyDescent="0.3">
      <c r="A719" s="37"/>
    </row>
    <row r="720" spans="1:1" ht="13" x14ac:dyDescent="0.3">
      <c r="A720" s="37"/>
    </row>
    <row r="721" spans="1:1" ht="13" x14ac:dyDescent="0.3">
      <c r="A721" s="37"/>
    </row>
    <row r="722" spans="1:1" ht="13" x14ac:dyDescent="0.3">
      <c r="A722" s="37"/>
    </row>
    <row r="723" spans="1:1" ht="13" x14ac:dyDescent="0.3">
      <c r="A723" s="37"/>
    </row>
    <row r="724" spans="1:1" ht="13" x14ac:dyDescent="0.3">
      <c r="A724" s="37"/>
    </row>
    <row r="725" spans="1:1" ht="13" x14ac:dyDescent="0.3">
      <c r="A725" s="37"/>
    </row>
    <row r="726" spans="1:1" ht="13" x14ac:dyDescent="0.3">
      <c r="A726" s="37"/>
    </row>
    <row r="727" spans="1:1" ht="13" x14ac:dyDescent="0.3">
      <c r="A727" s="37"/>
    </row>
    <row r="728" spans="1:1" ht="13" x14ac:dyDescent="0.3">
      <c r="A728" s="37"/>
    </row>
    <row r="729" spans="1:1" ht="13" x14ac:dyDescent="0.3">
      <c r="A729" s="37"/>
    </row>
    <row r="730" spans="1:1" ht="13" x14ac:dyDescent="0.3">
      <c r="A730" s="37"/>
    </row>
    <row r="731" spans="1:1" ht="13" x14ac:dyDescent="0.3">
      <c r="A731" s="37"/>
    </row>
    <row r="732" spans="1:1" ht="13" x14ac:dyDescent="0.3">
      <c r="A732" s="37"/>
    </row>
    <row r="733" spans="1:1" ht="13" x14ac:dyDescent="0.3">
      <c r="A733" s="37"/>
    </row>
    <row r="734" spans="1:1" ht="13" x14ac:dyDescent="0.3">
      <c r="A734" s="37"/>
    </row>
    <row r="735" spans="1:1" ht="13" x14ac:dyDescent="0.3">
      <c r="A735" s="37"/>
    </row>
    <row r="736" spans="1:1" ht="13" x14ac:dyDescent="0.3">
      <c r="A736" s="37"/>
    </row>
    <row r="737" spans="1:1" ht="13" x14ac:dyDescent="0.3">
      <c r="A737" s="37"/>
    </row>
    <row r="738" spans="1:1" ht="13" x14ac:dyDescent="0.3">
      <c r="A738" s="37"/>
    </row>
    <row r="739" spans="1:1" ht="13" x14ac:dyDescent="0.3">
      <c r="A739" s="37"/>
    </row>
    <row r="740" spans="1:1" ht="13" x14ac:dyDescent="0.3">
      <c r="A740" s="37"/>
    </row>
    <row r="741" spans="1:1" ht="13" x14ac:dyDescent="0.3">
      <c r="A741" s="37"/>
    </row>
    <row r="742" spans="1:1" ht="13" x14ac:dyDescent="0.3">
      <c r="A742" s="37"/>
    </row>
    <row r="743" spans="1:1" ht="13" x14ac:dyDescent="0.3">
      <c r="A743" s="37"/>
    </row>
    <row r="744" spans="1:1" ht="13" x14ac:dyDescent="0.3">
      <c r="A744" s="37"/>
    </row>
    <row r="745" spans="1:1" ht="13" x14ac:dyDescent="0.3">
      <c r="A745" s="37"/>
    </row>
    <row r="746" spans="1:1" ht="13" x14ac:dyDescent="0.3">
      <c r="A746" s="37"/>
    </row>
    <row r="747" spans="1:1" ht="13" x14ac:dyDescent="0.3">
      <c r="A747" s="37"/>
    </row>
    <row r="748" spans="1:1" ht="13" x14ac:dyDescent="0.3">
      <c r="A748" s="37"/>
    </row>
    <row r="749" spans="1:1" ht="13" x14ac:dyDescent="0.3">
      <c r="A749" s="37"/>
    </row>
    <row r="750" spans="1:1" ht="13" x14ac:dyDescent="0.3">
      <c r="A750" s="37"/>
    </row>
    <row r="751" spans="1:1" ht="13" x14ac:dyDescent="0.3">
      <c r="A751" s="37"/>
    </row>
    <row r="752" spans="1:1" ht="13" x14ac:dyDescent="0.3">
      <c r="A752" s="37"/>
    </row>
    <row r="753" spans="1:1" ht="13" x14ac:dyDescent="0.3">
      <c r="A753" s="37"/>
    </row>
    <row r="754" spans="1:1" ht="13" x14ac:dyDescent="0.3">
      <c r="A754" s="37"/>
    </row>
    <row r="755" spans="1:1" ht="13" x14ac:dyDescent="0.3">
      <c r="A755" s="37"/>
    </row>
    <row r="756" spans="1:1" ht="13" x14ac:dyDescent="0.3">
      <c r="A756" s="37"/>
    </row>
    <row r="757" spans="1:1" ht="13" x14ac:dyDescent="0.3">
      <c r="A757" s="37"/>
    </row>
    <row r="758" spans="1:1" ht="13" x14ac:dyDescent="0.3">
      <c r="A758" s="37"/>
    </row>
    <row r="759" spans="1:1" ht="13" x14ac:dyDescent="0.3">
      <c r="A759" s="37"/>
    </row>
    <row r="760" spans="1:1" ht="13" x14ac:dyDescent="0.3">
      <c r="A760" s="37"/>
    </row>
    <row r="761" spans="1:1" ht="13" x14ac:dyDescent="0.3">
      <c r="A761" s="37"/>
    </row>
    <row r="762" spans="1:1" ht="13" x14ac:dyDescent="0.3">
      <c r="A762" s="37"/>
    </row>
    <row r="763" spans="1:1" ht="13" x14ac:dyDescent="0.3">
      <c r="A763" s="37"/>
    </row>
    <row r="764" spans="1:1" ht="13" x14ac:dyDescent="0.3">
      <c r="A764" s="37"/>
    </row>
    <row r="765" spans="1:1" ht="13" x14ac:dyDescent="0.3">
      <c r="A765" s="37"/>
    </row>
    <row r="766" spans="1:1" ht="13" x14ac:dyDescent="0.3">
      <c r="A766" s="37"/>
    </row>
    <row r="767" spans="1:1" ht="13" x14ac:dyDescent="0.3">
      <c r="A767" s="37"/>
    </row>
    <row r="768" spans="1:1" ht="13" x14ac:dyDescent="0.3">
      <c r="A768" s="37"/>
    </row>
    <row r="769" spans="1:1" ht="13" x14ac:dyDescent="0.3">
      <c r="A769" s="37"/>
    </row>
    <row r="770" spans="1:1" ht="13" x14ac:dyDescent="0.3">
      <c r="A770" s="37"/>
    </row>
    <row r="771" spans="1:1" ht="13" x14ac:dyDescent="0.3">
      <c r="A771" s="37"/>
    </row>
    <row r="772" spans="1:1" ht="13" x14ac:dyDescent="0.3">
      <c r="A772" s="37"/>
    </row>
    <row r="773" spans="1:1" ht="13" x14ac:dyDescent="0.3">
      <c r="A773" s="37"/>
    </row>
    <row r="774" spans="1:1" ht="13" x14ac:dyDescent="0.3">
      <c r="A774" s="37"/>
    </row>
    <row r="775" spans="1:1" ht="13" x14ac:dyDescent="0.3">
      <c r="A775" s="37"/>
    </row>
    <row r="776" spans="1:1" ht="13" x14ac:dyDescent="0.3">
      <c r="A776" s="37"/>
    </row>
    <row r="777" spans="1:1" ht="13" x14ac:dyDescent="0.3">
      <c r="A777" s="37"/>
    </row>
    <row r="778" spans="1:1" ht="13" x14ac:dyDescent="0.3">
      <c r="A778" s="37"/>
    </row>
    <row r="779" spans="1:1" ht="13" x14ac:dyDescent="0.3">
      <c r="A779" s="37"/>
    </row>
    <row r="780" spans="1:1" ht="13" x14ac:dyDescent="0.3">
      <c r="A780" s="37"/>
    </row>
    <row r="781" spans="1:1" ht="13" x14ac:dyDescent="0.3">
      <c r="A781" s="37"/>
    </row>
    <row r="782" spans="1:1" ht="13" x14ac:dyDescent="0.3">
      <c r="A782" s="37"/>
    </row>
    <row r="783" spans="1:1" ht="13" x14ac:dyDescent="0.3">
      <c r="A783" s="37"/>
    </row>
    <row r="784" spans="1:1" ht="13" x14ac:dyDescent="0.3">
      <c r="A784" s="37"/>
    </row>
    <row r="785" spans="1:1" ht="13" x14ac:dyDescent="0.3">
      <c r="A785" s="37"/>
    </row>
    <row r="786" spans="1:1" ht="13" x14ac:dyDescent="0.3">
      <c r="A786" s="37"/>
    </row>
    <row r="787" spans="1:1" ht="13" x14ac:dyDescent="0.3">
      <c r="A787" s="37"/>
    </row>
    <row r="788" spans="1:1" ht="13" x14ac:dyDescent="0.3">
      <c r="A788" s="37"/>
    </row>
    <row r="789" spans="1:1" ht="13" x14ac:dyDescent="0.3">
      <c r="A789" s="37"/>
    </row>
    <row r="790" spans="1:1" ht="13" x14ac:dyDescent="0.3">
      <c r="A790" s="37"/>
    </row>
    <row r="791" spans="1:1" ht="13" x14ac:dyDescent="0.3">
      <c r="A791" s="37"/>
    </row>
    <row r="792" spans="1:1" ht="13" x14ac:dyDescent="0.3">
      <c r="A792" s="37"/>
    </row>
    <row r="793" spans="1:1" ht="13" x14ac:dyDescent="0.3">
      <c r="A793" s="37"/>
    </row>
    <row r="794" spans="1:1" ht="13" x14ac:dyDescent="0.3">
      <c r="A794" s="37"/>
    </row>
    <row r="795" spans="1:1" ht="13" x14ac:dyDescent="0.3">
      <c r="A795" s="37"/>
    </row>
    <row r="796" spans="1:1" ht="13" x14ac:dyDescent="0.3">
      <c r="A796" s="37"/>
    </row>
    <row r="797" spans="1:1" ht="13" x14ac:dyDescent="0.3">
      <c r="A797" s="37"/>
    </row>
    <row r="798" spans="1:1" ht="13" x14ac:dyDescent="0.3">
      <c r="A798" s="37"/>
    </row>
    <row r="799" spans="1:1" ht="13" x14ac:dyDescent="0.3">
      <c r="A799" s="37"/>
    </row>
    <row r="800" spans="1:1" ht="13" x14ac:dyDescent="0.3">
      <c r="A800" s="37"/>
    </row>
    <row r="801" spans="1:1" ht="13" x14ac:dyDescent="0.3">
      <c r="A801" s="37"/>
    </row>
    <row r="802" spans="1:1" ht="13" x14ac:dyDescent="0.3">
      <c r="A802" s="37"/>
    </row>
    <row r="803" spans="1:1" ht="13" x14ac:dyDescent="0.3">
      <c r="A803" s="37"/>
    </row>
    <row r="804" spans="1:1" ht="13" x14ac:dyDescent="0.3">
      <c r="A804" s="37"/>
    </row>
    <row r="805" spans="1:1" ht="13" x14ac:dyDescent="0.3">
      <c r="A805" s="37"/>
    </row>
    <row r="806" spans="1:1" ht="13" x14ac:dyDescent="0.3">
      <c r="A806" s="37"/>
    </row>
    <row r="807" spans="1:1" ht="13" x14ac:dyDescent="0.3">
      <c r="A807" s="37"/>
    </row>
    <row r="808" spans="1:1" ht="13" x14ac:dyDescent="0.3">
      <c r="A808" s="37"/>
    </row>
    <row r="809" spans="1:1" ht="13" x14ac:dyDescent="0.3">
      <c r="A809" s="37"/>
    </row>
    <row r="810" spans="1:1" ht="13" x14ac:dyDescent="0.3">
      <c r="A810" s="37"/>
    </row>
    <row r="811" spans="1:1" ht="13" x14ac:dyDescent="0.3">
      <c r="A811" s="37"/>
    </row>
    <row r="812" spans="1:1" ht="13" x14ac:dyDescent="0.3">
      <c r="A812" s="37"/>
    </row>
    <row r="813" spans="1:1" ht="13" x14ac:dyDescent="0.3">
      <c r="A813" s="37"/>
    </row>
    <row r="814" spans="1:1" ht="13" x14ac:dyDescent="0.3">
      <c r="A814" s="37"/>
    </row>
    <row r="815" spans="1:1" ht="13" x14ac:dyDescent="0.3">
      <c r="A815" s="37"/>
    </row>
    <row r="816" spans="1:1" ht="13" x14ac:dyDescent="0.3">
      <c r="A816" s="37"/>
    </row>
    <row r="817" spans="1:1" ht="13" x14ac:dyDescent="0.3">
      <c r="A817" s="37"/>
    </row>
    <row r="818" spans="1:1" ht="13" x14ac:dyDescent="0.3">
      <c r="A818" s="37"/>
    </row>
    <row r="819" spans="1:1" ht="13" x14ac:dyDescent="0.3">
      <c r="A819" s="37"/>
    </row>
    <row r="820" spans="1:1" ht="13" x14ac:dyDescent="0.3">
      <c r="A820" s="37"/>
    </row>
    <row r="821" spans="1:1" ht="13" x14ac:dyDescent="0.3">
      <c r="A821" s="37"/>
    </row>
    <row r="822" spans="1:1" ht="13" x14ac:dyDescent="0.3">
      <c r="A822" s="37"/>
    </row>
    <row r="823" spans="1:1" ht="13" x14ac:dyDescent="0.3">
      <c r="A823" s="37"/>
    </row>
    <row r="824" spans="1:1" ht="13" x14ac:dyDescent="0.3">
      <c r="A824" s="37"/>
    </row>
    <row r="825" spans="1:1" ht="13" x14ac:dyDescent="0.3">
      <c r="A825" s="37"/>
    </row>
    <row r="826" spans="1:1" ht="13" x14ac:dyDescent="0.3">
      <c r="A826" s="37"/>
    </row>
    <row r="827" spans="1:1" ht="13" x14ac:dyDescent="0.3">
      <c r="A827" s="37"/>
    </row>
    <row r="828" spans="1:1" ht="13" x14ac:dyDescent="0.3">
      <c r="A828" s="37"/>
    </row>
    <row r="829" spans="1:1" ht="13" x14ac:dyDescent="0.3">
      <c r="A829" s="37"/>
    </row>
    <row r="830" spans="1:1" ht="13" x14ac:dyDescent="0.3">
      <c r="A830" s="37"/>
    </row>
    <row r="831" spans="1:1" ht="13" x14ac:dyDescent="0.3">
      <c r="A831" s="37"/>
    </row>
    <row r="832" spans="1:1" ht="13" x14ac:dyDescent="0.3">
      <c r="A832" s="37"/>
    </row>
    <row r="833" spans="1:1" ht="13" x14ac:dyDescent="0.3">
      <c r="A833" s="37"/>
    </row>
    <row r="834" spans="1:1" ht="13" x14ac:dyDescent="0.3">
      <c r="A834" s="37"/>
    </row>
    <row r="835" spans="1:1" ht="13" x14ac:dyDescent="0.3">
      <c r="A835" s="37"/>
    </row>
    <row r="836" spans="1:1" ht="13" x14ac:dyDescent="0.3">
      <c r="A836" s="37"/>
    </row>
    <row r="837" spans="1:1" ht="13" x14ac:dyDescent="0.3">
      <c r="A837" s="37"/>
    </row>
    <row r="838" spans="1:1" ht="13" x14ac:dyDescent="0.3">
      <c r="A838" s="37"/>
    </row>
    <row r="839" spans="1:1" ht="13" x14ac:dyDescent="0.3">
      <c r="A839" s="37"/>
    </row>
    <row r="840" spans="1:1" ht="13" x14ac:dyDescent="0.3">
      <c r="A840" s="37"/>
    </row>
    <row r="841" spans="1:1" ht="13" x14ac:dyDescent="0.3">
      <c r="A841" s="37"/>
    </row>
    <row r="842" spans="1:1" ht="13" x14ac:dyDescent="0.3">
      <c r="A842" s="37"/>
    </row>
    <row r="843" spans="1:1" ht="13" x14ac:dyDescent="0.3">
      <c r="A843" s="37"/>
    </row>
    <row r="844" spans="1:1" ht="13" x14ac:dyDescent="0.3">
      <c r="A844" s="37"/>
    </row>
    <row r="845" spans="1:1" ht="13" x14ac:dyDescent="0.3">
      <c r="A845" s="37"/>
    </row>
    <row r="846" spans="1:1" ht="13" x14ac:dyDescent="0.3">
      <c r="A846" s="37"/>
    </row>
    <row r="847" spans="1:1" ht="13" x14ac:dyDescent="0.3">
      <c r="A847" s="37"/>
    </row>
    <row r="848" spans="1:1" ht="13" x14ac:dyDescent="0.3">
      <c r="A848" s="37"/>
    </row>
    <row r="849" spans="1:1" ht="13" x14ac:dyDescent="0.3">
      <c r="A849" s="37"/>
    </row>
    <row r="850" spans="1:1" ht="13" x14ac:dyDescent="0.3">
      <c r="A850" s="37"/>
    </row>
    <row r="851" spans="1:1" ht="13" x14ac:dyDescent="0.3">
      <c r="A851" s="37"/>
    </row>
    <row r="852" spans="1:1" ht="13" x14ac:dyDescent="0.3">
      <c r="A852" s="37"/>
    </row>
    <row r="853" spans="1:1" ht="13" x14ac:dyDescent="0.3">
      <c r="A853" s="37"/>
    </row>
    <row r="854" spans="1:1" ht="13" x14ac:dyDescent="0.3">
      <c r="A854" s="37"/>
    </row>
    <row r="855" spans="1:1" ht="13" x14ac:dyDescent="0.3">
      <c r="A855" s="37"/>
    </row>
    <row r="856" spans="1:1" ht="13" x14ac:dyDescent="0.3">
      <c r="A856" s="37"/>
    </row>
    <row r="857" spans="1:1" ht="13" x14ac:dyDescent="0.3">
      <c r="A857" s="37"/>
    </row>
    <row r="858" spans="1:1" ht="13" x14ac:dyDescent="0.3">
      <c r="A858" s="37"/>
    </row>
    <row r="859" spans="1:1" ht="13" x14ac:dyDescent="0.3">
      <c r="A859" s="37"/>
    </row>
    <row r="860" spans="1:1" ht="13" x14ac:dyDescent="0.3">
      <c r="A860" s="37"/>
    </row>
    <row r="861" spans="1:1" ht="13" x14ac:dyDescent="0.3">
      <c r="A861" s="37"/>
    </row>
    <row r="862" spans="1:1" ht="13" x14ac:dyDescent="0.3">
      <c r="A862" s="37"/>
    </row>
    <row r="863" spans="1:1" ht="13" x14ac:dyDescent="0.3">
      <c r="A863" s="37"/>
    </row>
    <row r="864" spans="1:1" ht="13" x14ac:dyDescent="0.3">
      <c r="A864" s="37"/>
    </row>
    <row r="865" spans="1:1" ht="13" x14ac:dyDescent="0.3">
      <c r="A865" s="37"/>
    </row>
    <row r="866" spans="1:1" ht="13" x14ac:dyDescent="0.3">
      <c r="A866" s="37"/>
    </row>
    <row r="867" spans="1:1" ht="13" x14ac:dyDescent="0.3">
      <c r="A867" s="37"/>
    </row>
    <row r="868" spans="1:1" ht="13" x14ac:dyDescent="0.3">
      <c r="A868" s="37"/>
    </row>
    <row r="869" spans="1:1" ht="13" x14ac:dyDescent="0.3">
      <c r="A869" s="37"/>
    </row>
    <row r="870" spans="1:1" ht="13" x14ac:dyDescent="0.3">
      <c r="A870" s="37"/>
    </row>
    <row r="871" spans="1:1" ht="13" x14ac:dyDescent="0.3">
      <c r="A871" s="37"/>
    </row>
    <row r="872" spans="1:1" ht="13" x14ac:dyDescent="0.3">
      <c r="A872" s="37"/>
    </row>
    <row r="873" spans="1:1" ht="13" x14ac:dyDescent="0.3">
      <c r="A873" s="37"/>
    </row>
    <row r="874" spans="1:1" ht="13" x14ac:dyDescent="0.3">
      <c r="A874" s="37"/>
    </row>
    <row r="875" spans="1:1" ht="13" x14ac:dyDescent="0.3">
      <c r="A875" s="37"/>
    </row>
    <row r="876" spans="1:1" ht="13" x14ac:dyDescent="0.3">
      <c r="A876" s="37"/>
    </row>
    <row r="877" spans="1:1" ht="13" x14ac:dyDescent="0.3">
      <c r="A877" s="37"/>
    </row>
    <row r="878" spans="1:1" ht="13" x14ac:dyDescent="0.3">
      <c r="A878" s="37"/>
    </row>
    <row r="879" spans="1:1" ht="13" x14ac:dyDescent="0.3">
      <c r="A879" s="37"/>
    </row>
    <row r="880" spans="1:1" ht="13" x14ac:dyDescent="0.3">
      <c r="A880" s="37"/>
    </row>
    <row r="881" spans="1:1" ht="13" x14ac:dyDescent="0.3">
      <c r="A881" s="37"/>
    </row>
    <row r="882" spans="1:1" ht="13" x14ac:dyDescent="0.3">
      <c r="A882" s="37"/>
    </row>
    <row r="883" spans="1:1" ht="13" x14ac:dyDescent="0.3">
      <c r="A883" s="37"/>
    </row>
    <row r="884" spans="1:1" ht="13" x14ac:dyDescent="0.3">
      <c r="A884" s="37"/>
    </row>
    <row r="885" spans="1:1" ht="13" x14ac:dyDescent="0.3">
      <c r="A885" s="37"/>
    </row>
    <row r="886" spans="1:1" ht="13" x14ac:dyDescent="0.3">
      <c r="A886" s="37"/>
    </row>
    <row r="887" spans="1:1" ht="13" x14ac:dyDescent="0.3">
      <c r="A887" s="37"/>
    </row>
    <row r="888" spans="1:1" ht="13" x14ac:dyDescent="0.3">
      <c r="A888" s="37"/>
    </row>
    <row r="889" spans="1:1" ht="13" x14ac:dyDescent="0.3">
      <c r="A889" s="37"/>
    </row>
    <row r="890" spans="1:1" ht="13" x14ac:dyDescent="0.3">
      <c r="A890" s="37"/>
    </row>
    <row r="891" spans="1:1" ht="13" x14ac:dyDescent="0.3">
      <c r="A891" s="37"/>
    </row>
    <row r="892" spans="1:1" ht="13" x14ac:dyDescent="0.3">
      <c r="A892" s="37"/>
    </row>
    <row r="893" spans="1:1" ht="13" x14ac:dyDescent="0.3">
      <c r="A893" s="37"/>
    </row>
    <row r="894" spans="1:1" ht="13" x14ac:dyDescent="0.3">
      <c r="A894" s="37"/>
    </row>
    <row r="895" spans="1:1" ht="13" x14ac:dyDescent="0.3">
      <c r="A895" s="37"/>
    </row>
    <row r="896" spans="1:1" ht="13" x14ac:dyDescent="0.3">
      <c r="A896" s="37"/>
    </row>
    <row r="897" spans="1:1" ht="13" x14ac:dyDescent="0.3">
      <c r="A897" s="37"/>
    </row>
    <row r="898" spans="1:1" ht="13" x14ac:dyDescent="0.3">
      <c r="A898" s="37"/>
    </row>
    <row r="899" spans="1:1" ht="13" x14ac:dyDescent="0.3">
      <c r="A899" s="37"/>
    </row>
    <row r="900" spans="1:1" ht="13" x14ac:dyDescent="0.3">
      <c r="A900" s="37"/>
    </row>
    <row r="901" spans="1:1" ht="13" x14ac:dyDescent="0.3">
      <c r="A901" s="37"/>
    </row>
    <row r="902" spans="1:1" ht="13" x14ac:dyDescent="0.3">
      <c r="A902" s="37"/>
    </row>
    <row r="903" spans="1:1" ht="13" x14ac:dyDescent="0.3">
      <c r="A903" s="37"/>
    </row>
    <row r="904" spans="1:1" ht="13" x14ac:dyDescent="0.3">
      <c r="A904" s="37"/>
    </row>
    <row r="905" spans="1:1" ht="13" x14ac:dyDescent="0.3">
      <c r="A905" s="37"/>
    </row>
    <row r="906" spans="1:1" ht="13" x14ac:dyDescent="0.3">
      <c r="A906" s="37"/>
    </row>
    <row r="907" spans="1:1" ht="13" x14ac:dyDescent="0.3">
      <c r="A907" s="37"/>
    </row>
    <row r="908" spans="1:1" ht="13" x14ac:dyDescent="0.3">
      <c r="A908" s="37"/>
    </row>
    <row r="909" spans="1:1" ht="13" x14ac:dyDescent="0.3">
      <c r="A909" s="37"/>
    </row>
    <row r="910" spans="1:1" ht="13" x14ac:dyDescent="0.3">
      <c r="A910" s="37"/>
    </row>
    <row r="911" spans="1:1" ht="13" x14ac:dyDescent="0.3">
      <c r="A911" s="37"/>
    </row>
    <row r="912" spans="1:1" ht="13" x14ac:dyDescent="0.3">
      <c r="A912" s="37"/>
    </row>
    <row r="913" spans="1:1" ht="13" x14ac:dyDescent="0.3">
      <c r="A913" s="37"/>
    </row>
    <row r="914" spans="1:1" ht="13" x14ac:dyDescent="0.3">
      <c r="A914" s="37"/>
    </row>
    <row r="915" spans="1:1" ht="13" x14ac:dyDescent="0.3">
      <c r="A915" s="37"/>
    </row>
    <row r="916" spans="1:1" ht="13" x14ac:dyDescent="0.3">
      <c r="A916" s="37"/>
    </row>
    <row r="917" spans="1:1" ht="13" x14ac:dyDescent="0.3">
      <c r="A917" s="37"/>
    </row>
    <row r="918" spans="1:1" ht="13" x14ac:dyDescent="0.3">
      <c r="A918" s="37"/>
    </row>
    <row r="919" spans="1:1" ht="13" x14ac:dyDescent="0.3">
      <c r="A919" s="37"/>
    </row>
    <row r="920" spans="1:1" ht="13" x14ac:dyDescent="0.3">
      <c r="A920" s="37"/>
    </row>
    <row r="921" spans="1:1" ht="13" x14ac:dyDescent="0.3">
      <c r="A921" s="37"/>
    </row>
    <row r="922" spans="1:1" ht="13" x14ac:dyDescent="0.3">
      <c r="A922" s="37"/>
    </row>
    <row r="923" spans="1:1" ht="13" x14ac:dyDescent="0.3">
      <c r="A923" s="37"/>
    </row>
    <row r="924" spans="1:1" ht="13" x14ac:dyDescent="0.3">
      <c r="A924" s="37"/>
    </row>
    <row r="925" spans="1:1" ht="13" x14ac:dyDescent="0.3">
      <c r="A925" s="37"/>
    </row>
    <row r="926" spans="1:1" ht="13" x14ac:dyDescent="0.3">
      <c r="A926" s="37"/>
    </row>
    <row r="927" spans="1:1" ht="13" x14ac:dyDescent="0.3">
      <c r="A927" s="37"/>
    </row>
    <row r="928" spans="1:1" ht="13" x14ac:dyDescent="0.3">
      <c r="A928" s="37"/>
    </row>
    <row r="929" spans="1:1" ht="13" x14ac:dyDescent="0.3">
      <c r="A929" s="37"/>
    </row>
    <row r="930" spans="1:1" ht="13" x14ac:dyDescent="0.3">
      <c r="A930" s="37"/>
    </row>
    <row r="931" spans="1:1" ht="13" x14ac:dyDescent="0.3">
      <c r="A931" s="37"/>
    </row>
    <row r="932" spans="1:1" ht="13" x14ac:dyDescent="0.3">
      <c r="A932" s="37"/>
    </row>
    <row r="933" spans="1:1" ht="13" x14ac:dyDescent="0.3">
      <c r="A933" s="37"/>
    </row>
    <row r="934" spans="1:1" ht="13" x14ac:dyDescent="0.3">
      <c r="A934" s="37"/>
    </row>
    <row r="935" spans="1:1" ht="13" x14ac:dyDescent="0.3">
      <c r="A935" s="37"/>
    </row>
    <row r="936" spans="1:1" ht="13" x14ac:dyDescent="0.3">
      <c r="A936" s="37"/>
    </row>
    <row r="937" spans="1:1" ht="13" x14ac:dyDescent="0.3">
      <c r="A937" s="37"/>
    </row>
    <row r="938" spans="1:1" ht="13" x14ac:dyDescent="0.3">
      <c r="A938" s="37"/>
    </row>
    <row r="939" spans="1:1" ht="13" x14ac:dyDescent="0.3">
      <c r="A939" s="37"/>
    </row>
    <row r="940" spans="1:1" ht="13" x14ac:dyDescent="0.3">
      <c r="A940" s="37"/>
    </row>
    <row r="941" spans="1:1" ht="13" x14ac:dyDescent="0.3">
      <c r="A941" s="37"/>
    </row>
    <row r="942" spans="1:1" ht="13" x14ac:dyDescent="0.3">
      <c r="A942" s="37"/>
    </row>
    <row r="943" spans="1:1" ht="13" x14ac:dyDescent="0.3">
      <c r="A943" s="37"/>
    </row>
    <row r="944" spans="1:1" ht="13" x14ac:dyDescent="0.3">
      <c r="A944" s="37"/>
    </row>
    <row r="945" spans="1:1" ht="13" x14ac:dyDescent="0.3">
      <c r="A945" s="37"/>
    </row>
    <row r="946" spans="1:1" ht="13" x14ac:dyDescent="0.3">
      <c r="A946" s="37"/>
    </row>
    <row r="947" spans="1:1" ht="13" x14ac:dyDescent="0.3">
      <c r="A947" s="37"/>
    </row>
    <row r="948" spans="1:1" ht="13" x14ac:dyDescent="0.3">
      <c r="A948" s="37"/>
    </row>
    <row r="949" spans="1:1" ht="13" x14ac:dyDescent="0.3">
      <c r="A949" s="37"/>
    </row>
    <row r="950" spans="1:1" ht="13" x14ac:dyDescent="0.3">
      <c r="A950" s="37"/>
    </row>
    <row r="951" spans="1:1" ht="13" x14ac:dyDescent="0.3">
      <c r="A951" s="37"/>
    </row>
    <row r="952" spans="1:1" ht="13" x14ac:dyDescent="0.3">
      <c r="A952" s="37"/>
    </row>
    <row r="953" spans="1:1" ht="13" x14ac:dyDescent="0.3">
      <c r="A953" s="37"/>
    </row>
    <row r="954" spans="1:1" ht="13" x14ac:dyDescent="0.3">
      <c r="A954" s="37"/>
    </row>
    <row r="955" spans="1:1" ht="13" x14ac:dyDescent="0.3">
      <c r="A955" s="37"/>
    </row>
    <row r="956" spans="1:1" ht="13" x14ac:dyDescent="0.3">
      <c r="A956" s="37"/>
    </row>
    <row r="957" spans="1:1" ht="13" x14ac:dyDescent="0.3">
      <c r="A957" s="37"/>
    </row>
    <row r="958" spans="1:1" ht="13" x14ac:dyDescent="0.3">
      <c r="A958" s="37"/>
    </row>
    <row r="959" spans="1:1" ht="13" x14ac:dyDescent="0.3">
      <c r="A959" s="37"/>
    </row>
    <row r="960" spans="1:1" ht="13" x14ac:dyDescent="0.3">
      <c r="A960" s="37"/>
    </row>
    <row r="961" spans="1:1" ht="13" x14ac:dyDescent="0.3">
      <c r="A961" s="37"/>
    </row>
    <row r="962" spans="1:1" ht="13" x14ac:dyDescent="0.3">
      <c r="A962" s="37"/>
    </row>
    <row r="963" spans="1:1" ht="13" x14ac:dyDescent="0.3">
      <c r="A963" s="37"/>
    </row>
    <row r="964" spans="1:1" ht="13" x14ac:dyDescent="0.3">
      <c r="A964" s="37"/>
    </row>
    <row r="965" spans="1:1" ht="13" x14ac:dyDescent="0.3">
      <c r="A965" s="37"/>
    </row>
    <row r="966" spans="1:1" ht="13" x14ac:dyDescent="0.3">
      <c r="A966" s="37"/>
    </row>
    <row r="967" spans="1:1" ht="13" x14ac:dyDescent="0.3">
      <c r="A967" s="37"/>
    </row>
    <row r="968" spans="1:1" ht="13" x14ac:dyDescent="0.3">
      <c r="A968" s="37"/>
    </row>
    <row r="969" spans="1:1" ht="13" x14ac:dyDescent="0.3">
      <c r="A969" s="37"/>
    </row>
    <row r="970" spans="1:1" ht="13" x14ac:dyDescent="0.3">
      <c r="A970" s="37"/>
    </row>
    <row r="971" spans="1:1" ht="13" x14ac:dyDescent="0.3">
      <c r="A971" s="37"/>
    </row>
    <row r="972" spans="1:1" ht="13" x14ac:dyDescent="0.3">
      <c r="A972" s="37"/>
    </row>
    <row r="973" spans="1:1" ht="13" x14ac:dyDescent="0.3">
      <c r="A973" s="37"/>
    </row>
    <row r="974" spans="1:1" ht="13" x14ac:dyDescent="0.3">
      <c r="A974" s="37"/>
    </row>
    <row r="975" spans="1:1" ht="13" x14ac:dyDescent="0.3">
      <c r="A975" s="37"/>
    </row>
    <row r="976" spans="1:1" ht="13" x14ac:dyDescent="0.3">
      <c r="A976" s="37"/>
    </row>
    <row r="977" spans="1:1" ht="13" x14ac:dyDescent="0.3">
      <c r="A977" s="37"/>
    </row>
    <row r="978" spans="1:1" ht="13" x14ac:dyDescent="0.3">
      <c r="A978" s="37"/>
    </row>
    <row r="979" spans="1:1" ht="13" x14ac:dyDescent="0.3">
      <c r="A979" s="37"/>
    </row>
    <row r="980" spans="1:1" ht="13" x14ac:dyDescent="0.3">
      <c r="A980" s="37"/>
    </row>
    <row r="981" spans="1:1" ht="13" x14ac:dyDescent="0.3">
      <c r="A981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00"/>
    <outlinePr summaryBelow="0" summaryRight="0"/>
  </sheetPr>
  <dimension ref="A1:O39"/>
  <sheetViews>
    <sheetView workbookViewId="0">
      <selection sqref="A1:XFD1048576"/>
    </sheetView>
  </sheetViews>
  <sheetFormatPr defaultColWidth="12.6328125" defaultRowHeight="15.75" customHeight="1" x14ac:dyDescent="0.3"/>
  <cols>
    <col min="1" max="2" width="6.36328125" style="39" customWidth="1"/>
    <col min="3" max="3" width="11.6328125" style="39" customWidth="1"/>
    <col min="4" max="15" width="6.36328125" style="39" customWidth="1"/>
    <col min="16" max="16384" width="12.6328125" style="39"/>
  </cols>
  <sheetData>
    <row r="1" spans="1:15" ht="15.75" customHeight="1" x14ac:dyDescent="0.35">
      <c r="A1" s="84"/>
      <c r="B1" s="84"/>
      <c r="C1" s="84"/>
      <c r="D1" s="85" t="s">
        <v>42</v>
      </c>
      <c r="E1" s="86" t="s">
        <v>43</v>
      </c>
      <c r="F1" s="86" t="s">
        <v>44</v>
      </c>
      <c r="G1" s="86" t="s">
        <v>45</v>
      </c>
      <c r="H1" s="86" t="s">
        <v>46</v>
      </c>
      <c r="I1" s="86" t="s">
        <v>47</v>
      </c>
      <c r="J1" s="86" t="s">
        <v>48</v>
      </c>
      <c r="K1" s="86" t="s">
        <v>49</v>
      </c>
      <c r="L1" s="87" t="s">
        <v>113</v>
      </c>
      <c r="M1" s="87" t="s">
        <v>104</v>
      </c>
      <c r="N1" s="87" t="s">
        <v>105</v>
      </c>
      <c r="O1" s="88" t="s">
        <v>106</v>
      </c>
    </row>
    <row r="2" spans="1:15" ht="15.75" customHeight="1" x14ac:dyDescent="0.35">
      <c r="A2" s="48">
        <v>1</v>
      </c>
      <c r="B2" s="49"/>
      <c r="C2" s="49" t="s">
        <v>60</v>
      </c>
      <c r="D2" s="65" t="s">
        <v>120</v>
      </c>
      <c r="E2" s="65" t="s">
        <v>117</v>
      </c>
      <c r="F2" s="65" t="s">
        <v>140</v>
      </c>
      <c r="G2" s="66">
        <v>7.6388888888888886E-3</v>
      </c>
      <c r="H2" s="65" t="s">
        <v>125</v>
      </c>
      <c r="I2" s="66">
        <v>7.6388888888888886E-3</v>
      </c>
      <c r="J2" s="65" t="s">
        <v>119</v>
      </c>
      <c r="K2" s="65" t="s">
        <v>120</v>
      </c>
      <c r="L2" s="54">
        <v>2</v>
      </c>
      <c r="M2" s="54">
        <v>18</v>
      </c>
      <c r="N2" s="48" t="s">
        <v>143</v>
      </c>
      <c r="O2" s="54">
        <v>82</v>
      </c>
    </row>
    <row r="3" spans="1:15" ht="15.75" customHeight="1" x14ac:dyDescent="0.35">
      <c r="A3" s="48">
        <v>2</v>
      </c>
      <c r="B3" s="49">
        <v>2</v>
      </c>
      <c r="C3" s="49" t="s">
        <v>67</v>
      </c>
      <c r="D3" s="66">
        <v>9.0277777777777769E-3</v>
      </c>
      <c r="E3" s="66">
        <v>4.9305555555555554E-2</v>
      </c>
      <c r="F3" s="65" t="s">
        <v>119</v>
      </c>
      <c r="G3" s="66">
        <v>1.5972222222222221E-2</v>
      </c>
      <c r="H3" s="65" t="s">
        <v>119</v>
      </c>
      <c r="I3" s="66">
        <v>7.6388888888888886E-3</v>
      </c>
      <c r="J3" s="65" t="s">
        <v>119</v>
      </c>
      <c r="K3" s="66">
        <v>9.0277777777777769E-3</v>
      </c>
      <c r="L3" s="54">
        <v>11</v>
      </c>
      <c r="M3" s="54">
        <v>18</v>
      </c>
      <c r="N3" s="48" t="s">
        <v>144</v>
      </c>
      <c r="O3" s="54">
        <v>79</v>
      </c>
    </row>
    <row r="4" spans="1:15" ht="15.75" customHeight="1" x14ac:dyDescent="0.35">
      <c r="A4" s="48">
        <v>3</v>
      </c>
      <c r="B4" s="49">
        <v>1</v>
      </c>
      <c r="C4" s="49" t="s">
        <v>69</v>
      </c>
      <c r="D4" s="65" t="s">
        <v>123</v>
      </c>
      <c r="E4" s="66">
        <v>9.7916666666666666E-2</v>
      </c>
      <c r="F4" s="65" t="s">
        <v>119</v>
      </c>
      <c r="G4" s="66">
        <v>2.8472222222222222E-2</v>
      </c>
      <c r="H4" s="65" t="s">
        <v>125</v>
      </c>
      <c r="I4" s="66">
        <v>7.6388888888888886E-3</v>
      </c>
      <c r="J4" s="65" t="s">
        <v>119</v>
      </c>
      <c r="K4" s="65" t="s">
        <v>120</v>
      </c>
      <c r="L4" s="54">
        <v>3</v>
      </c>
      <c r="M4" s="54">
        <v>18</v>
      </c>
      <c r="N4" s="48" t="s">
        <v>145</v>
      </c>
      <c r="O4" s="54">
        <v>77</v>
      </c>
    </row>
    <row r="5" spans="1:15" ht="15.75" customHeight="1" x14ac:dyDescent="0.35">
      <c r="A5" s="48">
        <v>4</v>
      </c>
      <c r="B5" s="49">
        <v>1</v>
      </c>
      <c r="C5" s="49" t="s">
        <v>61</v>
      </c>
      <c r="D5" s="65" t="s">
        <v>120</v>
      </c>
      <c r="E5" s="65" t="s">
        <v>118</v>
      </c>
      <c r="F5" s="65" t="s">
        <v>119</v>
      </c>
      <c r="G5" s="66">
        <v>2.1527777777777778E-2</v>
      </c>
      <c r="H5" s="65" t="s">
        <v>119</v>
      </c>
      <c r="I5" s="66">
        <v>5.6250000000000001E-2</v>
      </c>
      <c r="J5" s="65" t="s">
        <v>119</v>
      </c>
      <c r="K5" s="66">
        <v>5.7638888888888892E-2</v>
      </c>
      <c r="L5" s="54">
        <v>5</v>
      </c>
      <c r="M5" s="54">
        <v>15</v>
      </c>
      <c r="N5" s="48" t="s">
        <v>107</v>
      </c>
      <c r="O5" s="54">
        <v>74</v>
      </c>
    </row>
    <row r="6" spans="1:15" ht="15.75" customHeight="1" x14ac:dyDescent="0.35">
      <c r="A6" s="51">
        <v>5</v>
      </c>
      <c r="B6" s="52"/>
      <c r="C6" s="52" t="s">
        <v>65</v>
      </c>
      <c r="D6" s="68">
        <v>9.0277777777777769E-3</v>
      </c>
      <c r="E6" s="69" t="s">
        <v>115</v>
      </c>
      <c r="F6" s="69" t="s">
        <v>125</v>
      </c>
      <c r="G6" s="68">
        <v>7.6388888888888886E-3</v>
      </c>
      <c r="H6" s="69" t="s">
        <v>125</v>
      </c>
      <c r="I6" s="68">
        <v>7.6388888888888886E-3</v>
      </c>
      <c r="J6" s="69" t="s">
        <v>119</v>
      </c>
      <c r="K6" s="69" t="s">
        <v>120</v>
      </c>
      <c r="L6" s="67">
        <v>5</v>
      </c>
      <c r="M6" s="67">
        <v>18</v>
      </c>
      <c r="N6" s="51" t="s">
        <v>145</v>
      </c>
      <c r="O6" s="67">
        <v>70</v>
      </c>
    </row>
    <row r="7" spans="1:15" ht="15.75" customHeight="1" x14ac:dyDescent="0.35">
      <c r="A7" s="48">
        <v>6</v>
      </c>
      <c r="B7" s="49"/>
      <c r="C7" s="49" t="s">
        <v>63</v>
      </c>
      <c r="D7" s="66">
        <v>9.0277777777777769E-3</v>
      </c>
      <c r="E7" s="65" t="s">
        <v>125</v>
      </c>
      <c r="F7" s="65" t="s">
        <v>119</v>
      </c>
      <c r="G7" s="66">
        <v>7.6388888888888886E-3</v>
      </c>
      <c r="H7" s="65" t="s">
        <v>119</v>
      </c>
      <c r="I7" s="65" t="s">
        <v>120</v>
      </c>
      <c r="J7" s="66">
        <v>8.4027777777777785E-2</v>
      </c>
      <c r="K7" s="66">
        <v>9.0277777777777769E-3</v>
      </c>
      <c r="L7" s="54">
        <v>8</v>
      </c>
      <c r="M7" s="54">
        <v>15</v>
      </c>
      <c r="N7" s="48" t="s">
        <v>111</v>
      </c>
      <c r="O7" s="54">
        <v>70</v>
      </c>
    </row>
    <row r="8" spans="1:15" ht="15.75" customHeight="1" x14ac:dyDescent="0.35">
      <c r="A8" s="59">
        <v>7</v>
      </c>
      <c r="B8" s="60">
        <v>3</v>
      </c>
      <c r="C8" s="60" t="s">
        <v>64</v>
      </c>
      <c r="D8" s="61">
        <v>5.9027777777777776E-2</v>
      </c>
      <c r="E8" s="62" t="s">
        <v>118</v>
      </c>
      <c r="F8" s="62" t="s">
        <v>129</v>
      </c>
      <c r="G8" s="61">
        <v>2.1527777777777778E-2</v>
      </c>
      <c r="H8" s="61">
        <v>9.375E-2</v>
      </c>
      <c r="I8" s="62" t="s">
        <v>118</v>
      </c>
      <c r="J8" s="62" t="s">
        <v>134</v>
      </c>
      <c r="K8" s="61">
        <v>6.3194444444444442E-2</v>
      </c>
      <c r="L8" s="63">
        <v>12</v>
      </c>
      <c r="M8" s="64">
        <v>18</v>
      </c>
      <c r="N8" s="59" t="s">
        <v>146</v>
      </c>
      <c r="O8" s="64">
        <v>68</v>
      </c>
    </row>
    <row r="9" spans="1:15" ht="15.75" customHeight="1" x14ac:dyDescent="0.35">
      <c r="A9" s="48">
        <v>8</v>
      </c>
      <c r="B9" s="49">
        <v>1</v>
      </c>
      <c r="C9" s="49" t="s">
        <v>62</v>
      </c>
      <c r="D9" s="65" t="s">
        <v>123</v>
      </c>
      <c r="E9" s="66">
        <v>4.9305555555555554E-2</v>
      </c>
      <c r="F9" s="65" t="s">
        <v>116</v>
      </c>
      <c r="G9" s="66">
        <v>1.5972222222222221E-2</v>
      </c>
      <c r="H9" s="65" t="s">
        <v>125</v>
      </c>
      <c r="I9" s="66">
        <v>7.6388888888888886E-3</v>
      </c>
      <c r="J9" s="65" t="s">
        <v>119</v>
      </c>
      <c r="K9" s="65" t="s">
        <v>120</v>
      </c>
      <c r="L9" s="54">
        <v>5</v>
      </c>
      <c r="M9" s="54">
        <v>15</v>
      </c>
      <c r="N9" s="48"/>
      <c r="O9" s="54">
        <v>67</v>
      </c>
    </row>
    <row r="10" spans="1:15" ht="15.75" customHeight="1" x14ac:dyDescent="0.35">
      <c r="A10" s="48">
        <v>9</v>
      </c>
      <c r="B10" s="49">
        <v>2</v>
      </c>
      <c r="C10" s="49" t="s">
        <v>66</v>
      </c>
      <c r="D10" s="66">
        <v>9.0277777777777769E-3</v>
      </c>
      <c r="E10" s="65" t="s">
        <v>117</v>
      </c>
      <c r="F10" s="65" t="s">
        <v>119</v>
      </c>
      <c r="G10" s="66">
        <v>1.5972222222222221E-2</v>
      </c>
      <c r="H10" s="65" t="s">
        <v>119</v>
      </c>
      <c r="I10" s="65" t="s">
        <v>118</v>
      </c>
      <c r="J10" s="65" t="s">
        <v>119</v>
      </c>
      <c r="K10" s="66">
        <v>5.7638888888888892E-2</v>
      </c>
      <c r="L10" s="54">
        <v>9</v>
      </c>
      <c r="M10" s="54">
        <v>15</v>
      </c>
      <c r="N10" s="48"/>
      <c r="O10" s="54">
        <v>65</v>
      </c>
    </row>
    <row r="11" spans="1:15" ht="15.75" customHeight="1" x14ac:dyDescent="0.35">
      <c r="A11" s="54">
        <v>10</v>
      </c>
      <c r="B11" s="49">
        <v>2</v>
      </c>
      <c r="C11" s="49" t="s">
        <v>76</v>
      </c>
      <c r="D11" s="66">
        <v>9.0277777777777769E-3</v>
      </c>
      <c r="E11" s="65" t="s">
        <v>118</v>
      </c>
      <c r="F11" s="65" t="s">
        <v>140</v>
      </c>
      <c r="G11" s="66">
        <v>2.8472222222222222E-2</v>
      </c>
      <c r="H11" s="65" t="s">
        <v>119</v>
      </c>
      <c r="I11" s="66">
        <v>5.6250000000000001E-2</v>
      </c>
      <c r="J11" s="65" t="s">
        <v>119</v>
      </c>
      <c r="K11" s="65" t="s">
        <v>120</v>
      </c>
      <c r="L11" s="54">
        <v>5</v>
      </c>
      <c r="M11" s="54">
        <v>15</v>
      </c>
      <c r="N11" s="48" t="s">
        <v>111</v>
      </c>
      <c r="O11" s="54">
        <v>64</v>
      </c>
    </row>
    <row r="12" spans="1:15" ht="15.75" customHeight="1" x14ac:dyDescent="0.35">
      <c r="A12" s="54">
        <v>11</v>
      </c>
      <c r="B12" s="49">
        <v>2</v>
      </c>
      <c r="C12" s="49" t="s">
        <v>70</v>
      </c>
      <c r="D12" s="66">
        <v>1.4583333333333334E-2</v>
      </c>
      <c r="E12" s="66">
        <v>4.9305555555555554E-2</v>
      </c>
      <c r="F12" s="65" t="s">
        <v>116</v>
      </c>
      <c r="G12" s="65" t="s">
        <v>132</v>
      </c>
      <c r="H12" s="65" t="s">
        <v>140</v>
      </c>
      <c r="I12" s="65" t="s">
        <v>118</v>
      </c>
      <c r="J12" s="65" t="s">
        <v>129</v>
      </c>
      <c r="K12" s="66">
        <v>5.7638888888888892E-2</v>
      </c>
      <c r="L12" s="54">
        <v>5</v>
      </c>
      <c r="M12" s="54">
        <v>15</v>
      </c>
      <c r="N12" s="48"/>
      <c r="O12" s="54">
        <v>62</v>
      </c>
    </row>
    <row r="13" spans="1:15" ht="15.75" customHeight="1" x14ac:dyDescent="0.35">
      <c r="A13" s="64">
        <v>12</v>
      </c>
      <c r="B13" s="60">
        <v>2</v>
      </c>
      <c r="C13" s="60" t="s">
        <v>72</v>
      </c>
      <c r="D13" s="61">
        <v>5.9027777777777776E-2</v>
      </c>
      <c r="E13" s="61">
        <v>4.9305555555555554E-2</v>
      </c>
      <c r="F13" s="62" t="s">
        <v>120</v>
      </c>
      <c r="G13" s="61">
        <v>1.5972222222222221E-2</v>
      </c>
      <c r="H13" s="62" t="s">
        <v>119</v>
      </c>
      <c r="I13" s="62" t="s">
        <v>120</v>
      </c>
      <c r="J13" s="62" t="s">
        <v>116</v>
      </c>
      <c r="K13" s="61">
        <v>9.0277777777777769E-3</v>
      </c>
      <c r="L13" s="63">
        <v>12</v>
      </c>
      <c r="M13" s="64">
        <v>15</v>
      </c>
      <c r="N13" s="59" t="s">
        <v>111</v>
      </c>
      <c r="O13" s="64">
        <v>60</v>
      </c>
    </row>
    <row r="14" spans="1:15" ht="15.75" customHeight="1" x14ac:dyDescent="0.35">
      <c r="A14" s="54">
        <v>13</v>
      </c>
      <c r="B14" s="49">
        <v>1</v>
      </c>
      <c r="C14" s="49" t="s">
        <v>71</v>
      </c>
      <c r="D14" s="66">
        <v>9.0277777777777769E-3</v>
      </c>
      <c r="E14" s="66">
        <v>4.9305555555555554E-2</v>
      </c>
      <c r="F14" s="65" t="s">
        <v>119</v>
      </c>
      <c r="G14" s="66">
        <v>5.6250000000000001E-2</v>
      </c>
      <c r="H14" s="65" t="s">
        <v>119</v>
      </c>
      <c r="I14" s="65" t="s">
        <v>120</v>
      </c>
      <c r="J14" s="65" t="s">
        <v>140</v>
      </c>
      <c r="K14" s="65" t="s">
        <v>117</v>
      </c>
      <c r="L14" s="54">
        <v>5</v>
      </c>
      <c r="M14" s="54">
        <v>15</v>
      </c>
      <c r="N14" s="48"/>
      <c r="O14" s="54">
        <v>57</v>
      </c>
    </row>
    <row r="15" spans="1:15" ht="15.75" customHeight="1" x14ac:dyDescent="0.35">
      <c r="A15" s="54">
        <v>13</v>
      </c>
      <c r="B15" s="49">
        <v>3</v>
      </c>
      <c r="C15" s="49" t="s">
        <v>75</v>
      </c>
      <c r="D15" s="66">
        <v>5.9027777777777776E-2</v>
      </c>
      <c r="E15" s="65" t="s">
        <v>118</v>
      </c>
      <c r="F15" s="65" t="s">
        <v>116</v>
      </c>
      <c r="G15" s="66">
        <v>2.1527777777777778E-2</v>
      </c>
      <c r="H15" s="65" t="s">
        <v>116</v>
      </c>
      <c r="I15" s="66">
        <v>1.7361111111111112E-2</v>
      </c>
      <c r="J15" s="65" t="s">
        <v>116</v>
      </c>
      <c r="K15" s="65" t="s">
        <v>118</v>
      </c>
      <c r="L15" s="54">
        <v>11</v>
      </c>
      <c r="M15" s="54">
        <v>12</v>
      </c>
      <c r="N15" s="48"/>
      <c r="O15" s="54">
        <v>57</v>
      </c>
    </row>
    <row r="16" spans="1:15" ht="15.75" customHeight="1" x14ac:dyDescent="0.35">
      <c r="A16" s="54">
        <v>15</v>
      </c>
      <c r="B16" s="49">
        <v>3</v>
      </c>
      <c r="C16" s="49" t="s">
        <v>73</v>
      </c>
      <c r="D16" s="65" t="s">
        <v>120</v>
      </c>
      <c r="E16" s="65" t="s">
        <v>118</v>
      </c>
      <c r="F16" s="65" t="s">
        <v>116</v>
      </c>
      <c r="G16" s="66">
        <v>2.1527777777777778E-2</v>
      </c>
      <c r="H16" s="65" t="s">
        <v>116</v>
      </c>
      <c r="I16" s="66">
        <v>5.6250000000000001E-2</v>
      </c>
      <c r="J16" s="65" t="s">
        <v>129</v>
      </c>
      <c r="K16" s="65" t="s">
        <v>120</v>
      </c>
      <c r="L16" s="54">
        <v>2</v>
      </c>
      <c r="M16" s="54">
        <v>15</v>
      </c>
      <c r="N16" s="48"/>
      <c r="O16" s="54">
        <v>54</v>
      </c>
    </row>
    <row r="17" spans="1:15" ht="15.75" customHeight="1" x14ac:dyDescent="0.35">
      <c r="A17" s="54">
        <v>16</v>
      </c>
      <c r="B17" s="49">
        <v>2</v>
      </c>
      <c r="C17" s="49" t="s">
        <v>74</v>
      </c>
      <c r="D17" s="66">
        <v>2.1527777777777778E-2</v>
      </c>
      <c r="E17" s="65" t="s">
        <v>116</v>
      </c>
      <c r="F17" s="65" t="s">
        <v>140</v>
      </c>
      <c r="G17" s="66">
        <v>1.5972222222222221E-2</v>
      </c>
      <c r="H17" s="65" t="s">
        <v>119</v>
      </c>
      <c r="I17" s="66">
        <v>7.6388888888888886E-3</v>
      </c>
      <c r="J17" s="65" t="s">
        <v>119</v>
      </c>
      <c r="K17" s="65" t="s">
        <v>117</v>
      </c>
      <c r="L17" s="54">
        <v>5</v>
      </c>
      <c r="M17" s="54">
        <v>15</v>
      </c>
      <c r="N17" s="48"/>
      <c r="O17" s="54">
        <v>53</v>
      </c>
    </row>
    <row r="18" spans="1:15" ht="15.75" customHeight="1" x14ac:dyDescent="0.35">
      <c r="A18" s="54">
        <v>17</v>
      </c>
      <c r="B18" s="49"/>
      <c r="C18" s="49" t="s">
        <v>68</v>
      </c>
      <c r="D18" s="66">
        <v>5.9027777777777776E-2</v>
      </c>
      <c r="E18" s="65" t="s">
        <v>118</v>
      </c>
      <c r="F18" s="65" t="s">
        <v>116</v>
      </c>
      <c r="G18" s="66">
        <v>1.5972222222222221E-2</v>
      </c>
      <c r="H18" s="65" t="s">
        <v>116</v>
      </c>
      <c r="I18" s="66">
        <v>5.6250000000000001E-2</v>
      </c>
      <c r="J18" s="65" t="s">
        <v>119</v>
      </c>
      <c r="K18" s="65" t="s">
        <v>132</v>
      </c>
      <c r="L18" s="54">
        <v>9</v>
      </c>
      <c r="M18" s="54">
        <v>15</v>
      </c>
      <c r="N18" s="48"/>
      <c r="O18" s="54">
        <v>51</v>
      </c>
    </row>
    <row r="19" spans="1:15" ht="15.75" customHeight="1" x14ac:dyDescent="0.35">
      <c r="A19" s="70"/>
      <c r="B19" s="49"/>
      <c r="C19" s="66"/>
      <c r="D19" s="49"/>
      <c r="E19" s="49"/>
      <c r="F19" s="49"/>
      <c r="G19" s="49"/>
      <c r="H19" s="66"/>
      <c r="I19" s="49"/>
      <c r="J19" s="49"/>
      <c r="K19" s="54"/>
      <c r="L19" s="54"/>
      <c r="M19" s="48"/>
      <c r="N19" s="54"/>
      <c r="O19" s="71"/>
    </row>
    <row r="20" spans="1:15" ht="14.5" x14ac:dyDescent="0.35">
      <c r="A20" s="72"/>
      <c r="B20" s="72"/>
      <c r="C20" s="73"/>
      <c r="D20" s="72"/>
      <c r="E20" s="72"/>
      <c r="F20" s="72"/>
      <c r="G20" s="72"/>
      <c r="H20" s="73"/>
      <c r="I20" s="74"/>
      <c r="J20" s="74"/>
      <c r="K20" s="74"/>
      <c r="L20" s="74"/>
      <c r="M20" s="74"/>
      <c r="N20" s="74"/>
      <c r="O20" s="74"/>
    </row>
    <row r="21" spans="1:15" ht="14.5" x14ac:dyDescent="0.35">
      <c r="A21" s="75"/>
      <c r="B21" s="75"/>
      <c r="C21" s="76"/>
      <c r="D21" s="75"/>
      <c r="E21" s="75"/>
      <c r="F21" s="75"/>
      <c r="G21" s="75"/>
      <c r="H21" s="76"/>
      <c r="I21" s="77"/>
      <c r="J21" s="77"/>
      <c r="K21" s="77"/>
      <c r="L21" s="77"/>
      <c r="M21" s="77"/>
      <c r="N21" s="77"/>
      <c r="O21" s="77"/>
    </row>
    <row r="22" spans="1:15" ht="14.5" x14ac:dyDescent="0.35">
      <c r="A22" s="75"/>
      <c r="B22" s="75"/>
      <c r="C22" s="78" t="s">
        <v>147</v>
      </c>
      <c r="D22" s="78"/>
      <c r="E22" s="78"/>
      <c r="F22" s="78"/>
      <c r="G22" s="78"/>
      <c r="H22" s="79"/>
      <c r="I22" s="80"/>
      <c r="J22" s="80"/>
      <c r="K22" s="80"/>
      <c r="L22" s="80" t="s">
        <v>127</v>
      </c>
      <c r="M22" s="77"/>
      <c r="N22" s="77"/>
      <c r="O22" s="77"/>
    </row>
    <row r="23" spans="1:15" ht="14.5" x14ac:dyDescent="0.35">
      <c r="A23" s="75"/>
      <c r="B23" s="75"/>
      <c r="C23" s="75" t="str">
        <f t="shared" ref="C23:C39" si="0">C2</f>
        <v>Matib</v>
      </c>
      <c r="D23" s="75">
        <f t="shared" ref="D23:K23" si="1">IF(LEN(D2)=5,VALUE(RIGHT(D2,1)),0)</f>
        <v>0</v>
      </c>
      <c r="E23" s="75">
        <f t="shared" si="1"/>
        <v>0</v>
      </c>
      <c r="F23" s="75">
        <f t="shared" si="1"/>
        <v>0</v>
      </c>
      <c r="G23" s="75">
        <f t="shared" si="1"/>
        <v>0</v>
      </c>
      <c r="H23" s="75">
        <f t="shared" si="1"/>
        <v>0</v>
      </c>
      <c r="I23" s="75">
        <f t="shared" si="1"/>
        <v>0</v>
      </c>
      <c r="J23" s="75">
        <f t="shared" si="1"/>
        <v>0</v>
      </c>
      <c r="K23" s="75">
        <f t="shared" si="1"/>
        <v>0</v>
      </c>
      <c r="L23" s="81">
        <f t="shared" ref="L23:L39" si="2">SUM(D23:K23)</f>
        <v>0</v>
      </c>
      <c r="M23" s="77"/>
      <c r="N23" s="77"/>
      <c r="O23" s="77"/>
    </row>
    <row r="24" spans="1:15" ht="14.5" x14ac:dyDescent="0.35">
      <c r="A24" s="75"/>
      <c r="B24" s="75"/>
      <c r="C24" s="75" t="str">
        <f t="shared" si="0"/>
        <v>RGAL</v>
      </c>
      <c r="D24" s="75">
        <f t="shared" ref="D24:K24" si="3">IF(LEN(D3)=5,VALUE(RIGHT(D3,1)),0)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81">
        <f t="shared" si="2"/>
        <v>0</v>
      </c>
      <c r="M24" s="77"/>
      <c r="N24" s="77"/>
      <c r="O24" s="77"/>
    </row>
    <row r="25" spans="1:15" ht="14.5" x14ac:dyDescent="0.35">
      <c r="A25" s="75"/>
      <c r="B25" s="75"/>
      <c r="C25" s="75" t="str">
        <f t="shared" si="0"/>
        <v>Laucha</v>
      </c>
      <c r="D25" s="75">
        <f t="shared" ref="D25:K25" si="4">IF(LEN(D4)=5,VALUE(RIGHT(D4,1)),0)</f>
        <v>0</v>
      </c>
      <c r="E25" s="75">
        <f t="shared" si="4"/>
        <v>0</v>
      </c>
      <c r="F25" s="75">
        <f t="shared" si="4"/>
        <v>0</v>
      </c>
      <c r="G25" s="75">
        <f t="shared" si="4"/>
        <v>0</v>
      </c>
      <c r="H25" s="75">
        <f t="shared" si="4"/>
        <v>0</v>
      </c>
      <c r="I25" s="75">
        <f t="shared" si="4"/>
        <v>0</v>
      </c>
      <c r="J25" s="75">
        <f t="shared" si="4"/>
        <v>0</v>
      </c>
      <c r="K25" s="75">
        <f t="shared" si="4"/>
        <v>0</v>
      </c>
      <c r="L25" s="81">
        <f t="shared" si="2"/>
        <v>0</v>
      </c>
      <c r="M25" s="77"/>
      <c r="N25" s="77"/>
      <c r="O25" s="77"/>
    </row>
    <row r="26" spans="1:15" ht="14.5" x14ac:dyDescent="0.35">
      <c r="A26" s="75"/>
      <c r="B26" s="75"/>
      <c r="C26" s="75" t="str">
        <f t="shared" si="0"/>
        <v>SOSA</v>
      </c>
      <c r="D26" s="75">
        <f t="shared" ref="D26:K26" si="5">IF(LEN(D5)=5,VALUE(RIGHT(D5,1)),0)</f>
        <v>0</v>
      </c>
      <c r="E26" s="75">
        <f t="shared" si="5"/>
        <v>0</v>
      </c>
      <c r="F26" s="75">
        <f t="shared" si="5"/>
        <v>0</v>
      </c>
      <c r="G26" s="75">
        <f t="shared" si="5"/>
        <v>0</v>
      </c>
      <c r="H26" s="75">
        <f t="shared" si="5"/>
        <v>0</v>
      </c>
      <c r="I26" s="75">
        <f t="shared" si="5"/>
        <v>0</v>
      </c>
      <c r="J26" s="75">
        <f t="shared" si="5"/>
        <v>0</v>
      </c>
      <c r="K26" s="75">
        <f t="shared" si="5"/>
        <v>0</v>
      </c>
      <c r="L26" s="81">
        <f t="shared" si="2"/>
        <v>0</v>
      </c>
      <c r="M26" s="77"/>
      <c r="N26" s="77"/>
      <c r="O26" s="77"/>
    </row>
    <row r="27" spans="1:15" ht="14.5" x14ac:dyDescent="0.35">
      <c r="A27" s="75"/>
      <c r="B27" s="75"/>
      <c r="C27" s="75" t="str">
        <f t="shared" si="0"/>
        <v>FD</v>
      </c>
      <c r="D27" s="75">
        <f t="shared" ref="D27:K27" si="6">IF(LEN(D6)=5,VALUE(RIGHT(D6,1)),0)</f>
        <v>0</v>
      </c>
      <c r="E27" s="75">
        <f t="shared" si="6"/>
        <v>0</v>
      </c>
      <c r="F27" s="75">
        <f t="shared" si="6"/>
        <v>0</v>
      </c>
      <c r="G27" s="75">
        <f t="shared" si="6"/>
        <v>0</v>
      </c>
      <c r="H27" s="75">
        <f t="shared" si="6"/>
        <v>0</v>
      </c>
      <c r="I27" s="75">
        <f t="shared" si="6"/>
        <v>0</v>
      </c>
      <c r="J27" s="75">
        <f t="shared" si="6"/>
        <v>0</v>
      </c>
      <c r="K27" s="75">
        <f t="shared" si="6"/>
        <v>0</v>
      </c>
      <c r="L27" s="81">
        <f t="shared" si="2"/>
        <v>0</v>
      </c>
      <c r="M27" s="77"/>
      <c r="N27" s="77"/>
      <c r="O27" s="77"/>
    </row>
    <row r="28" spans="1:15" ht="14.5" x14ac:dyDescent="0.35">
      <c r="A28" s="75"/>
      <c r="B28" s="75"/>
      <c r="C28" s="75" t="str">
        <f t="shared" si="0"/>
        <v>HERNAN</v>
      </c>
      <c r="D28" s="75">
        <f t="shared" ref="D28:K28" si="7">IF(LEN(D7)=5,VALUE(RIGHT(D7,1)),0)</f>
        <v>0</v>
      </c>
      <c r="E28" s="75">
        <f t="shared" si="7"/>
        <v>0</v>
      </c>
      <c r="F28" s="75">
        <f t="shared" si="7"/>
        <v>0</v>
      </c>
      <c r="G28" s="75">
        <f t="shared" si="7"/>
        <v>0</v>
      </c>
      <c r="H28" s="75">
        <f t="shared" si="7"/>
        <v>0</v>
      </c>
      <c r="I28" s="75">
        <f t="shared" si="7"/>
        <v>0</v>
      </c>
      <c r="J28" s="75">
        <f t="shared" si="7"/>
        <v>0</v>
      </c>
      <c r="K28" s="75">
        <f t="shared" si="7"/>
        <v>0</v>
      </c>
      <c r="L28" s="81">
        <f t="shared" si="2"/>
        <v>0</v>
      </c>
      <c r="M28" s="77"/>
      <c r="N28" s="77"/>
      <c r="O28" s="77"/>
    </row>
    <row r="29" spans="1:15" ht="14.5" x14ac:dyDescent="0.35">
      <c r="A29" s="75"/>
      <c r="B29" s="75"/>
      <c r="C29" s="75" t="str">
        <f t="shared" si="0"/>
        <v>MAGU</v>
      </c>
      <c r="D29" s="75">
        <f t="shared" ref="D29:K29" si="8">IF(LEN(D8)=5,VALUE(RIGHT(D8,1)),0)</f>
        <v>0</v>
      </c>
      <c r="E29" s="75">
        <f t="shared" si="8"/>
        <v>0</v>
      </c>
      <c r="F29" s="75">
        <f t="shared" si="8"/>
        <v>0</v>
      </c>
      <c r="G29" s="75">
        <f t="shared" si="8"/>
        <v>0</v>
      </c>
      <c r="H29" s="75">
        <f t="shared" si="8"/>
        <v>0</v>
      </c>
      <c r="I29" s="75">
        <f t="shared" si="8"/>
        <v>0</v>
      </c>
      <c r="J29" s="75">
        <f t="shared" si="8"/>
        <v>0</v>
      </c>
      <c r="K29" s="75">
        <f t="shared" si="8"/>
        <v>0</v>
      </c>
      <c r="L29" s="81">
        <f t="shared" si="2"/>
        <v>0</v>
      </c>
      <c r="M29" s="77"/>
      <c r="N29" s="77"/>
      <c r="O29" s="77"/>
    </row>
    <row r="30" spans="1:15" ht="14.5" x14ac:dyDescent="0.35">
      <c r="A30" s="75"/>
      <c r="B30" s="75"/>
      <c r="C30" s="75" t="str">
        <f t="shared" si="0"/>
        <v>Satoshi</v>
      </c>
      <c r="D30" s="75">
        <f t="shared" ref="D30:K30" si="9">IF(LEN(D9)=5,VALUE(RIGHT(D9,1)),0)</f>
        <v>0</v>
      </c>
      <c r="E30" s="75">
        <f t="shared" si="9"/>
        <v>0</v>
      </c>
      <c r="F30" s="75">
        <f t="shared" si="9"/>
        <v>0</v>
      </c>
      <c r="G30" s="75">
        <f t="shared" si="9"/>
        <v>0</v>
      </c>
      <c r="H30" s="75">
        <f t="shared" si="9"/>
        <v>0</v>
      </c>
      <c r="I30" s="75">
        <f t="shared" si="9"/>
        <v>0</v>
      </c>
      <c r="J30" s="75">
        <f t="shared" si="9"/>
        <v>0</v>
      </c>
      <c r="K30" s="75">
        <f t="shared" si="9"/>
        <v>0</v>
      </c>
      <c r="L30" s="81">
        <f t="shared" si="2"/>
        <v>0</v>
      </c>
      <c r="M30" s="77"/>
      <c r="N30" s="77"/>
      <c r="O30" s="77"/>
    </row>
    <row r="31" spans="1:15" ht="14.5" x14ac:dyDescent="0.35">
      <c r="A31" s="75"/>
      <c r="B31" s="75"/>
      <c r="C31" s="75" t="str">
        <f t="shared" si="0"/>
        <v>LeaY</v>
      </c>
      <c r="D31" s="75">
        <f t="shared" ref="D31:K31" si="10">IF(LEN(D10)=5,VALUE(RIGHT(D10,1)),0)</f>
        <v>0</v>
      </c>
      <c r="E31" s="75">
        <f t="shared" si="10"/>
        <v>0</v>
      </c>
      <c r="F31" s="75">
        <f t="shared" si="10"/>
        <v>0</v>
      </c>
      <c r="G31" s="75">
        <f t="shared" si="10"/>
        <v>0</v>
      </c>
      <c r="H31" s="75">
        <f t="shared" si="10"/>
        <v>0</v>
      </c>
      <c r="I31" s="75">
        <f t="shared" si="10"/>
        <v>0</v>
      </c>
      <c r="J31" s="75">
        <f t="shared" si="10"/>
        <v>0</v>
      </c>
      <c r="K31" s="75">
        <f t="shared" si="10"/>
        <v>0</v>
      </c>
      <c r="L31" s="81">
        <f t="shared" si="2"/>
        <v>0</v>
      </c>
      <c r="M31" s="77"/>
      <c r="N31" s="77"/>
      <c r="O31" s="77"/>
    </row>
    <row r="32" spans="1:15" ht="14.5" x14ac:dyDescent="0.35">
      <c r="A32" s="75"/>
      <c r="B32" s="75"/>
      <c r="C32" s="75" t="str">
        <f t="shared" si="0"/>
        <v>GBAI</v>
      </c>
      <c r="D32" s="75">
        <f t="shared" ref="D32:K32" si="11">IF(LEN(D11)=5,VALUE(RIGHT(D11,1)),0)</f>
        <v>0</v>
      </c>
      <c r="E32" s="75">
        <f t="shared" si="11"/>
        <v>0</v>
      </c>
      <c r="F32" s="75">
        <f t="shared" si="11"/>
        <v>0</v>
      </c>
      <c r="G32" s="75">
        <f t="shared" si="11"/>
        <v>0</v>
      </c>
      <c r="H32" s="75">
        <f t="shared" si="11"/>
        <v>0</v>
      </c>
      <c r="I32" s="75">
        <f t="shared" si="11"/>
        <v>0</v>
      </c>
      <c r="J32" s="75">
        <f t="shared" si="11"/>
        <v>0</v>
      </c>
      <c r="K32" s="75">
        <f t="shared" si="11"/>
        <v>0</v>
      </c>
      <c r="L32" s="81">
        <f t="shared" si="2"/>
        <v>0</v>
      </c>
      <c r="M32" s="77"/>
      <c r="N32" s="77"/>
      <c r="O32" s="77"/>
    </row>
    <row r="33" spans="1:15" ht="14.5" x14ac:dyDescent="0.35">
      <c r="A33" s="75"/>
      <c r="B33" s="75"/>
      <c r="C33" s="75" t="str">
        <f t="shared" si="0"/>
        <v>Lautaro</v>
      </c>
      <c r="D33" s="75">
        <f t="shared" ref="D33:K33" si="12">IF(LEN(D12)=5,VALUE(RIGHT(D12,1)),0)</f>
        <v>0</v>
      </c>
      <c r="E33" s="75">
        <f t="shared" si="12"/>
        <v>0</v>
      </c>
      <c r="F33" s="75">
        <f t="shared" si="12"/>
        <v>0</v>
      </c>
      <c r="G33" s="75">
        <f t="shared" si="12"/>
        <v>0</v>
      </c>
      <c r="H33" s="75">
        <f t="shared" si="12"/>
        <v>0</v>
      </c>
      <c r="I33" s="75">
        <f t="shared" si="12"/>
        <v>0</v>
      </c>
      <c r="J33" s="75">
        <f t="shared" si="12"/>
        <v>0</v>
      </c>
      <c r="K33" s="75">
        <f t="shared" si="12"/>
        <v>0</v>
      </c>
      <c r="L33" s="81">
        <f t="shared" si="2"/>
        <v>0</v>
      </c>
      <c r="M33" s="77"/>
      <c r="N33" s="77"/>
      <c r="O33" s="77"/>
    </row>
    <row r="34" spans="1:15" ht="14.5" x14ac:dyDescent="0.35">
      <c r="A34" s="75"/>
      <c r="B34" s="75"/>
      <c r="C34" s="75" t="str">
        <f t="shared" si="0"/>
        <v>MartinG</v>
      </c>
      <c r="D34" s="75">
        <f t="shared" ref="D34:K34" si="13">IF(LEN(D13)=5,VALUE(RIGHT(D13,1)),0)</f>
        <v>0</v>
      </c>
      <c r="E34" s="75">
        <f t="shared" si="13"/>
        <v>0</v>
      </c>
      <c r="F34" s="75">
        <f t="shared" si="13"/>
        <v>0</v>
      </c>
      <c r="G34" s="75">
        <f t="shared" si="13"/>
        <v>0</v>
      </c>
      <c r="H34" s="75">
        <f t="shared" si="13"/>
        <v>0</v>
      </c>
      <c r="I34" s="75">
        <f t="shared" si="13"/>
        <v>0</v>
      </c>
      <c r="J34" s="75">
        <f t="shared" si="13"/>
        <v>0</v>
      </c>
      <c r="K34" s="75">
        <f t="shared" si="13"/>
        <v>0</v>
      </c>
      <c r="L34" s="81">
        <f t="shared" si="2"/>
        <v>0</v>
      </c>
      <c r="M34" s="77"/>
      <c r="N34" s="77"/>
      <c r="O34" s="77"/>
    </row>
    <row r="35" spans="1:15" ht="14.5" x14ac:dyDescent="0.35">
      <c r="A35" s="75"/>
      <c r="B35" s="75"/>
      <c r="C35" s="75" t="str">
        <f t="shared" si="0"/>
        <v>LEO</v>
      </c>
      <c r="D35" s="75">
        <f t="shared" ref="D35:K35" si="14">IF(LEN(D14)=5,VALUE(RIGHT(D14,1)),0)</f>
        <v>0</v>
      </c>
      <c r="E35" s="75">
        <f t="shared" si="14"/>
        <v>0</v>
      </c>
      <c r="F35" s="75">
        <f t="shared" si="14"/>
        <v>0</v>
      </c>
      <c r="G35" s="75">
        <f t="shared" si="14"/>
        <v>0</v>
      </c>
      <c r="H35" s="75">
        <f t="shared" si="14"/>
        <v>0</v>
      </c>
      <c r="I35" s="75">
        <f t="shared" si="14"/>
        <v>0</v>
      </c>
      <c r="J35" s="75">
        <f t="shared" si="14"/>
        <v>0</v>
      </c>
      <c r="K35" s="75">
        <f t="shared" si="14"/>
        <v>0</v>
      </c>
      <c r="L35" s="81">
        <f t="shared" si="2"/>
        <v>0</v>
      </c>
      <c r="M35" s="77"/>
      <c r="N35" s="77"/>
      <c r="O35" s="77"/>
    </row>
    <row r="36" spans="1:15" ht="14.5" x14ac:dyDescent="0.35">
      <c r="A36" s="75"/>
      <c r="B36" s="75"/>
      <c r="C36" s="75" t="str">
        <f t="shared" si="0"/>
        <v>Plimus</v>
      </c>
      <c r="D36" s="75">
        <f t="shared" ref="D36:K36" si="15">IF(LEN(D15)=5,VALUE(RIGHT(D15,1)),0)</f>
        <v>0</v>
      </c>
      <c r="E36" s="75">
        <f t="shared" si="15"/>
        <v>0</v>
      </c>
      <c r="F36" s="75">
        <f t="shared" si="15"/>
        <v>0</v>
      </c>
      <c r="G36" s="75">
        <f t="shared" si="15"/>
        <v>0</v>
      </c>
      <c r="H36" s="75">
        <f t="shared" si="15"/>
        <v>0</v>
      </c>
      <c r="I36" s="75">
        <f t="shared" si="15"/>
        <v>0</v>
      </c>
      <c r="J36" s="75">
        <f t="shared" si="15"/>
        <v>0</v>
      </c>
      <c r="K36" s="75">
        <f t="shared" si="15"/>
        <v>0</v>
      </c>
      <c r="L36" s="81">
        <f t="shared" si="2"/>
        <v>0</v>
      </c>
      <c r="M36" s="77"/>
      <c r="N36" s="77"/>
      <c r="O36" s="77"/>
    </row>
    <row r="37" spans="1:15" ht="14.5" x14ac:dyDescent="0.35">
      <c r="A37" s="75"/>
      <c r="B37" s="75"/>
      <c r="C37" s="75" t="str">
        <f t="shared" si="0"/>
        <v>LREY</v>
      </c>
      <c r="D37" s="75">
        <f t="shared" ref="D37:K37" si="16">IF(LEN(D16)=5,VALUE(RIGHT(D16,1)),0)</f>
        <v>0</v>
      </c>
      <c r="E37" s="75">
        <f t="shared" si="16"/>
        <v>0</v>
      </c>
      <c r="F37" s="75">
        <f t="shared" si="16"/>
        <v>0</v>
      </c>
      <c r="G37" s="75">
        <f t="shared" si="16"/>
        <v>0</v>
      </c>
      <c r="H37" s="75">
        <f t="shared" si="16"/>
        <v>0</v>
      </c>
      <c r="I37" s="75">
        <f t="shared" si="16"/>
        <v>0</v>
      </c>
      <c r="J37" s="75">
        <f t="shared" si="16"/>
        <v>0</v>
      </c>
      <c r="K37" s="75">
        <f t="shared" si="16"/>
        <v>0</v>
      </c>
      <c r="L37" s="81">
        <f t="shared" si="2"/>
        <v>0</v>
      </c>
      <c r="M37" s="77"/>
      <c r="N37" s="77"/>
      <c r="O37" s="77"/>
    </row>
    <row r="38" spans="1:15" ht="14.5" x14ac:dyDescent="0.35">
      <c r="A38" s="75"/>
      <c r="B38" s="75"/>
      <c r="C38" s="75" t="str">
        <f t="shared" si="0"/>
        <v>Franco</v>
      </c>
      <c r="D38" s="75">
        <f t="shared" ref="D38:K38" si="17">IF(LEN(D17)=5,VALUE(RIGHT(D17,1)),0)</f>
        <v>0</v>
      </c>
      <c r="E38" s="75">
        <f t="shared" si="17"/>
        <v>0</v>
      </c>
      <c r="F38" s="75">
        <f t="shared" si="17"/>
        <v>0</v>
      </c>
      <c r="G38" s="75">
        <f t="shared" si="17"/>
        <v>0</v>
      </c>
      <c r="H38" s="75">
        <f t="shared" si="17"/>
        <v>0</v>
      </c>
      <c r="I38" s="75">
        <f t="shared" si="17"/>
        <v>0</v>
      </c>
      <c r="J38" s="75">
        <f t="shared" si="17"/>
        <v>0</v>
      </c>
      <c r="K38" s="75">
        <f t="shared" si="17"/>
        <v>0</v>
      </c>
      <c r="L38" s="81">
        <f t="shared" si="2"/>
        <v>0</v>
      </c>
      <c r="M38" s="77"/>
      <c r="N38" s="77"/>
      <c r="O38" s="77"/>
    </row>
    <row r="39" spans="1:15" ht="14.5" x14ac:dyDescent="0.35">
      <c r="A39" s="75"/>
      <c r="B39" s="75"/>
      <c r="C39" s="75" t="str">
        <f t="shared" si="0"/>
        <v>ROD</v>
      </c>
      <c r="D39" s="75">
        <f t="shared" ref="D39:K39" si="18">IF(LEN(D18)=5,VALUE(RIGHT(D18,1)),0)</f>
        <v>0</v>
      </c>
      <c r="E39" s="75">
        <f t="shared" si="18"/>
        <v>0</v>
      </c>
      <c r="F39" s="75">
        <f t="shared" si="18"/>
        <v>0</v>
      </c>
      <c r="G39" s="75">
        <f t="shared" si="18"/>
        <v>0</v>
      </c>
      <c r="H39" s="75">
        <f t="shared" si="18"/>
        <v>0</v>
      </c>
      <c r="I39" s="75">
        <f t="shared" si="18"/>
        <v>0</v>
      </c>
      <c r="J39" s="75">
        <f t="shared" si="18"/>
        <v>0</v>
      </c>
      <c r="K39" s="75">
        <f t="shared" si="18"/>
        <v>0</v>
      </c>
      <c r="L39" s="81">
        <f t="shared" si="2"/>
        <v>0</v>
      </c>
      <c r="M39" s="77"/>
      <c r="N39" s="77"/>
      <c r="O39" s="7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00"/>
    <outlinePr summaryBelow="0" summaryRight="0"/>
  </sheetPr>
  <dimension ref="A1:O39"/>
  <sheetViews>
    <sheetView workbookViewId="0">
      <selection sqref="A1:XFD1048576"/>
    </sheetView>
  </sheetViews>
  <sheetFormatPr defaultColWidth="12.6328125" defaultRowHeight="15.75" customHeight="1" x14ac:dyDescent="0.3"/>
  <cols>
    <col min="1" max="2" width="6.36328125" style="39" customWidth="1"/>
    <col min="3" max="3" width="11.6328125" style="39" customWidth="1"/>
    <col min="4" max="15" width="6.36328125" style="39" customWidth="1"/>
    <col min="16" max="16384" width="12.6328125" style="39"/>
  </cols>
  <sheetData>
    <row r="1" spans="1:15" ht="15.75" customHeight="1" x14ac:dyDescent="0.35">
      <c r="A1" s="84"/>
      <c r="B1" s="84"/>
      <c r="C1" s="84"/>
      <c r="D1" s="45" t="s">
        <v>50</v>
      </c>
      <c r="E1" s="86" t="s">
        <v>51</v>
      </c>
      <c r="F1" s="86" t="s">
        <v>52</v>
      </c>
      <c r="G1" s="86" t="s">
        <v>53</v>
      </c>
      <c r="H1" s="86" t="s">
        <v>54</v>
      </c>
      <c r="I1" s="86" t="s">
        <v>55</v>
      </c>
      <c r="J1" s="86" t="s">
        <v>56</v>
      </c>
      <c r="K1" s="86" t="s">
        <v>57</v>
      </c>
      <c r="L1" s="87" t="s">
        <v>113</v>
      </c>
      <c r="M1" s="87" t="s">
        <v>104</v>
      </c>
      <c r="N1" s="87" t="s">
        <v>105</v>
      </c>
      <c r="O1" s="88" t="s">
        <v>106</v>
      </c>
    </row>
    <row r="2" spans="1:15" ht="15.75" customHeight="1" x14ac:dyDescent="0.35">
      <c r="A2" s="48">
        <v>1</v>
      </c>
      <c r="B2" s="49"/>
      <c r="C2" s="49" t="s">
        <v>60</v>
      </c>
      <c r="D2" s="66">
        <v>4.2361111111111113E-2</v>
      </c>
      <c r="E2" s="66">
        <v>8.4027777777777785E-2</v>
      </c>
      <c r="F2" s="66">
        <v>8.5416666666666669E-2</v>
      </c>
      <c r="G2" s="66">
        <v>9.0972222222222218E-2</v>
      </c>
      <c r="H2" s="65" t="s">
        <v>116</v>
      </c>
      <c r="I2" s="66">
        <v>8.4027777777777785E-2</v>
      </c>
      <c r="J2" s="65" t="s">
        <v>116</v>
      </c>
      <c r="K2" s="66">
        <v>4.2361111111111113E-2</v>
      </c>
      <c r="L2" s="54">
        <v>8</v>
      </c>
      <c r="M2" s="54">
        <v>18</v>
      </c>
      <c r="N2" s="48" t="s">
        <v>143</v>
      </c>
      <c r="O2" s="54">
        <v>90</v>
      </c>
    </row>
    <row r="3" spans="1:15" ht="15.75" customHeight="1" x14ac:dyDescent="0.35">
      <c r="A3" s="48">
        <v>2</v>
      </c>
      <c r="B3" s="49"/>
      <c r="C3" s="49" t="s">
        <v>67</v>
      </c>
      <c r="D3" s="66">
        <v>4.2361111111111113E-2</v>
      </c>
      <c r="E3" s="66">
        <v>8.4027777777777785E-2</v>
      </c>
      <c r="F3" s="66">
        <v>8.5416666666666669E-2</v>
      </c>
      <c r="G3" s="66">
        <v>8.4027777777777785E-2</v>
      </c>
      <c r="H3" s="65" t="s">
        <v>117</v>
      </c>
      <c r="I3" s="66">
        <v>8.4027777777777785E-2</v>
      </c>
      <c r="J3" s="65" t="s">
        <v>125</v>
      </c>
      <c r="K3" s="66">
        <v>4.2361111111111113E-2</v>
      </c>
      <c r="L3" s="54">
        <v>8</v>
      </c>
      <c r="M3" s="54">
        <v>18</v>
      </c>
      <c r="N3" s="48" t="s">
        <v>144</v>
      </c>
      <c r="O3" s="54">
        <v>87</v>
      </c>
    </row>
    <row r="4" spans="1:15" ht="15.75" customHeight="1" x14ac:dyDescent="0.35">
      <c r="A4" s="48">
        <v>3</v>
      </c>
      <c r="B4" s="49"/>
      <c r="C4" s="49" t="s">
        <v>69</v>
      </c>
      <c r="D4" s="66">
        <v>9.0972222222222218E-2</v>
      </c>
      <c r="E4" s="66">
        <v>8.4027777777777785E-2</v>
      </c>
      <c r="F4" s="66">
        <v>8.5416666666666669E-2</v>
      </c>
      <c r="G4" s="66">
        <v>0.13263888888888889</v>
      </c>
      <c r="H4" s="65" t="s">
        <v>125</v>
      </c>
      <c r="I4" s="66">
        <v>8.4027777777777785E-2</v>
      </c>
      <c r="J4" s="65" t="s">
        <v>119</v>
      </c>
      <c r="K4" s="66">
        <v>9.0972222222222218E-2</v>
      </c>
      <c r="L4" s="54">
        <v>8</v>
      </c>
      <c r="M4" s="54">
        <v>18</v>
      </c>
      <c r="N4" s="48" t="s">
        <v>145</v>
      </c>
      <c r="O4" s="54">
        <v>85</v>
      </c>
    </row>
    <row r="5" spans="1:15" ht="15.75" customHeight="1" x14ac:dyDescent="0.35">
      <c r="A5" s="48">
        <v>4</v>
      </c>
      <c r="B5" s="49"/>
      <c r="C5" s="49" t="s">
        <v>61</v>
      </c>
      <c r="D5" s="66">
        <v>4.2361111111111113E-2</v>
      </c>
      <c r="E5" s="66">
        <v>0.12569444444444444</v>
      </c>
      <c r="F5" s="66">
        <v>9.0972222222222218E-2</v>
      </c>
      <c r="G5" s="66">
        <v>8.4027777777777785E-2</v>
      </c>
      <c r="H5" s="66">
        <v>5.2083333333333336E-2</v>
      </c>
      <c r="I5" s="66">
        <v>8.4027777777777785E-2</v>
      </c>
      <c r="J5" s="65" t="s">
        <v>118</v>
      </c>
      <c r="K5" s="65" t="s">
        <v>132</v>
      </c>
      <c r="L5" s="54">
        <v>10</v>
      </c>
      <c r="M5" s="54">
        <v>15</v>
      </c>
      <c r="N5" s="48" t="s">
        <v>107</v>
      </c>
      <c r="O5" s="54">
        <v>84</v>
      </c>
    </row>
    <row r="6" spans="1:15" ht="15.75" customHeight="1" x14ac:dyDescent="0.35">
      <c r="A6" s="51">
        <v>5</v>
      </c>
      <c r="B6" s="52"/>
      <c r="C6" s="52" t="s">
        <v>65</v>
      </c>
      <c r="D6" s="68">
        <v>4.2361111111111113E-2</v>
      </c>
      <c r="E6" s="68">
        <v>0.13263888888888889</v>
      </c>
      <c r="F6" s="68">
        <v>4.2361111111111113E-2</v>
      </c>
      <c r="G6" s="68">
        <v>4.2361111111111113E-2</v>
      </c>
      <c r="H6" s="68">
        <v>5.2083333333333336E-2</v>
      </c>
      <c r="I6" s="68">
        <v>4.2361111111111113E-2</v>
      </c>
      <c r="J6" s="69" t="s">
        <v>125</v>
      </c>
      <c r="K6" s="68">
        <v>4.2361111111111113E-2</v>
      </c>
      <c r="L6" s="67">
        <v>11</v>
      </c>
      <c r="M6" s="67">
        <v>18</v>
      </c>
      <c r="N6" s="51" t="s">
        <v>145</v>
      </c>
      <c r="O6" s="67">
        <v>81</v>
      </c>
    </row>
    <row r="7" spans="1:15" ht="15.75" customHeight="1" x14ac:dyDescent="0.35">
      <c r="A7" s="48">
        <v>6</v>
      </c>
      <c r="B7" s="49"/>
      <c r="C7" s="49" t="s">
        <v>63</v>
      </c>
      <c r="D7" s="66">
        <v>8.5416666666666669E-2</v>
      </c>
      <c r="E7" s="66">
        <v>8.4027777777777785E-2</v>
      </c>
      <c r="F7" s="66">
        <v>8.5416666666666669E-2</v>
      </c>
      <c r="G7" s="66">
        <v>8.4027777777777785E-2</v>
      </c>
      <c r="H7" s="65" t="s">
        <v>117</v>
      </c>
      <c r="I7" s="66">
        <v>8.4027777777777785E-2</v>
      </c>
      <c r="J7" s="65" t="s">
        <v>119</v>
      </c>
      <c r="K7" s="66">
        <v>4.2361111111111113E-2</v>
      </c>
      <c r="L7" s="54">
        <v>10</v>
      </c>
      <c r="M7" s="54">
        <v>15</v>
      </c>
      <c r="N7" s="48" t="s">
        <v>111</v>
      </c>
      <c r="O7" s="54">
        <v>80</v>
      </c>
    </row>
    <row r="8" spans="1:15" ht="15.75" customHeight="1" x14ac:dyDescent="0.35">
      <c r="A8" s="48">
        <v>7</v>
      </c>
      <c r="B8" s="49">
        <v>1</v>
      </c>
      <c r="C8" s="49" t="s">
        <v>62</v>
      </c>
      <c r="D8" s="66">
        <v>9.0972222222222218E-2</v>
      </c>
      <c r="E8" s="66">
        <v>9.375E-2</v>
      </c>
      <c r="F8" s="66">
        <v>0.12569444444444444</v>
      </c>
      <c r="G8" s="66">
        <v>8.4027777777777785E-2</v>
      </c>
      <c r="H8" s="65" t="s">
        <v>118</v>
      </c>
      <c r="I8" s="66">
        <v>0.12708333333333333</v>
      </c>
      <c r="J8" s="65" t="s">
        <v>116</v>
      </c>
      <c r="K8" s="65" t="s">
        <v>120</v>
      </c>
      <c r="L8" s="54">
        <v>11</v>
      </c>
      <c r="M8" s="54">
        <v>15</v>
      </c>
      <c r="N8" s="48"/>
      <c r="O8" s="54">
        <v>78</v>
      </c>
    </row>
    <row r="9" spans="1:15" ht="15.75" customHeight="1" x14ac:dyDescent="0.35">
      <c r="A9" s="57">
        <v>8</v>
      </c>
      <c r="B9" s="56">
        <v>1</v>
      </c>
      <c r="C9" s="56" t="s">
        <v>64</v>
      </c>
      <c r="D9" s="56" t="s">
        <v>125</v>
      </c>
      <c r="E9" s="83">
        <v>8.4027777777777785E-2</v>
      </c>
      <c r="F9" s="83">
        <v>8.5416666666666669E-2</v>
      </c>
      <c r="G9" s="83">
        <v>9.0972222222222218E-2</v>
      </c>
      <c r="H9" s="56" t="s">
        <v>116</v>
      </c>
      <c r="I9" s="83">
        <v>0.12708333333333333</v>
      </c>
      <c r="J9" s="56" t="s">
        <v>140</v>
      </c>
      <c r="K9" s="83">
        <v>4.2361111111111113E-2</v>
      </c>
      <c r="L9" s="55">
        <v>9</v>
      </c>
      <c r="M9" s="55">
        <v>18</v>
      </c>
      <c r="N9" s="57" t="s">
        <v>146</v>
      </c>
      <c r="O9" s="55">
        <v>77</v>
      </c>
    </row>
    <row r="10" spans="1:15" ht="15.75" customHeight="1" x14ac:dyDescent="0.35">
      <c r="A10" s="48">
        <v>9</v>
      </c>
      <c r="B10" s="49">
        <v>3</v>
      </c>
      <c r="C10" s="49" t="s">
        <v>72</v>
      </c>
      <c r="D10" s="65" t="s">
        <v>120</v>
      </c>
      <c r="E10" s="66">
        <v>9.375E-2</v>
      </c>
      <c r="F10" s="66">
        <v>0.12569444444444444</v>
      </c>
      <c r="G10" s="66">
        <v>4.2361111111111113E-2</v>
      </c>
      <c r="H10" s="66">
        <v>5.2083333333333336E-2</v>
      </c>
      <c r="I10" s="66">
        <v>8.4027777777777785E-2</v>
      </c>
      <c r="J10" s="66">
        <v>4.9305555555555554E-2</v>
      </c>
      <c r="K10" s="66">
        <v>4.2361111111111113E-2</v>
      </c>
      <c r="L10" s="54">
        <v>15</v>
      </c>
      <c r="M10" s="54">
        <v>15</v>
      </c>
      <c r="N10" s="48" t="s">
        <v>111</v>
      </c>
      <c r="O10" s="54">
        <v>75</v>
      </c>
    </row>
    <row r="11" spans="1:15" ht="15.75" customHeight="1" x14ac:dyDescent="0.35">
      <c r="A11" s="64">
        <v>10</v>
      </c>
      <c r="B11" s="60">
        <v>5</v>
      </c>
      <c r="C11" s="60" t="s">
        <v>73</v>
      </c>
      <c r="D11" s="61">
        <v>8.5416666666666669E-2</v>
      </c>
      <c r="E11" s="61">
        <v>9.375E-2</v>
      </c>
      <c r="F11" s="61">
        <v>8.5416666666666669E-2</v>
      </c>
      <c r="G11" s="61">
        <v>0.13263888888888889</v>
      </c>
      <c r="H11" s="61">
        <v>5.2083333333333336E-2</v>
      </c>
      <c r="I11" s="61">
        <v>0.13263888888888889</v>
      </c>
      <c r="J11" s="62" t="s">
        <v>119</v>
      </c>
      <c r="K11" s="61">
        <v>9.0972222222222218E-2</v>
      </c>
      <c r="L11" s="63">
        <v>19</v>
      </c>
      <c r="M11" s="64">
        <v>15</v>
      </c>
      <c r="N11" s="59" t="s">
        <v>107</v>
      </c>
      <c r="O11" s="64">
        <v>73</v>
      </c>
    </row>
    <row r="12" spans="1:15" ht="15.75" customHeight="1" x14ac:dyDescent="0.35">
      <c r="A12" s="54">
        <v>11</v>
      </c>
      <c r="B12" s="49">
        <v>2</v>
      </c>
      <c r="C12" s="49" t="s">
        <v>66</v>
      </c>
      <c r="D12" s="65" t="s">
        <v>116</v>
      </c>
      <c r="E12" s="66">
        <v>8.4027777777777785E-2</v>
      </c>
      <c r="F12" s="66">
        <v>8.5416666666666669E-2</v>
      </c>
      <c r="G12" s="66">
        <v>9.0972222222222218E-2</v>
      </c>
      <c r="H12" s="65" t="s">
        <v>125</v>
      </c>
      <c r="I12" s="66">
        <v>8.4027777777777785E-2</v>
      </c>
      <c r="J12" s="65" t="s">
        <v>116</v>
      </c>
      <c r="K12" s="66">
        <v>9.0972222222222218E-2</v>
      </c>
      <c r="L12" s="54">
        <v>7</v>
      </c>
      <c r="M12" s="54">
        <v>15</v>
      </c>
      <c r="N12" s="48"/>
      <c r="O12" s="54">
        <v>72</v>
      </c>
    </row>
    <row r="13" spans="1:15" ht="15.75" customHeight="1" x14ac:dyDescent="0.35">
      <c r="A13" s="54">
        <v>12</v>
      </c>
      <c r="B13" s="49">
        <v>1</v>
      </c>
      <c r="C13" s="49" t="s">
        <v>70</v>
      </c>
      <c r="D13" s="66">
        <v>9.0972222222222218E-2</v>
      </c>
      <c r="E13" s="66">
        <v>0.13263888888888889</v>
      </c>
      <c r="F13" s="66">
        <v>8.5416666666666669E-2</v>
      </c>
      <c r="G13" s="65" t="s">
        <v>120</v>
      </c>
      <c r="H13" s="65" t="s">
        <v>118</v>
      </c>
      <c r="I13" s="66">
        <v>8.4027777777777785E-2</v>
      </c>
      <c r="J13" s="66">
        <v>9.7916666666666666E-2</v>
      </c>
      <c r="K13" s="66">
        <v>9.0972222222222218E-2</v>
      </c>
      <c r="L13" s="54">
        <v>8</v>
      </c>
      <c r="M13" s="54">
        <v>15</v>
      </c>
      <c r="N13" s="48"/>
      <c r="O13" s="54">
        <v>70</v>
      </c>
    </row>
    <row r="14" spans="1:15" ht="15.75" customHeight="1" x14ac:dyDescent="0.35">
      <c r="A14" s="54">
        <v>13</v>
      </c>
      <c r="B14" s="49">
        <v>3</v>
      </c>
      <c r="C14" s="49" t="s">
        <v>76</v>
      </c>
      <c r="D14" s="66">
        <v>4.2361111111111113E-2</v>
      </c>
      <c r="E14" s="66">
        <v>8.4027777777777785E-2</v>
      </c>
      <c r="F14" s="49"/>
      <c r="G14" s="66">
        <v>8.4027777777777785E-2</v>
      </c>
      <c r="H14" s="65" t="s">
        <v>118</v>
      </c>
      <c r="I14" s="66">
        <v>9.0972222222222218E-2</v>
      </c>
      <c r="J14" s="65" t="s">
        <v>119</v>
      </c>
      <c r="K14" s="66">
        <v>8.4027777777777785E-2</v>
      </c>
      <c r="L14" s="54">
        <v>5</v>
      </c>
      <c r="M14" s="54">
        <v>15</v>
      </c>
      <c r="N14" s="48" t="s">
        <v>111</v>
      </c>
      <c r="O14" s="54">
        <v>69</v>
      </c>
    </row>
    <row r="15" spans="1:15" ht="15.75" customHeight="1" x14ac:dyDescent="0.35">
      <c r="A15" s="54">
        <v>14</v>
      </c>
      <c r="B15" s="49">
        <v>1</v>
      </c>
      <c r="C15" s="49" t="s">
        <v>71</v>
      </c>
      <c r="D15" s="66"/>
      <c r="E15" s="66">
        <v>8.4027777777777785E-2</v>
      </c>
      <c r="F15" s="66">
        <v>0.13541666666666666</v>
      </c>
      <c r="G15" s="66">
        <v>9.0972222222222218E-2</v>
      </c>
      <c r="H15" s="65" t="s">
        <v>118</v>
      </c>
      <c r="I15" s="66">
        <v>8.4027777777777785E-2</v>
      </c>
      <c r="J15" s="65" t="s">
        <v>116</v>
      </c>
      <c r="K15" s="66">
        <v>0.13958333333333334</v>
      </c>
      <c r="L15" s="54">
        <v>9</v>
      </c>
      <c r="M15" s="54">
        <v>15</v>
      </c>
      <c r="N15" s="48"/>
      <c r="O15" s="54">
        <v>66</v>
      </c>
    </row>
    <row r="16" spans="1:15" ht="15.75" customHeight="1" x14ac:dyDescent="0.35">
      <c r="A16" s="54">
        <v>14</v>
      </c>
      <c r="B16" s="49">
        <v>1</v>
      </c>
      <c r="C16" s="49" t="s">
        <v>75</v>
      </c>
      <c r="D16" s="65" t="s">
        <v>116</v>
      </c>
      <c r="E16" s="66">
        <v>0.13263888888888889</v>
      </c>
      <c r="F16" s="66">
        <v>8.5416666666666669E-2</v>
      </c>
      <c r="G16" s="66">
        <v>0.13263888888888889</v>
      </c>
      <c r="H16" s="49"/>
      <c r="I16" s="66">
        <v>0.12708333333333333</v>
      </c>
      <c r="J16" s="65" t="s">
        <v>118</v>
      </c>
      <c r="K16" s="66">
        <v>9.0972222222222218E-2</v>
      </c>
      <c r="L16" s="54" t="s">
        <v>148</v>
      </c>
      <c r="M16" s="54">
        <v>12</v>
      </c>
      <c r="N16" s="48"/>
      <c r="O16" s="54" t="s">
        <v>148</v>
      </c>
    </row>
    <row r="17" spans="1:15" ht="15.75" customHeight="1" x14ac:dyDescent="0.35">
      <c r="A17" s="54">
        <v>16</v>
      </c>
      <c r="B17" s="49"/>
      <c r="C17" s="49" t="s">
        <v>74</v>
      </c>
      <c r="D17" s="65" t="s">
        <v>125</v>
      </c>
      <c r="E17" s="66">
        <v>0.13263888888888889</v>
      </c>
      <c r="F17" s="66">
        <v>8.5416666666666669E-2</v>
      </c>
      <c r="G17" s="66">
        <v>8.4027777777777785E-2</v>
      </c>
      <c r="H17" s="65" t="s">
        <v>118</v>
      </c>
      <c r="I17" s="66">
        <v>8.4027777777777785E-2</v>
      </c>
      <c r="J17" s="65" t="s">
        <v>140</v>
      </c>
      <c r="K17" s="66">
        <v>9.0972222222222218E-2</v>
      </c>
      <c r="L17" s="54">
        <v>7</v>
      </c>
      <c r="M17" s="54">
        <v>15</v>
      </c>
      <c r="N17" s="48"/>
      <c r="O17" s="54">
        <v>60</v>
      </c>
    </row>
    <row r="18" spans="1:15" ht="15.75" customHeight="1" x14ac:dyDescent="0.35">
      <c r="A18" s="54">
        <v>17</v>
      </c>
      <c r="B18" s="49"/>
      <c r="C18" s="49" t="s">
        <v>68</v>
      </c>
      <c r="D18" s="66">
        <v>9.0972222222222218E-2</v>
      </c>
      <c r="E18" s="66">
        <v>0.13263888888888889</v>
      </c>
      <c r="F18" s="66">
        <v>0.12569444444444444</v>
      </c>
      <c r="G18" s="66">
        <v>8.4027777777777785E-2</v>
      </c>
      <c r="H18" s="65" t="s">
        <v>134</v>
      </c>
      <c r="I18" s="65" t="s">
        <v>140</v>
      </c>
      <c r="J18" s="65" t="s">
        <v>134</v>
      </c>
      <c r="K18" s="66">
        <v>9.0972222222222218E-2</v>
      </c>
      <c r="L18" s="54">
        <v>5</v>
      </c>
      <c r="M18" s="54">
        <v>15</v>
      </c>
      <c r="N18" s="48"/>
      <c r="O18" s="54">
        <v>56</v>
      </c>
    </row>
    <row r="19" spans="1:15" ht="15.75" customHeight="1" x14ac:dyDescent="0.35">
      <c r="A19" s="70"/>
      <c r="B19" s="49"/>
      <c r="C19" s="66"/>
      <c r="D19" s="49"/>
      <c r="E19" s="49"/>
      <c r="F19" s="49"/>
      <c r="G19" s="49"/>
      <c r="H19" s="66"/>
      <c r="I19" s="49"/>
      <c r="J19" s="49"/>
      <c r="K19" s="54"/>
      <c r="L19" s="54"/>
      <c r="M19" s="48"/>
      <c r="N19" s="54"/>
      <c r="O19" s="71"/>
    </row>
    <row r="20" spans="1:15" ht="14.5" x14ac:dyDescent="0.35">
      <c r="A20" s="72"/>
      <c r="B20" s="72"/>
      <c r="C20" s="73"/>
      <c r="D20" s="72"/>
      <c r="E20" s="72"/>
      <c r="F20" s="72"/>
      <c r="G20" s="72"/>
      <c r="H20" s="73"/>
      <c r="I20" s="74"/>
      <c r="J20" s="74"/>
      <c r="K20" s="74"/>
      <c r="L20" s="74"/>
      <c r="M20" s="74"/>
      <c r="N20" s="74"/>
      <c r="O20" s="74"/>
    </row>
    <row r="21" spans="1:15" ht="14.5" x14ac:dyDescent="0.35">
      <c r="A21" s="75"/>
      <c r="B21" s="75"/>
      <c r="C21" s="76"/>
      <c r="D21" s="75"/>
      <c r="E21" s="75"/>
      <c r="F21" s="75"/>
      <c r="G21" s="75"/>
      <c r="H21" s="76"/>
      <c r="I21" s="77"/>
      <c r="J21" s="77"/>
      <c r="K21" s="77"/>
      <c r="L21" s="77"/>
      <c r="M21" s="77"/>
      <c r="N21" s="77"/>
      <c r="O21" s="77"/>
    </row>
    <row r="22" spans="1:15" ht="14.5" x14ac:dyDescent="0.35">
      <c r="A22" s="75"/>
      <c r="B22" s="75"/>
      <c r="C22" s="78" t="s">
        <v>149</v>
      </c>
      <c r="D22" s="78"/>
      <c r="E22" s="78"/>
      <c r="F22" s="78"/>
      <c r="G22" s="78"/>
      <c r="H22" s="79"/>
      <c r="I22" s="80"/>
      <c r="J22" s="80"/>
      <c r="K22" s="80"/>
      <c r="L22" s="80" t="s">
        <v>127</v>
      </c>
      <c r="M22" s="77"/>
      <c r="N22" s="77"/>
      <c r="O22" s="77"/>
    </row>
    <row r="23" spans="1:15" ht="14.5" x14ac:dyDescent="0.35">
      <c r="A23" s="75"/>
      <c r="B23" s="75"/>
      <c r="C23" s="75" t="str">
        <f t="shared" ref="C23:C39" si="0">C2</f>
        <v>Matib</v>
      </c>
      <c r="D23" s="75">
        <f t="shared" ref="D23:K23" si="1">IF(LEN(D2)=5,VALUE(RIGHT(D2,1)),0)</f>
        <v>0</v>
      </c>
      <c r="E23" s="75">
        <f t="shared" si="1"/>
        <v>0</v>
      </c>
      <c r="F23" s="75">
        <f t="shared" si="1"/>
        <v>0</v>
      </c>
      <c r="G23" s="75">
        <f t="shared" si="1"/>
        <v>0</v>
      </c>
      <c r="H23" s="75">
        <f t="shared" si="1"/>
        <v>0</v>
      </c>
      <c r="I23" s="75">
        <f t="shared" si="1"/>
        <v>0</v>
      </c>
      <c r="J23" s="75">
        <f t="shared" si="1"/>
        <v>0</v>
      </c>
      <c r="K23" s="75">
        <f t="shared" si="1"/>
        <v>0</v>
      </c>
      <c r="L23" s="81">
        <f t="shared" ref="L23:L39" si="2">SUM(D23:K23)</f>
        <v>0</v>
      </c>
      <c r="M23" s="77"/>
      <c r="N23" s="77"/>
      <c r="O23" s="77"/>
    </row>
    <row r="24" spans="1:15" ht="14.5" x14ac:dyDescent="0.35">
      <c r="A24" s="75"/>
      <c r="B24" s="75"/>
      <c r="C24" s="75" t="str">
        <f t="shared" si="0"/>
        <v>RGAL</v>
      </c>
      <c r="D24" s="75">
        <f t="shared" ref="D24:K24" si="3">IF(LEN(D3)=5,VALUE(RIGHT(D3,1)),0)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81">
        <f t="shared" si="2"/>
        <v>0</v>
      </c>
      <c r="M24" s="77"/>
      <c r="N24" s="77"/>
      <c r="O24" s="77"/>
    </row>
    <row r="25" spans="1:15" ht="14.5" x14ac:dyDescent="0.35">
      <c r="A25" s="75"/>
      <c r="B25" s="75"/>
      <c r="C25" s="75" t="str">
        <f t="shared" si="0"/>
        <v>Laucha</v>
      </c>
      <c r="D25" s="75">
        <f t="shared" ref="D25:K25" si="4">IF(LEN(D4)=5,VALUE(RIGHT(D4,1)),0)</f>
        <v>0</v>
      </c>
      <c r="E25" s="75">
        <f t="shared" si="4"/>
        <v>0</v>
      </c>
      <c r="F25" s="75">
        <f t="shared" si="4"/>
        <v>0</v>
      </c>
      <c r="G25" s="75">
        <f t="shared" si="4"/>
        <v>0</v>
      </c>
      <c r="H25" s="75">
        <f t="shared" si="4"/>
        <v>0</v>
      </c>
      <c r="I25" s="75">
        <f t="shared" si="4"/>
        <v>0</v>
      </c>
      <c r="J25" s="75">
        <f t="shared" si="4"/>
        <v>0</v>
      </c>
      <c r="K25" s="75">
        <f t="shared" si="4"/>
        <v>0</v>
      </c>
      <c r="L25" s="81">
        <f t="shared" si="2"/>
        <v>0</v>
      </c>
      <c r="M25" s="77"/>
      <c r="N25" s="77"/>
      <c r="O25" s="77"/>
    </row>
    <row r="26" spans="1:15" ht="14.5" x14ac:dyDescent="0.35">
      <c r="A26" s="75"/>
      <c r="B26" s="75"/>
      <c r="C26" s="75" t="str">
        <f t="shared" si="0"/>
        <v>SOSA</v>
      </c>
      <c r="D26" s="75">
        <f t="shared" ref="D26:K26" si="5">IF(LEN(D5)=5,VALUE(RIGHT(D5,1)),0)</f>
        <v>0</v>
      </c>
      <c r="E26" s="75">
        <f t="shared" si="5"/>
        <v>0</v>
      </c>
      <c r="F26" s="75">
        <f t="shared" si="5"/>
        <v>0</v>
      </c>
      <c r="G26" s="75">
        <f t="shared" si="5"/>
        <v>0</v>
      </c>
      <c r="H26" s="75">
        <f t="shared" si="5"/>
        <v>0</v>
      </c>
      <c r="I26" s="75">
        <f t="shared" si="5"/>
        <v>0</v>
      </c>
      <c r="J26" s="75">
        <f t="shared" si="5"/>
        <v>0</v>
      </c>
      <c r="K26" s="75">
        <f t="shared" si="5"/>
        <v>0</v>
      </c>
      <c r="L26" s="81">
        <f t="shared" si="2"/>
        <v>0</v>
      </c>
      <c r="M26" s="77"/>
      <c r="N26" s="77"/>
      <c r="O26" s="77"/>
    </row>
    <row r="27" spans="1:15" ht="14.5" x14ac:dyDescent="0.35">
      <c r="A27" s="75"/>
      <c r="B27" s="75"/>
      <c r="C27" s="75" t="str">
        <f t="shared" si="0"/>
        <v>FD</v>
      </c>
      <c r="D27" s="75">
        <f t="shared" ref="D27:K27" si="6">IF(LEN(D6)=5,VALUE(RIGHT(D6,1)),0)</f>
        <v>0</v>
      </c>
      <c r="E27" s="75">
        <f t="shared" si="6"/>
        <v>0</v>
      </c>
      <c r="F27" s="75">
        <f t="shared" si="6"/>
        <v>0</v>
      </c>
      <c r="G27" s="75">
        <f t="shared" si="6"/>
        <v>0</v>
      </c>
      <c r="H27" s="75">
        <f t="shared" si="6"/>
        <v>0</v>
      </c>
      <c r="I27" s="75">
        <f t="shared" si="6"/>
        <v>0</v>
      </c>
      <c r="J27" s="75">
        <f t="shared" si="6"/>
        <v>0</v>
      </c>
      <c r="K27" s="75">
        <f t="shared" si="6"/>
        <v>0</v>
      </c>
      <c r="L27" s="81">
        <f t="shared" si="2"/>
        <v>0</v>
      </c>
      <c r="M27" s="77"/>
      <c r="N27" s="77"/>
      <c r="O27" s="77"/>
    </row>
    <row r="28" spans="1:15" ht="14.5" x14ac:dyDescent="0.35">
      <c r="A28" s="75"/>
      <c r="B28" s="75"/>
      <c r="C28" s="75" t="str">
        <f t="shared" si="0"/>
        <v>HERNAN</v>
      </c>
      <c r="D28" s="75">
        <f t="shared" ref="D28:K28" si="7">IF(LEN(D7)=5,VALUE(RIGHT(D7,1)),0)</f>
        <v>0</v>
      </c>
      <c r="E28" s="75">
        <f t="shared" si="7"/>
        <v>0</v>
      </c>
      <c r="F28" s="75">
        <f t="shared" si="7"/>
        <v>0</v>
      </c>
      <c r="G28" s="75">
        <f t="shared" si="7"/>
        <v>0</v>
      </c>
      <c r="H28" s="75">
        <f t="shared" si="7"/>
        <v>0</v>
      </c>
      <c r="I28" s="75">
        <f t="shared" si="7"/>
        <v>0</v>
      </c>
      <c r="J28" s="75">
        <f t="shared" si="7"/>
        <v>0</v>
      </c>
      <c r="K28" s="75">
        <f t="shared" si="7"/>
        <v>0</v>
      </c>
      <c r="L28" s="81">
        <f t="shared" si="2"/>
        <v>0</v>
      </c>
      <c r="M28" s="77"/>
      <c r="N28" s="77"/>
      <c r="O28" s="77"/>
    </row>
    <row r="29" spans="1:15" ht="14.5" x14ac:dyDescent="0.35">
      <c r="A29" s="75"/>
      <c r="B29" s="75"/>
      <c r="C29" s="75" t="str">
        <f t="shared" si="0"/>
        <v>Satoshi</v>
      </c>
      <c r="D29" s="75">
        <f t="shared" ref="D29:K29" si="8">IF(LEN(D8)=5,VALUE(RIGHT(D8,1)),0)</f>
        <v>0</v>
      </c>
      <c r="E29" s="75">
        <f t="shared" si="8"/>
        <v>0</v>
      </c>
      <c r="F29" s="75">
        <f t="shared" si="8"/>
        <v>0</v>
      </c>
      <c r="G29" s="75">
        <f t="shared" si="8"/>
        <v>0</v>
      </c>
      <c r="H29" s="75">
        <f t="shared" si="8"/>
        <v>0</v>
      </c>
      <c r="I29" s="75">
        <f t="shared" si="8"/>
        <v>0</v>
      </c>
      <c r="J29" s="75">
        <f t="shared" si="8"/>
        <v>0</v>
      </c>
      <c r="K29" s="75">
        <f t="shared" si="8"/>
        <v>0</v>
      </c>
      <c r="L29" s="81">
        <f t="shared" si="2"/>
        <v>0</v>
      </c>
      <c r="M29" s="77"/>
      <c r="N29" s="77"/>
      <c r="O29" s="77"/>
    </row>
    <row r="30" spans="1:15" ht="14.5" x14ac:dyDescent="0.35">
      <c r="A30" s="75"/>
      <c r="B30" s="75"/>
      <c r="C30" s="75" t="str">
        <f t="shared" si="0"/>
        <v>MAGU</v>
      </c>
      <c r="D30" s="75">
        <f t="shared" ref="D30:K30" si="9">IF(LEN(D9)=5,VALUE(RIGHT(D9,1)),0)</f>
        <v>0</v>
      </c>
      <c r="E30" s="75">
        <f t="shared" si="9"/>
        <v>0</v>
      </c>
      <c r="F30" s="75">
        <f t="shared" si="9"/>
        <v>0</v>
      </c>
      <c r="G30" s="75">
        <f t="shared" si="9"/>
        <v>0</v>
      </c>
      <c r="H30" s="75">
        <f t="shared" si="9"/>
        <v>0</v>
      </c>
      <c r="I30" s="75">
        <f t="shared" si="9"/>
        <v>0</v>
      </c>
      <c r="J30" s="75">
        <f t="shared" si="9"/>
        <v>0</v>
      </c>
      <c r="K30" s="75">
        <f t="shared" si="9"/>
        <v>0</v>
      </c>
      <c r="L30" s="81">
        <f t="shared" si="2"/>
        <v>0</v>
      </c>
      <c r="M30" s="77"/>
      <c r="N30" s="77"/>
      <c r="O30" s="77"/>
    </row>
    <row r="31" spans="1:15" ht="14.5" x14ac:dyDescent="0.35">
      <c r="A31" s="75"/>
      <c r="B31" s="75"/>
      <c r="C31" s="75" t="str">
        <f t="shared" si="0"/>
        <v>MartinG</v>
      </c>
      <c r="D31" s="75">
        <f t="shared" ref="D31:K31" si="10">IF(LEN(D10)=5,VALUE(RIGHT(D10,1)),0)</f>
        <v>0</v>
      </c>
      <c r="E31" s="75">
        <f t="shared" si="10"/>
        <v>0</v>
      </c>
      <c r="F31" s="75">
        <f t="shared" si="10"/>
        <v>0</v>
      </c>
      <c r="G31" s="75">
        <f t="shared" si="10"/>
        <v>0</v>
      </c>
      <c r="H31" s="75">
        <f t="shared" si="10"/>
        <v>0</v>
      </c>
      <c r="I31" s="75">
        <f t="shared" si="10"/>
        <v>0</v>
      </c>
      <c r="J31" s="75">
        <f t="shared" si="10"/>
        <v>0</v>
      </c>
      <c r="K31" s="75">
        <f t="shared" si="10"/>
        <v>0</v>
      </c>
      <c r="L31" s="81">
        <f t="shared" si="2"/>
        <v>0</v>
      </c>
      <c r="M31" s="77"/>
      <c r="N31" s="77"/>
      <c r="O31" s="77"/>
    </row>
    <row r="32" spans="1:15" ht="14.5" x14ac:dyDescent="0.35">
      <c r="A32" s="75"/>
      <c r="B32" s="75"/>
      <c r="C32" s="75" t="str">
        <f t="shared" si="0"/>
        <v>LREY</v>
      </c>
      <c r="D32" s="75">
        <f t="shared" ref="D32:K32" si="11">IF(LEN(D11)=5,VALUE(RIGHT(D11,1)),0)</f>
        <v>0</v>
      </c>
      <c r="E32" s="75">
        <f t="shared" si="11"/>
        <v>0</v>
      </c>
      <c r="F32" s="75">
        <f t="shared" si="11"/>
        <v>0</v>
      </c>
      <c r="G32" s="75">
        <f t="shared" si="11"/>
        <v>0</v>
      </c>
      <c r="H32" s="75">
        <f t="shared" si="11"/>
        <v>0</v>
      </c>
      <c r="I32" s="75">
        <f t="shared" si="11"/>
        <v>0</v>
      </c>
      <c r="J32" s="75">
        <f t="shared" si="11"/>
        <v>0</v>
      </c>
      <c r="K32" s="75">
        <f t="shared" si="11"/>
        <v>0</v>
      </c>
      <c r="L32" s="81">
        <f t="shared" si="2"/>
        <v>0</v>
      </c>
      <c r="M32" s="77"/>
      <c r="N32" s="77"/>
      <c r="O32" s="77"/>
    </row>
    <row r="33" spans="1:15" ht="14.5" x14ac:dyDescent="0.35">
      <c r="A33" s="75"/>
      <c r="B33" s="75"/>
      <c r="C33" s="75" t="str">
        <f t="shared" si="0"/>
        <v>LeaY</v>
      </c>
      <c r="D33" s="75">
        <f t="shared" ref="D33:K33" si="12">IF(LEN(D12)=5,VALUE(RIGHT(D12,1)),0)</f>
        <v>0</v>
      </c>
      <c r="E33" s="75">
        <f t="shared" si="12"/>
        <v>0</v>
      </c>
      <c r="F33" s="75">
        <f t="shared" si="12"/>
        <v>0</v>
      </c>
      <c r="G33" s="75">
        <f t="shared" si="12"/>
        <v>0</v>
      </c>
      <c r="H33" s="75">
        <f t="shared" si="12"/>
        <v>0</v>
      </c>
      <c r="I33" s="75">
        <f t="shared" si="12"/>
        <v>0</v>
      </c>
      <c r="J33" s="75">
        <f t="shared" si="12"/>
        <v>0</v>
      </c>
      <c r="K33" s="75">
        <f t="shared" si="12"/>
        <v>0</v>
      </c>
      <c r="L33" s="81">
        <f t="shared" si="2"/>
        <v>0</v>
      </c>
      <c r="M33" s="77"/>
      <c r="N33" s="77"/>
      <c r="O33" s="77"/>
    </row>
    <row r="34" spans="1:15" ht="14.5" x14ac:dyDescent="0.35">
      <c r="A34" s="75"/>
      <c r="B34" s="75"/>
      <c r="C34" s="75" t="str">
        <f t="shared" si="0"/>
        <v>Lautaro</v>
      </c>
      <c r="D34" s="75">
        <f t="shared" ref="D34:K34" si="13">IF(LEN(D13)=5,VALUE(RIGHT(D13,1)),0)</f>
        <v>0</v>
      </c>
      <c r="E34" s="75">
        <f t="shared" si="13"/>
        <v>0</v>
      </c>
      <c r="F34" s="75">
        <f t="shared" si="13"/>
        <v>0</v>
      </c>
      <c r="G34" s="75">
        <f t="shared" si="13"/>
        <v>0</v>
      </c>
      <c r="H34" s="75">
        <f t="shared" si="13"/>
        <v>0</v>
      </c>
      <c r="I34" s="75">
        <f t="shared" si="13"/>
        <v>0</v>
      </c>
      <c r="J34" s="75">
        <f t="shared" si="13"/>
        <v>0</v>
      </c>
      <c r="K34" s="75">
        <f t="shared" si="13"/>
        <v>0</v>
      </c>
      <c r="L34" s="81">
        <f t="shared" si="2"/>
        <v>0</v>
      </c>
      <c r="M34" s="77"/>
      <c r="N34" s="77"/>
      <c r="O34" s="77"/>
    </row>
    <row r="35" spans="1:15" ht="14.5" x14ac:dyDescent="0.35">
      <c r="A35" s="75"/>
      <c r="B35" s="75"/>
      <c r="C35" s="75" t="str">
        <f t="shared" si="0"/>
        <v>GBAI</v>
      </c>
      <c r="D35" s="75">
        <f t="shared" ref="D35:K35" si="14">IF(LEN(D14)=5,VALUE(RIGHT(D14,1)),0)</f>
        <v>0</v>
      </c>
      <c r="E35" s="75">
        <f t="shared" si="14"/>
        <v>0</v>
      </c>
      <c r="F35" s="75">
        <f t="shared" si="14"/>
        <v>0</v>
      </c>
      <c r="G35" s="75">
        <f t="shared" si="14"/>
        <v>0</v>
      </c>
      <c r="H35" s="75">
        <f t="shared" si="14"/>
        <v>0</v>
      </c>
      <c r="I35" s="75">
        <f t="shared" si="14"/>
        <v>0</v>
      </c>
      <c r="J35" s="75">
        <f t="shared" si="14"/>
        <v>0</v>
      </c>
      <c r="K35" s="75">
        <f t="shared" si="14"/>
        <v>0</v>
      </c>
      <c r="L35" s="81">
        <f t="shared" si="2"/>
        <v>0</v>
      </c>
      <c r="M35" s="77"/>
      <c r="N35" s="77"/>
      <c r="O35" s="77"/>
    </row>
    <row r="36" spans="1:15" ht="14.5" x14ac:dyDescent="0.35">
      <c r="A36" s="75"/>
      <c r="B36" s="75"/>
      <c r="C36" s="75" t="str">
        <f t="shared" si="0"/>
        <v>LEO</v>
      </c>
      <c r="D36" s="75">
        <f t="shared" ref="D36:K36" si="15">IF(LEN(D15)=5,VALUE(RIGHT(D15,1)),0)</f>
        <v>0</v>
      </c>
      <c r="E36" s="75">
        <f t="shared" si="15"/>
        <v>0</v>
      </c>
      <c r="F36" s="75">
        <f t="shared" si="15"/>
        <v>0</v>
      </c>
      <c r="G36" s="75">
        <f t="shared" si="15"/>
        <v>0</v>
      </c>
      <c r="H36" s="75">
        <f t="shared" si="15"/>
        <v>0</v>
      </c>
      <c r="I36" s="75">
        <f t="shared" si="15"/>
        <v>0</v>
      </c>
      <c r="J36" s="75">
        <f t="shared" si="15"/>
        <v>0</v>
      </c>
      <c r="K36" s="75">
        <f t="shared" si="15"/>
        <v>0</v>
      </c>
      <c r="L36" s="81">
        <f t="shared" si="2"/>
        <v>0</v>
      </c>
      <c r="M36" s="77"/>
      <c r="N36" s="77"/>
      <c r="O36" s="77"/>
    </row>
    <row r="37" spans="1:15" ht="14.5" x14ac:dyDescent="0.35">
      <c r="A37" s="75"/>
      <c r="B37" s="75"/>
      <c r="C37" s="75" t="str">
        <f t="shared" si="0"/>
        <v>Plimus</v>
      </c>
      <c r="D37" s="75">
        <f t="shared" ref="D37:K37" si="16">IF(LEN(D16)=5,VALUE(RIGHT(D16,1)),0)</f>
        <v>0</v>
      </c>
      <c r="E37" s="75">
        <f t="shared" si="16"/>
        <v>0</v>
      </c>
      <c r="F37" s="75">
        <f t="shared" si="16"/>
        <v>0</v>
      </c>
      <c r="G37" s="75">
        <f t="shared" si="16"/>
        <v>0</v>
      </c>
      <c r="H37" s="75">
        <f t="shared" si="16"/>
        <v>0</v>
      </c>
      <c r="I37" s="75">
        <f t="shared" si="16"/>
        <v>0</v>
      </c>
      <c r="J37" s="75">
        <f t="shared" si="16"/>
        <v>0</v>
      </c>
      <c r="K37" s="75">
        <f t="shared" si="16"/>
        <v>0</v>
      </c>
      <c r="L37" s="81">
        <f t="shared" si="2"/>
        <v>0</v>
      </c>
      <c r="M37" s="77"/>
      <c r="N37" s="77"/>
      <c r="O37" s="77"/>
    </row>
    <row r="38" spans="1:15" ht="14.5" x14ac:dyDescent="0.35">
      <c r="A38" s="75"/>
      <c r="B38" s="75"/>
      <c r="C38" s="75" t="str">
        <f t="shared" si="0"/>
        <v>Franco</v>
      </c>
      <c r="D38" s="75">
        <f t="shared" ref="D38:K38" si="17">IF(LEN(D17)=5,VALUE(RIGHT(D17,1)),0)</f>
        <v>0</v>
      </c>
      <c r="E38" s="75">
        <f t="shared" si="17"/>
        <v>0</v>
      </c>
      <c r="F38" s="75">
        <f t="shared" si="17"/>
        <v>0</v>
      </c>
      <c r="G38" s="75">
        <f t="shared" si="17"/>
        <v>0</v>
      </c>
      <c r="H38" s="75">
        <f t="shared" si="17"/>
        <v>0</v>
      </c>
      <c r="I38" s="75">
        <f t="shared" si="17"/>
        <v>0</v>
      </c>
      <c r="J38" s="75">
        <f t="shared" si="17"/>
        <v>0</v>
      </c>
      <c r="K38" s="75">
        <f t="shared" si="17"/>
        <v>0</v>
      </c>
      <c r="L38" s="81">
        <f t="shared" si="2"/>
        <v>0</v>
      </c>
      <c r="M38" s="77"/>
      <c r="N38" s="77"/>
      <c r="O38" s="77"/>
    </row>
    <row r="39" spans="1:15" ht="14.5" x14ac:dyDescent="0.35">
      <c r="A39" s="75"/>
      <c r="B39" s="75"/>
      <c r="C39" s="75" t="str">
        <f t="shared" si="0"/>
        <v>ROD</v>
      </c>
      <c r="D39" s="75">
        <f t="shared" ref="D39:K39" si="18">IF(LEN(D18)=5,VALUE(RIGHT(D18,1)),0)</f>
        <v>0</v>
      </c>
      <c r="E39" s="75">
        <f t="shared" si="18"/>
        <v>0</v>
      </c>
      <c r="F39" s="75">
        <f t="shared" si="18"/>
        <v>0</v>
      </c>
      <c r="G39" s="75">
        <f t="shared" si="18"/>
        <v>0</v>
      </c>
      <c r="H39" s="75">
        <f t="shared" si="18"/>
        <v>0</v>
      </c>
      <c r="I39" s="75">
        <f t="shared" si="18"/>
        <v>0</v>
      </c>
      <c r="J39" s="75">
        <f t="shared" si="18"/>
        <v>0</v>
      </c>
      <c r="K39" s="75">
        <f t="shared" si="18"/>
        <v>0</v>
      </c>
      <c r="L39" s="81">
        <f t="shared" si="2"/>
        <v>0</v>
      </c>
      <c r="M39" s="77"/>
      <c r="N39" s="77"/>
      <c r="O39" s="7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00"/>
    <outlinePr summaryBelow="0" summaryRight="0"/>
  </sheetPr>
  <dimension ref="A1:K39"/>
  <sheetViews>
    <sheetView workbookViewId="0"/>
  </sheetViews>
  <sheetFormatPr defaultColWidth="12.6328125" defaultRowHeight="15.75" customHeight="1" x14ac:dyDescent="0.3"/>
  <cols>
    <col min="1" max="2" width="6.36328125" customWidth="1"/>
    <col min="3" max="3" width="11.6328125" customWidth="1"/>
    <col min="4" max="11" width="6.36328125" customWidth="1"/>
  </cols>
  <sheetData>
    <row r="1" spans="1:11" ht="15.75" customHeight="1" x14ac:dyDescent="0.3">
      <c r="A1" s="84"/>
      <c r="B1" s="33"/>
      <c r="C1" s="33"/>
      <c r="D1" s="1" t="s">
        <v>77</v>
      </c>
      <c r="E1" s="34" t="s">
        <v>78</v>
      </c>
      <c r="F1" s="34" t="s">
        <v>79</v>
      </c>
      <c r="G1" s="34" t="s">
        <v>80</v>
      </c>
      <c r="H1" s="35" t="s">
        <v>113</v>
      </c>
      <c r="I1" s="35" t="s">
        <v>104</v>
      </c>
      <c r="J1" s="35" t="s">
        <v>105</v>
      </c>
      <c r="K1" s="36" t="s">
        <v>106</v>
      </c>
    </row>
    <row r="2" spans="1:11" ht="15.75" customHeight="1" x14ac:dyDescent="0.3">
      <c r="A2" s="2">
        <v>1</v>
      </c>
      <c r="B2" s="3"/>
      <c r="C2" s="3" t="s">
        <v>60</v>
      </c>
      <c r="D2" s="16" t="s">
        <v>119</v>
      </c>
      <c r="E2" s="16" t="s">
        <v>116</v>
      </c>
      <c r="F2" s="16" t="s">
        <v>125</v>
      </c>
      <c r="G2" s="17">
        <v>5.9027777777777776E-2</v>
      </c>
      <c r="H2" s="6">
        <v>5</v>
      </c>
      <c r="I2" s="6">
        <v>34</v>
      </c>
      <c r="J2" s="2" t="s">
        <v>107</v>
      </c>
      <c r="K2" s="2">
        <v>111</v>
      </c>
    </row>
    <row r="3" spans="1:11" ht="15.75" customHeight="1" x14ac:dyDescent="0.3">
      <c r="A3" s="2">
        <v>2</v>
      </c>
      <c r="B3" s="3"/>
      <c r="C3" s="3" t="s">
        <v>62</v>
      </c>
      <c r="D3" s="16" t="s">
        <v>129</v>
      </c>
      <c r="E3" s="16" t="s">
        <v>116</v>
      </c>
      <c r="F3" s="16" t="s">
        <v>132</v>
      </c>
      <c r="G3" s="17">
        <v>0.10625</v>
      </c>
      <c r="H3" s="6">
        <v>3</v>
      </c>
      <c r="I3" s="6">
        <v>39</v>
      </c>
      <c r="J3" s="2" t="s">
        <v>107</v>
      </c>
      <c r="K3" s="2">
        <v>105</v>
      </c>
    </row>
    <row r="4" spans="1:11" ht="15.75" customHeight="1" x14ac:dyDescent="0.3">
      <c r="A4" s="2">
        <v>3</v>
      </c>
      <c r="B4" s="3">
        <v>2</v>
      </c>
      <c r="C4" s="3" t="s">
        <v>63</v>
      </c>
      <c r="D4" s="16" t="s">
        <v>119</v>
      </c>
      <c r="E4" s="16" t="s">
        <v>119</v>
      </c>
      <c r="F4" s="16" t="s">
        <v>125</v>
      </c>
      <c r="G4" s="17">
        <v>5.9027777777777776E-2</v>
      </c>
      <c r="H4" s="6">
        <v>5</v>
      </c>
      <c r="I4" s="6">
        <v>31</v>
      </c>
      <c r="J4" s="2" t="s">
        <v>111</v>
      </c>
      <c r="K4" s="2">
        <v>101</v>
      </c>
    </row>
    <row r="5" spans="1:11" ht="15.75" customHeight="1" x14ac:dyDescent="0.3">
      <c r="A5" s="2">
        <v>4</v>
      </c>
      <c r="B5" s="3">
        <v>1</v>
      </c>
      <c r="C5" s="3" t="s">
        <v>61</v>
      </c>
      <c r="D5" s="16" t="s">
        <v>118</v>
      </c>
      <c r="E5" s="16" t="s">
        <v>125</v>
      </c>
      <c r="F5" s="16" t="s">
        <v>129</v>
      </c>
      <c r="G5" s="16" t="s">
        <v>118</v>
      </c>
      <c r="H5" s="6">
        <v>0</v>
      </c>
      <c r="I5" s="6">
        <v>31</v>
      </c>
      <c r="J5" s="2" t="s">
        <v>107</v>
      </c>
      <c r="K5" s="2">
        <v>100</v>
      </c>
    </row>
    <row r="6" spans="1:11" ht="15.75" customHeight="1" x14ac:dyDescent="0.3">
      <c r="A6" s="4">
        <v>5</v>
      </c>
      <c r="B6" s="5">
        <v>1</v>
      </c>
      <c r="C6" s="5" t="s">
        <v>65</v>
      </c>
      <c r="D6" s="20" t="s">
        <v>119</v>
      </c>
      <c r="E6" s="20" t="s">
        <v>125</v>
      </c>
      <c r="F6" s="20" t="s">
        <v>125</v>
      </c>
      <c r="G6" s="19">
        <v>9.0277777777777769E-3</v>
      </c>
      <c r="H6" s="18">
        <v>3</v>
      </c>
      <c r="I6" s="18">
        <v>34</v>
      </c>
      <c r="J6" s="4" t="s">
        <v>111</v>
      </c>
      <c r="K6" s="4">
        <v>100</v>
      </c>
    </row>
    <row r="7" spans="1:11" ht="15.75" customHeight="1" x14ac:dyDescent="0.3">
      <c r="A7" s="2">
        <v>6</v>
      </c>
      <c r="B7" s="3">
        <v>1</v>
      </c>
      <c r="C7" s="3" t="s">
        <v>64</v>
      </c>
      <c r="D7" s="16" t="s">
        <v>119</v>
      </c>
      <c r="E7" s="16" t="s">
        <v>116</v>
      </c>
      <c r="F7" s="16" t="s">
        <v>134</v>
      </c>
      <c r="G7" s="17">
        <v>0.10625</v>
      </c>
      <c r="H7" s="6">
        <v>3</v>
      </c>
      <c r="I7" s="6">
        <v>34</v>
      </c>
      <c r="J7" s="2" t="s">
        <v>150</v>
      </c>
      <c r="K7" s="6">
        <v>96</v>
      </c>
    </row>
    <row r="8" spans="1:11" ht="15.75" customHeight="1" x14ac:dyDescent="0.3">
      <c r="A8" s="2">
        <v>7</v>
      </c>
      <c r="B8" s="3">
        <v>1</v>
      </c>
      <c r="C8" s="3" t="s">
        <v>69</v>
      </c>
      <c r="D8" s="16" t="s">
        <v>125</v>
      </c>
      <c r="E8" s="16" t="s">
        <v>116</v>
      </c>
      <c r="F8" s="16" t="s">
        <v>129</v>
      </c>
      <c r="G8" s="17">
        <v>0.10625</v>
      </c>
      <c r="H8" s="6">
        <v>3</v>
      </c>
      <c r="I8" s="6">
        <v>26</v>
      </c>
      <c r="J8" s="2" t="s">
        <v>111</v>
      </c>
      <c r="K8" s="6">
        <v>96</v>
      </c>
    </row>
    <row r="9" spans="1:11" ht="15.75" customHeight="1" x14ac:dyDescent="0.3">
      <c r="A9" s="2">
        <v>8</v>
      </c>
      <c r="B9" s="3">
        <v>2</v>
      </c>
      <c r="C9" s="3" t="s">
        <v>67</v>
      </c>
      <c r="D9" s="16" t="s">
        <v>119</v>
      </c>
      <c r="E9" s="16" t="s">
        <v>125</v>
      </c>
      <c r="F9" s="16" t="s">
        <v>119</v>
      </c>
      <c r="G9" s="16" t="s">
        <v>117</v>
      </c>
      <c r="H9" s="6">
        <v>0</v>
      </c>
      <c r="I9" s="6">
        <v>26</v>
      </c>
      <c r="J9" s="2"/>
      <c r="K9" s="6">
        <v>95</v>
      </c>
    </row>
    <row r="10" spans="1:11" ht="15.75" customHeight="1" x14ac:dyDescent="0.3">
      <c r="A10" s="2">
        <v>9</v>
      </c>
      <c r="B10" s="3"/>
      <c r="C10" s="3" t="s">
        <v>66</v>
      </c>
      <c r="D10" s="16" t="s">
        <v>119</v>
      </c>
      <c r="E10" s="16" t="s">
        <v>116</v>
      </c>
      <c r="F10" s="16" t="s">
        <v>120</v>
      </c>
      <c r="G10" s="17">
        <v>5.9027777777777776E-2</v>
      </c>
      <c r="H10" s="6">
        <v>5</v>
      </c>
      <c r="I10" s="6">
        <v>31</v>
      </c>
      <c r="J10" s="2"/>
      <c r="K10" s="6">
        <v>93</v>
      </c>
    </row>
    <row r="11" spans="1:11" ht="15.75" customHeight="1" x14ac:dyDescent="0.3">
      <c r="A11" s="6">
        <v>10</v>
      </c>
      <c r="B11" s="3">
        <v>1</v>
      </c>
      <c r="C11" s="3" t="s">
        <v>72</v>
      </c>
      <c r="D11" s="16" t="s">
        <v>116</v>
      </c>
      <c r="E11" s="16" t="s">
        <v>125</v>
      </c>
      <c r="F11" s="16" t="s">
        <v>120</v>
      </c>
      <c r="G11" s="17">
        <v>5.9027777777777776E-2</v>
      </c>
      <c r="H11" s="6">
        <v>5</v>
      </c>
      <c r="I11" s="6">
        <v>23</v>
      </c>
      <c r="J11" s="2" t="s">
        <v>111</v>
      </c>
      <c r="K11" s="6">
        <v>88</v>
      </c>
    </row>
    <row r="12" spans="1:11" ht="15.75" customHeight="1" x14ac:dyDescent="0.3">
      <c r="A12" s="15">
        <v>11</v>
      </c>
      <c r="B12" s="11">
        <v>6</v>
      </c>
      <c r="C12" s="11" t="s">
        <v>68</v>
      </c>
      <c r="D12" s="13" t="s">
        <v>116</v>
      </c>
      <c r="E12" s="12">
        <v>0.10069444444444445</v>
      </c>
      <c r="F12" s="12">
        <v>4.5138888888888888E-2</v>
      </c>
      <c r="G12" s="12">
        <v>5.9027777777777776E-2</v>
      </c>
      <c r="H12" s="14">
        <v>15</v>
      </c>
      <c r="I12" s="15">
        <v>31</v>
      </c>
      <c r="J12" s="10" t="s">
        <v>107</v>
      </c>
      <c r="K12" s="15">
        <v>87</v>
      </c>
    </row>
    <row r="13" spans="1:11" ht="15.75" customHeight="1" x14ac:dyDescent="0.3">
      <c r="A13" s="6">
        <v>12</v>
      </c>
      <c r="B13" s="3"/>
      <c r="C13" s="3" t="s">
        <v>71</v>
      </c>
      <c r="D13" s="16" t="s">
        <v>140</v>
      </c>
      <c r="E13" s="16" t="s">
        <v>116</v>
      </c>
      <c r="F13" s="16" t="s">
        <v>116</v>
      </c>
      <c r="G13" s="17">
        <v>5.9027777777777776E-2</v>
      </c>
      <c r="H13" s="6">
        <v>5</v>
      </c>
      <c r="I13" s="6">
        <v>31</v>
      </c>
      <c r="J13" s="2"/>
      <c r="K13" s="6">
        <v>87</v>
      </c>
    </row>
    <row r="14" spans="1:11" ht="15.75" customHeight="1" x14ac:dyDescent="0.3">
      <c r="A14" s="6">
        <v>13</v>
      </c>
      <c r="B14" s="3">
        <v>3</v>
      </c>
      <c r="C14" s="3" t="s">
        <v>70</v>
      </c>
      <c r="D14" s="16" t="s">
        <v>119</v>
      </c>
      <c r="E14" s="16" t="s">
        <v>116</v>
      </c>
      <c r="F14" s="16" t="s">
        <v>120</v>
      </c>
      <c r="G14" s="16" t="s">
        <v>118</v>
      </c>
      <c r="H14" s="6">
        <v>0</v>
      </c>
      <c r="I14" s="6">
        <v>31</v>
      </c>
      <c r="J14" s="2"/>
      <c r="K14" s="6">
        <v>86</v>
      </c>
    </row>
    <row r="15" spans="1:11" ht="15.75" customHeight="1" x14ac:dyDescent="0.3">
      <c r="A15" s="6">
        <v>14</v>
      </c>
      <c r="B15" s="3">
        <v>1</v>
      </c>
      <c r="C15" s="3" t="s">
        <v>73</v>
      </c>
      <c r="D15" s="16" t="s">
        <v>116</v>
      </c>
      <c r="E15" s="16" t="s">
        <v>125</v>
      </c>
      <c r="F15" s="16" t="s">
        <v>140</v>
      </c>
      <c r="G15" s="16" t="s">
        <v>120</v>
      </c>
      <c r="H15" s="6">
        <v>0</v>
      </c>
      <c r="I15" s="6">
        <v>23</v>
      </c>
      <c r="J15" s="2" t="s">
        <v>107</v>
      </c>
      <c r="K15" s="6">
        <v>81</v>
      </c>
    </row>
    <row r="16" spans="1:11" ht="15.75" customHeight="1" x14ac:dyDescent="0.3">
      <c r="A16" s="6">
        <v>15</v>
      </c>
      <c r="B16" s="3">
        <v>1</v>
      </c>
      <c r="C16" s="3" t="s">
        <v>76</v>
      </c>
      <c r="D16" s="16" t="s">
        <v>125</v>
      </c>
      <c r="E16" s="16" t="s">
        <v>116</v>
      </c>
      <c r="F16" s="16" t="s">
        <v>125</v>
      </c>
      <c r="G16" s="17">
        <v>9.0277777777777769E-3</v>
      </c>
      <c r="H16" s="6">
        <v>3</v>
      </c>
      <c r="I16" s="6">
        <v>23</v>
      </c>
      <c r="J16" s="2" t="s">
        <v>111</v>
      </c>
      <c r="K16" s="6">
        <v>80</v>
      </c>
    </row>
    <row r="17" spans="1:11" ht="15.75" customHeight="1" x14ac:dyDescent="0.3">
      <c r="A17" s="7">
        <v>16</v>
      </c>
      <c r="B17" s="8">
        <v>1</v>
      </c>
      <c r="C17" s="8" t="s">
        <v>74</v>
      </c>
      <c r="D17" s="8" t="s">
        <v>119</v>
      </c>
      <c r="E17" s="8" t="s">
        <v>140</v>
      </c>
      <c r="F17" s="8" t="s">
        <v>119</v>
      </c>
      <c r="G17" s="32">
        <v>0.10625</v>
      </c>
      <c r="H17" s="7">
        <v>3</v>
      </c>
      <c r="I17" s="7">
        <v>31</v>
      </c>
      <c r="J17" s="9"/>
      <c r="K17" s="7">
        <v>79</v>
      </c>
    </row>
    <row r="18" spans="1:11" ht="15.75" customHeight="1" x14ac:dyDescent="0.3">
      <c r="A18" s="6">
        <v>16</v>
      </c>
      <c r="B18" s="3"/>
      <c r="C18" s="3" t="s">
        <v>75</v>
      </c>
      <c r="D18" s="16" t="s">
        <v>116</v>
      </c>
      <c r="E18" s="16" t="s">
        <v>119</v>
      </c>
      <c r="F18" s="16" t="s">
        <v>119</v>
      </c>
      <c r="G18" s="17">
        <v>5.9027777777777776E-2</v>
      </c>
      <c r="H18" s="6">
        <v>5</v>
      </c>
      <c r="I18" s="6">
        <v>20</v>
      </c>
      <c r="J18" s="2"/>
      <c r="K18" s="6">
        <v>79</v>
      </c>
    </row>
    <row r="19" spans="1:11" ht="15.75" customHeight="1" x14ac:dyDescent="0.3">
      <c r="A19" s="21"/>
      <c r="B19" s="3"/>
      <c r="C19" s="17"/>
      <c r="D19" s="3"/>
      <c r="E19" s="3"/>
      <c r="F19" s="3"/>
      <c r="G19" s="3"/>
      <c r="H19" s="6"/>
      <c r="I19" s="2"/>
      <c r="J19" s="6"/>
      <c r="K19" s="22"/>
    </row>
    <row r="20" spans="1:11" x14ac:dyDescent="0.35">
      <c r="A20" s="23"/>
      <c r="B20" s="23"/>
      <c r="C20" s="24"/>
      <c r="D20" s="23"/>
      <c r="E20" s="23"/>
      <c r="F20" s="23"/>
      <c r="G20" s="23"/>
      <c r="H20" s="25"/>
      <c r="I20" s="25"/>
      <c r="J20" s="25"/>
      <c r="K20" s="25"/>
    </row>
    <row r="21" spans="1:11" x14ac:dyDescent="0.35">
      <c r="A21" s="26"/>
      <c r="B21" s="26"/>
      <c r="C21" s="27"/>
      <c r="D21" s="26"/>
      <c r="E21" s="26"/>
      <c r="F21" s="26"/>
      <c r="G21" s="26"/>
      <c r="H21" s="28"/>
      <c r="I21" s="28"/>
      <c r="J21" s="28"/>
      <c r="K21" s="28"/>
    </row>
    <row r="22" spans="1:11" x14ac:dyDescent="0.35">
      <c r="A22" s="26"/>
      <c r="B22" s="26"/>
      <c r="C22" s="29" t="s">
        <v>151</v>
      </c>
      <c r="D22" s="29"/>
      <c r="E22" s="29"/>
      <c r="F22" s="29"/>
      <c r="G22" s="29"/>
      <c r="H22" s="30" t="s">
        <v>127</v>
      </c>
      <c r="I22" s="28"/>
      <c r="J22" s="28"/>
      <c r="K22" s="28"/>
    </row>
    <row r="23" spans="1:11" x14ac:dyDescent="0.35">
      <c r="A23" s="26"/>
      <c r="B23" s="26"/>
      <c r="C23" s="26" t="str">
        <f t="shared" ref="C23:C39" si="0">C2</f>
        <v>Matib</v>
      </c>
      <c r="D23" s="26">
        <f t="shared" ref="D23:G23" si="1">IF(LEN(D2)=5,VALUE(RIGHT(D2,1)),0)</f>
        <v>0</v>
      </c>
      <c r="E23" s="26">
        <f t="shared" si="1"/>
        <v>0</v>
      </c>
      <c r="F23" s="26">
        <f t="shared" si="1"/>
        <v>0</v>
      </c>
      <c r="G23" s="26">
        <f t="shared" si="1"/>
        <v>0</v>
      </c>
      <c r="H23" s="31">
        <f t="shared" ref="H23:H39" si="2">SUM(D23:G23)</f>
        <v>0</v>
      </c>
      <c r="I23" s="28"/>
      <c r="J23" s="28"/>
      <c r="K23" s="28"/>
    </row>
    <row r="24" spans="1:11" x14ac:dyDescent="0.35">
      <c r="A24" s="26"/>
      <c r="B24" s="26"/>
      <c r="C24" s="26" t="str">
        <f t="shared" si="0"/>
        <v>Satoshi</v>
      </c>
      <c r="D24" s="26">
        <f t="shared" ref="D24:G24" si="3">IF(LEN(D3)=5,VALUE(RIGHT(D3,1)),0)</f>
        <v>0</v>
      </c>
      <c r="E24" s="26">
        <f t="shared" si="3"/>
        <v>0</v>
      </c>
      <c r="F24" s="26">
        <f t="shared" si="3"/>
        <v>0</v>
      </c>
      <c r="G24" s="26">
        <f t="shared" si="3"/>
        <v>0</v>
      </c>
      <c r="H24" s="31">
        <f t="shared" si="2"/>
        <v>0</v>
      </c>
      <c r="I24" s="28"/>
      <c r="J24" s="28"/>
      <c r="K24" s="28"/>
    </row>
    <row r="25" spans="1:11" x14ac:dyDescent="0.35">
      <c r="A25" s="26"/>
      <c r="B25" s="26"/>
      <c r="C25" s="26" t="str">
        <f t="shared" si="0"/>
        <v>HERNAN</v>
      </c>
      <c r="D25" s="26">
        <f t="shared" ref="D25:G25" si="4">IF(LEN(D4)=5,VALUE(RIGHT(D4,1)),0)</f>
        <v>0</v>
      </c>
      <c r="E25" s="26">
        <f t="shared" si="4"/>
        <v>0</v>
      </c>
      <c r="F25" s="26">
        <f t="shared" si="4"/>
        <v>0</v>
      </c>
      <c r="G25" s="26">
        <f t="shared" si="4"/>
        <v>0</v>
      </c>
      <c r="H25" s="31">
        <f t="shared" si="2"/>
        <v>0</v>
      </c>
      <c r="I25" s="28"/>
      <c r="J25" s="28"/>
      <c r="K25" s="28"/>
    </row>
    <row r="26" spans="1:11" x14ac:dyDescent="0.35">
      <c r="A26" s="26"/>
      <c r="B26" s="26"/>
      <c r="C26" s="26" t="str">
        <f t="shared" si="0"/>
        <v>SOSA</v>
      </c>
      <c r="D26" s="26">
        <f t="shared" ref="D26:G26" si="5">IF(LEN(D5)=5,VALUE(RIGHT(D5,1)),0)</f>
        <v>0</v>
      </c>
      <c r="E26" s="26">
        <f t="shared" si="5"/>
        <v>0</v>
      </c>
      <c r="F26" s="26">
        <f t="shared" si="5"/>
        <v>0</v>
      </c>
      <c r="G26" s="26">
        <f t="shared" si="5"/>
        <v>0</v>
      </c>
      <c r="H26" s="31">
        <f t="shared" si="2"/>
        <v>0</v>
      </c>
      <c r="I26" s="28"/>
      <c r="J26" s="28"/>
      <c r="K26" s="28"/>
    </row>
    <row r="27" spans="1:11" x14ac:dyDescent="0.35">
      <c r="A27" s="26"/>
      <c r="B27" s="26"/>
      <c r="C27" s="26" t="str">
        <f t="shared" si="0"/>
        <v>FD</v>
      </c>
      <c r="D27" s="26">
        <f t="shared" ref="D27:G27" si="6">IF(LEN(D6)=5,VALUE(RIGHT(D6,1)),0)</f>
        <v>0</v>
      </c>
      <c r="E27" s="26">
        <f t="shared" si="6"/>
        <v>0</v>
      </c>
      <c r="F27" s="26">
        <f t="shared" si="6"/>
        <v>0</v>
      </c>
      <c r="G27" s="26">
        <f t="shared" si="6"/>
        <v>0</v>
      </c>
      <c r="H27" s="31">
        <f t="shared" si="2"/>
        <v>0</v>
      </c>
      <c r="I27" s="28"/>
      <c r="J27" s="28"/>
      <c r="K27" s="28"/>
    </row>
    <row r="28" spans="1:11" x14ac:dyDescent="0.35">
      <c r="A28" s="26"/>
      <c r="B28" s="26"/>
      <c r="C28" s="26" t="str">
        <f t="shared" si="0"/>
        <v>MAGU</v>
      </c>
      <c r="D28" s="26">
        <f t="shared" ref="D28:G28" si="7">IF(LEN(D7)=5,VALUE(RIGHT(D7,1)),0)</f>
        <v>0</v>
      </c>
      <c r="E28" s="26">
        <f t="shared" si="7"/>
        <v>0</v>
      </c>
      <c r="F28" s="26">
        <f t="shared" si="7"/>
        <v>0</v>
      </c>
      <c r="G28" s="26">
        <f t="shared" si="7"/>
        <v>0</v>
      </c>
      <c r="H28" s="31">
        <f t="shared" si="2"/>
        <v>0</v>
      </c>
      <c r="I28" s="28"/>
      <c r="J28" s="28"/>
      <c r="K28" s="28"/>
    </row>
    <row r="29" spans="1:11" ht="14.5" x14ac:dyDescent="0.35">
      <c r="A29" s="26"/>
      <c r="B29" s="26"/>
      <c r="C29" s="26" t="str">
        <f t="shared" si="0"/>
        <v>Laucha</v>
      </c>
      <c r="D29" s="26">
        <f t="shared" ref="D29:G29" si="8">IF(LEN(D8)=5,VALUE(RIGHT(D8,1)),0)</f>
        <v>0</v>
      </c>
      <c r="E29" s="26">
        <f t="shared" si="8"/>
        <v>0</v>
      </c>
      <c r="F29" s="26">
        <f t="shared" si="8"/>
        <v>0</v>
      </c>
      <c r="G29" s="26">
        <f t="shared" si="8"/>
        <v>0</v>
      </c>
      <c r="H29" s="31">
        <f t="shared" si="2"/>
        <v>0</v>
      </c>
      <c r="I29" s="28"/>
      <c r="J29" s="28"/>
      <c r="K29" s="28"/>
    </row>
    <row r="30" spans="1:11" ht="14.5" x14ac:dyDescent="0.35">
      <c r="A30" s="26"/>
      <c r="B30" s="26"/>
      <c r="C30" s="26" t="str">
        <f t="shared" si="0"/>
        <v>RGAL</v>
      </c>
      <c r="D30" s="26">
        <f t="shared" ref="D30:G30" si="9">IF(LEN(D9)=5,VALUE(RIGHT(D9,1)),0)</f>
        <v>0</v>
      </c>
      <c r="E30" s="26">
        <f t="shared" si="9"/>
        <v>0</v>
      </c>
      <c r="F30" s="26">
        <f t="shared" si="9"/>
        <v>0</v>
      </c>
      <c r="G30" s="26">
        <f t="shared" si="9"/>
        <v>0</v>
      </c>
      <c r="H30" s="31">
        <f t="shared" si="2"/>
        <v>0</v>
      </c>
      <c r="I30" s="28"/>
      <c r="J30" s="28"/>
      <c r="K30" s="28"/>
    </row>
    <row r="31" spans="1:11" ht="14.5" x14ac:dyDescent="0.35">
      <c r="A31" s="26"/>
      <c r="B31" s="26"/>
      <c r="C31" s="26" t="str">
        <f t="shared" si="0"/>
        <v>LeaY</v>
      </c>
      <c r="D31" s="26">
        <f t="shared" ref="D31:G31" si="10">IF(LEN(D10)=5,VALUE(RIGHT(D10,1)),0)</f>
        <v>0</v>
      </c>
      <c r="E31" s="26">
        <f t="shared" si="10"/>
        <v>0</v>
      </c>
      <c r="F31" s="26">
        <f t="shared" si="10"/>
        <v>0</v>
      </c>
      <c r="G31" s="26">
        <f t="shared" si="10"/>
        <v>0</v>
      </c>
      <c r="H31" s="31">
        <f t="shared" si="2"/>
        <v>0</v>
      </c>
      <c r="I31" s="28"/>
      <c r="J31" s="28"/>
      <c r="K31" s="28"/>
    </row>
    <row r="32" spans="1:11" ht="14.5" x14ac:dyDescent="0.35">
      <c r="A32" s="26"/>
      <c r="B32" s="26"/>
      <c r="C32" s="26" t="str">
        <f t="shared" si="0"/>
        <v>MartinG</v>
      </c>
      <c r="D32" s="26">
        <f t="shared" ref="D32:G32" si="11">IF(LEN(D11)=5,VALUE(RIGHT(D11,1)),0)</f>
        <v>0</v>
      </c>
      <c r="E32" s="26">
        <f t="shared" si="11"/>
        <v>0</v>
      </c>
      <c r="F32" s="26">
        <f t="shared" si="11"/>
        <v>0</v>
      </c>
      <c r="G32" s="26">
        <f t="shared" si="11"/>
        <v>0</v>
      </c>
      <c r="H32" s="31">
        <f t="shared" si="2"/>
        <v>0</v>
      </c>
      <c r="I32" s="28"/>
      <c r="J32" s="28"/>
      <c r="K32" s="28"/>
    </row>
    <row r="33" spans="1:11" ht="14.5" x14ac:dyDescent="0.35">
      <c r="A33" s="26"/>
      <c r="B33" s="26"/>
      <c r="C33" s="26" t="str">
        <f t="shared" si="0"/>
        <v>ROD</v>
      </c>
      <c r="D33" s="26">
        <f t="shared" ref="D33:G33" si="12">IF(LEN(D12)=5,VALUE(RIGHT(D12,1)),0)</f>
        <v>0</v>
      </c>
      <c r="E33" s="26">
        <f t="shared" si="12"/>
        <v>0</v>
      </c>
      <c r="F33" s="26">
        <f t="shared" si="12"/>
        <v>0</v>
      </c>
      <c r="G33" s="26">
        <f t="shared" si="12"/>
        <v>0</v>
      </c>
      <c r="H33" s="31">
        <f t="shared" si="2"/>
        <v>0</v>
      </c>
      <c r="I33" s="28"/>
      <c r="J33" s="28"/>
      <c r="K33" s="28"/>
    </row>
    <row r="34" spans="1:11" ht="14.5" x14ac:dyDescent="0.35">
      <c r="A34" s="26"/>
      <c r="B34" s="26"/>
      <c r="C34" s="26" t="str">
        <f t="shared" si="0"/>
        <v>LEO</v>
      </c>
      <c r="D34" s="26">
        <f t="shared" ref="D34:G34" si="13">IF(LEN(D13)=5,VALUE(RIGHT(D13,1)),0)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31">
        <f t="shared" si="2"/>
        <v>0</v>
      </c>
      <c r="I34" s="28"/>
      <c r="J34" s="28"/>
      <c r="K34" s="28"/>
    </row>
    <row r="35" spans="1:11" ht="14.5" x14ac:dyDescent="0.35">
      <c r="A35" s="26"/>
      <c r="B35" s="26"/>
      <c r="C35" s="26" t="str">
        <f t="shared" si="0"/>
        <v>Lautaro</v>
      </c>
      <c r="D35" s="26">
        <f t="shared" ref="D35:G35" si="14">IF(LEN(D14)=5,VALUE(RIGHT(D14,1)),0)</f>
        <v>0</v>
      </c>
      <c r="E35" s="26">
        <f t="shared" si="14"/>
        <v>0</v>
      </c>
      <c r="F35" s="26">
        <f t="shared" si="14"/>
        <v>0</v>
      </c>
      <c r="G35" s="26">
        <f t="shared" si="14"/>
        <v>0</v>
      </c>
      <c r="H35" s="31">
        <f t="shared" si="2"/>
        <v>0</v>
      </c>
      <c r="I35" s="28"/>
      <c r="J35" s="28"/>
      <c r="K35" s="28"/>
    </row>
    <row r="36" spans="1:11" ht="14.5" x14ac:dyDescent="0.35">
      <c r="A36" s="26"/>
      <c r="B36" s="26"/>
      <c r="C36" s="26" t="str">
        <f t="shared" si="0"/>
        <v>LREY</v>
      </c>
      <c r="D36" s="26">
        <f t="shared" ref="D36:G36" si="15">IF(LEN(D15)=5,VALUE(RIGHT(D15,1)),0)</f>
        <v>0</v>
      </c>
      <c r="E36" s="26">
        <f t="shared" si="15"/>
        <v>0</v>
      </c>
      <c r="F36" s="26">
        <f t="shared" si="15"/>
        <v>0</v>
      </c>
      <c r="G36" s="26">
        <f t="shared" si="15"/>
        <v>0</v>
      </c>
      <c r="H36" s="31">
        <f t="shared" si="2"/>
        <v>0</v>
      </c>
      <c r="I36" s="28"/>
      <c r="J36" s="28"/>
      <c r="K36" s="28"/>
    </row>
    <row r="37" spans="1:11" ht="14.5" x14ac:dyDescent="0.35">
      <c r="A37" s="26"/>
      <c r="B37" s="26"/>
      <c r="C37" s="26" t="str">
        <f t="shared" si="0"/>
        <v>GBAI</v>
      </c>
      <c r="D37" s="26">
        <f t="shared" ref="D37:G37" si="16">IF(LEN(D16)=5,VALUE(RIGHT(D16,1)),0)</f>
        <v>0</v>
      </c>
      <c r="E37" s="26">
        <f t="shared" si="16"/>
        <v>0</v>
      </c>
      <c r="F37" s="26">
        <f t="shared" si="16"/>
        <v>0</v>
      </c>
      <c r="G37" s="26">
        <f t="shared" si="16"/>
        <v>0</v>
      </c>
      <c r="H37" s="31">
        <f t="shared" si="2"/>
        <v>0</v>
      </c>
      <c r="I37" s="28"/>
      <c r="J37" s="28"/>
      <c r="K37" s="28"/>
    </row>
    <row r="38" spans="1:11" ht="14.5" x14ac:dyDescent="0.35">
      <c r="A38" s="26"/>
      <c r="B38" s="26"/>
      <c r="C38" s="26" t="str">
        <f t="shared" si="0"/>
        <v>Franco</v>
      </c>
      <c r="D38" s="26">
        <f t="shared" ref="D38:G38" si="17">IF(LEN(D17)=5,VALUE(RIGHT(D17,1)),0)</f>
        <v>0</v>
      </c>
      <c r="E38" s="26">
        <f t="shared" si="17"/>
        <v>0</v>
      </c>
      <c r="F38" s="26">
        <f t="shared" si="17"/>
        <v>0</v>
      </c>
      <c r="G38" s="26">
        <f t="shared" si="17"/>
        <v>0</v>
      </c>
      <c r="H38" s="31">
        <f t="shared" si="2"/>
        <v>0</v>
      </c>
      <c r="I38" s="28"/>
      <c r="J38" s="28"/>
      <c r="K38" s="28"/>
    </row>
    <row r="39" spans="1:11" ht="14.5" x14ac:dyDescent="0.35">
      <c r="A39" s="26"/>
      <c r="B39" s="26"/>
      <c r="C39" s="26" t="str">
        <f t="shared" si="0"/>
        <v>Plimus</v>
      </c>
      <c r="D39" s="26">
        <f t="shared" ref="D39:G39" si="18">IF(LEN(D18)=5,VALUE(RIGHT(D18,1)),0)</f>
        <v>0</v>
      </c>
      <c r="E39" s="26">
        <f t="shared" si="18"/>
        <v>0</v>
      </c>
      <c r="F39" s="26">
        <f t="shared" si="18"/>
        <v>0</v>
      </c>
      <c r="G39" s="26">
        <f t="shared" si="18"/>
        <v>0</v>
      </c>
      <c r="H39" s="31">
        <f t="shared" si="2"/>
        <v>0</v>
      </c>
      <c r="I39" s="28"/>
      <c r="J39" s="28"/>
      <c r="K39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00"/>
    <outlinePr summaryBelow="0" summaryRight="0"/>
  </sheetPr>
  <dimension ref="A1:I39"/>
  <sheetViews>
    <sheetView workbookViewId="0">
      <selection activeCell="J13" sqref="J13"/>
    </sheetView>
  </sheetViews>
  <sheetFormatPr defaultColWidth="12.6328125" defaultRowHeight="15.75" customHeight="1" x14ac:dyDescent="0.3"/>
  <cols>
    <col min="1" max="2" width="6.36328125" style="39" customWidth="1"/>
    <col min="3" max="3" width="11.6328125" style="39" customWidth="1"/>
    <col min="4" max="9" width="6.36328125" style="39" customWidth="1"/>
    <col min="10" max="16384" width="12.6328125" style="39"/>
  </cols>
  <sheetData>
    <row r="1" spans="1:9" ht="15.75" customHeight="1" x14ac:dyDescent="0.35">
      <c r="A1" s="84"/>
      <c r="B1" s="84"/>
      <c r="C1" s="84"/>
      <c r="D1" s="45" t="s">
        <v>81</v>
      </c>
      <c r="E1" s="86" t="s">
        <v>82</v>
      </c>
      <c r="F1" s="87" t="s">
        <v>113</v>
      </c>
      <c r="G1" s="87" t="s">
        <v>104</v>
      </c>
      <c r="H1" s="87" t="s">
        <v>105</v>
      </c>
      <c r="I1" s="88" t="s">
        <v>106</v>
      </c>
    </row>
    <row r="2" spans="1:9" ht="15.75" customHeight="1" x14ac:dyDescent="0.35">
      <c r="A2" s="48">
        <v>1</v>
      </c>
      <c r="B2" s="49"/>
      <c r="C2" s="49" t="s">
        <v>60</v>
      </c>
      <c r="D2" s="66">
        <v>9.0972222222222218E-2</v>
      </c>
      <c r="E2" s="66">
        <v>4.2361111111111113E-2</v>
      </c>
      <c r="F2" s="54">
        <v>2</v>
      </c>
      <c r="G2" s="54">
        <v>34</v>
      </c>
      <c r="H2" s="48" t="s">
        <v>107</v>
      </c>
      <c r="I2" s="48">
        <v>113</v>
      </c>
    </row>
    <row r="3" spans="1:9" ht="15.75" customHeight="1" x14ac:dyDescent="0.35">
      <c r="A3" s="48">
        <v>2</v>
      </c>
      <c r="B3" s="49"/>
      <c r="C3" s="49" t="s">
        <v>62</v>
      </c>
      <c r="D3" s="66"/>
      <c r="E3" s="66">
        <v>8.6805555555555552E-2</v>
      </c>
      <c r="F3" s="54">
        <v>5</v>
      </c>
      <c r="G3" s="54">
        <v>39</v>
      </c>
      <c r="H3" s="48" t="s">
        <v>107</v>
      </c>
      <c r="I3" s="48">
        <v>110</v>
      </c>
    </row>
    <row r="4" spans="1:9" ht="15.75" customHeight="1" x14ac:dyDescent="0.35">
      <c r="A4" s="48">
        <v>3</v>
      </c>
      <c r="B4" s="49"/>
      <c r="C4" s="49" t="s">
        <v>63</v>
      </c>
      <c r="D4" s="66">
        <v>4.2361111111111113E-2</v>
      </c>
      <c r="E4" s="66">
        <v>4.2361111111111113E-2</v>
      </c>
      <c r="F4" s="54">
        <v>2</v>
      </c>
      <c r="G4" s="54">
        <v>31</v>
      </c>
      <c r="H4" s="48" t="s">
        <v>111</v>
      </c>
      <c r="I4" s="48">
        <v>103</v>
      </c>
    </row>
    <row r="5" spans="1:9" ht="15.75" customHeight="1" x14ac:dyDescent="0.35">
      <c r="A5" s="51">
        <v>4</v>
      </c>
      <c r="B5" s="52">
        <v>1</v>
      </c>
      <c r="C5" s="52" t="s">
        <v>65</v>
      </c>
      <c r="D5" s="68">
        <v>4.2361111111111113E-2</v>
      </c>
      <c r="E5" s="68">
        <v>9.0972222222222218E-2</v>
      </c>
      <c r="F5" s="67">
        <v>2</v>
      </c>
      <c r="G5" s="67">
        <v>34</v>
      </c>
      <c r="H5" s="51" t="s">
        <v>111</v>
      </c>
      <c r="I5" s="51">
        <v>102</v>
      </c>
    </row>
    <row r="6" spans="1:9" ht="15.75" customHeight="1" x14ac:dyDescent="0.35">
      <c r="A6" s="59">
        <v>5</v>
      </c>
      <c r="B6" s="60">
        <v>3</v>
      </c>
      <c r="C6" s="60" t="s">
        <v>67</v>
      </c>
      <c r="D6" s="61">
        <v>4.2361111111111113E-2</v>
      </c>
      <c r="E6" s="61">
        <v>8.6805555555555552E-2</v>
      </c>
      <c r="F6" s="63">
        <v>6</v>
      </c>
      <c r="G6" s="64">
        <v>26</v>
      </c>
      <c r="H6" s="59" t="s">
        <v>107</v>
      </c>
      <c r="I6" s="59">
        <v>101</v>
      </c>
    </row>
    <row r="7" spans="1:9" ht="15.75" customHeight="1" x14ac:dyDescent="0.35">
      <c r="A7" s="48">
        <v>5</v>
      </c>
      <c r="B7" s="49">
        <v>1</v>
      </c>
      <c r="C7" s="49" t="s">
        <v>61</v>
      </c>
      <c r="D7" s="66">
        <v>9.0972222222222218E-2</v>
      </c>
      <c r="E7" s="65" t="s">
        <v>120</v>
      </c>
      <c r="F7" s="54">
        <v>1</v>
      </c>
      <c r="G7" s="54">
        <v>31</v>
      </c>
      <c r="H7" s="48" t="s">
        <v>107</v>
      </c>
      <c r="I7" s="48">
        <v>101</v>
      </c>
    </row>
    <row r="8" spans="1:9" ht="15.75" customHeight="1" x14ac:dyDescent="0.35">
      <c r="A8" s="48">
        <v>7</v>
      </c>
      <c r="B8" s="49">
        <v>1</v>
      </c>
      <c r="C8" s="49" t="s">
        <v>64</v>
      </c>
      <c r="D8" s="66">
        <v>9.0972222222222218E-2</v>
      </c>
      <c r="E8" s="65" t="s">
        <v>120</v>
      </c>
      <c r="F8" s="54">
        <v>1</v>
      </c>
      <c r="G8" s="54">
        <v>34</v>
      </c>
      <c r="H8" s="48" t="s">
        <v>150</v>
      </c>
      <c r="I8" s="54">
        <v>97</v>
      </c>
    </row>
    <row r="9" spans="1:9" ht="15.75" customHeight="1" x14ac:dyDescent="0.35">
      <c r="A9" s="48">
        <v>8</v>
      </c>
      <c r="B9" s="49">
        <v>1</v>
      </c>
      <c r="C9" s="49" t="s">
        <v>69</v>
      </c>
      <c r="D9" s="65" t="s">
        <v>120</v>
      </c>
      <c r="E9" s="66">
        <v>4.2361111111111113E-2</v>
      </c>
      <c r="F9" s="54">
        <v>1</v>
      </c>
      <c r="G9" s="54">
        <v>26</v>
      </c>
      <c r="H9" s="48" t="s">
        <v>111</v>
      </c>
      <c r="I9" s="54">
        <v>97</v>
      </c>
    </row>
    <row r="10" spans="1:9" ht="15.75" customHeight="1" x14ac:dyDescent="0.35">
      <c r="A10" s="48">
        <v>9</v>
      </c>
      <c r="B10" s="49"/>
      <c r="C10" s="49" t="s">
        <v>66</v>
      </c>
      <c r="D10" s="66">
        <v>9.0972222222222218E-2</v>
      </c>
      <c r="E10" s="65" t="s">
        <v>132</v>
      </c>
      <c r="F10" s="54">
        <v>1</v>
      </c>
      <c r="G10" s="54">
        <v>31</v>
      </c>
      <c r="H10" s="48"/>
      <c r="I10" s="54">
        <v>94</v>
      </c>
    </row>
    <row r="11" spans="1:9" ht="15.75" customHeight="1" x14ac:dyDescent="0.35">
      <c r="A11" s="54">
        <v>10</v>
      </c>
      <c r="B11" s="49"/>
      <c r="C11" s="49" t="s">
        <v>72</v>
      </c>
      <c r="D11" s="66">
        <v>9.0972222222222218E-2</v>
      </c>
      <c r="E11" s="66">
        <v>4.2361111111111113E-2</v>
      </c>
      <c r="F11" s="54">
        <v>2</v>
      </c>
      <c r="G11" s="54">
        <v>23</v>
      </c>
      <c r="H11" s="48" t="s">
        <v>111</v>
      </c>
      <c r="I11" s="54">
        <v>90</v>
      </c>
    </row>
    <row r="12" spans="1:9" ht="15.75" customHeight="1" x14ac:dyDescent="0.35">
      <c r="A12" s="54">
        <v>11</v>
      </c>
      <c r="B12" s="49"/>
      <c r="C12" s="49" t="s">
        <v>68</v>
      </c>
      <c r="D12" s="65" t="s">
        <v>132</v>
      </c>
      <c r="E12" s="65" t="s">
        <v>125</v>
      </c>
      <c r="F12" s="54">
        <v>0</v>
      </c>
      <c r="G12" s="54">
        <v>31</v>
      </c>
      <c r="H12" s="48" t="s">
        <v>107</v>
      </c>
      <c r="I12" s="54">
        <v>87</v>
      </c>
    </row>
    <row r="13" spans="1:9" ht="15.75" customHeight="1" x14ac:dyDescent="0.35">
      <c r="A13" s="54">
        <v>12</v>
      </c>
      <c r="B13" s="49">
        <v>1</v>
      </c>
      <c r="C13" s="49" t="s">
        <v>70</v>
      </c>
      <c r="D13" s="66">
        <v>9.0972222222222218E-2</v>
      </c>
      <c r="E13" s="65" t="s">
        <v>116</v>
      </c>
      <c r="F13" s="54">
        <v>1</v>
      </c>
      <c r="G13" s="54">
        <v>31</v>
      </c>
      <c r="H13" s="48"/>
      <c r="I13" s="54">
        <v>87</v>
      </c>
    </row>
    <row r="14" spans="1:9" ht="15.75" customHeight="1" x14ac:dyDescent="0.35">
      <c r="A14" s="54">
        <v>12</v>
      </c>
      <c r="B14" s="49"/>
      <c r="C14" s="49" t="s">
        <v>71</v>
      </c>
      <c r="D14" s="66"/>
      <c r="E14" s="66"/>
      <c r="F14" s="54">
        <v>0</v>
      </c>
      <c r="G14" s="54">
        <v>31</v>
      </c>
      <c r="H14" s="48"/>
      <c r="I14" s="54">
        <v>87</v>
      </c>
    </row>
    <row r="15" spans="1:9" ht="15.75" customHeight="1" x14ac:dyDescent="0.35">
      <c r="A15" s="54">
        <v>14</v>
      </c>
      <c r="B15" s="49"/>
      <c r="C15" s="49" t="s">
        <v>73</v>
      </c>
      <c r="D15" s="66">
        <v>9.0972222222222218E-2</v>
      </c>
      <c r="E15" s="66">
        <v>9.0972222222222218E-2</v>
      </c>
      <c r="F15" s="54">
        <v>2</v>
      </c>
      <c r="G15" s="54">
        <v>23</v>
      </c>
      <c r="H15" s="48" t="s">
        <v>107</v>
      </c>
      <c r="I15" s="54">
        <v>83</v>
      </c>
    </row>
    <row r="16" spans="1:9" ht="15.75" customHeight="1" x14ac:dyDescent="0.35">
      <c r="A16" s="54">
        <v>15</v>
      </c>
      <c r="B16" s="49">
        <v>1</v>
      </c>
      <c r="C16" s="49" t="s">
        <v>75</v>
      </c>
      <c r="D16" s="66">
        <v>4.2361111111111113E-2</v>
      </c>
      <c r="E16" s="66">
        <v>9.0972222222222218E-2</v>
      </c>
      <c r="F16" s="54">
        <v>2</v>
      </c>
      <c r="G16" s="54">
        <v>20</v>
      </c>
      <c r="H16" s="48"/>
      <c r="I16" s="54">
        <v>81</v>
      </c>
    </row>
    <row r="17" spans="1:9" ht="15.75" customHeight="1" x14ac:dyDescent="0.35">
      <c r="A17" s="54">
        <v>16</v>
      </c>
      <c r="B17" s="49">
        <v>1</v>
      </c>
      <c r="C17" s="49" t="s">
        <v>76</v>
      </c>
      <c r="D17" s="65" t="s">
        <v>120</v>
      </c>
      <c r="E17" s="65" t="s">
        <v>123</v>
      </c>
      <c r="F17" s="54">
        <v>0</v>
      </c>
      <c r="G17" s="54">
        <v>23</v>
      </c>
      <c r="H17" s="48" t="s">
        <v>111</v>
      </c>
      <c r="I17" s="54">
        <v>80</v>
      </c>
    </row>
    <row r="18" spans="1:9" ht="15.75" customHeight="1" x14ac:dyDescent="0.35">
      <c r="A18" s="54">
        <v>17</v>
      </c>
      <c r="B18" s="49">
        <v>1</v>
      </c>
      <c r="C18" s="49" t="s">
        <v>74</v>
      </c>
      <c r="D18" s="66"/>
      <c r="E18" s="65" t="s">
        <v>125</v>
      </c>
      <c r="F18" s="54">
        <v>0</v>
      </c>
      <c r="G18" s="54">
        <v>31</v>
      </c>
      <c r="H18" s="48"/>
      <c r="I18" s="54">
        <v>79</v>
      </c>
    </row>
    <row r="19" spans="1:9" ht="15.75" customHeight="1" x14ac:dyDescent="0.35">
      <c r="A19" s="55">
        <v>18</v>
      </c>
      <c r="B19" s="56"/>
      <c r="C19" s="56" t="s">
        <v>112</v>
      </c>
      <c r="D19" s="56"/>
      <c r="E19" s="56"/>
      <c r="F19" s="55">
        <v>0</v>
      </c>
      <c r="G19" s="55">
        <v>0</v>
      </c>
      <c r="H19" s="57"/>
      <c r="I19" s="55">
        <v>0</v>
      </c>
    </row>
    <row r="20" spans="1:9" ht="14.5" x14ac:dyDescent="0.35">
      <c r="A20" s="72"/>
      <c r="B20" s="72"/>
      <c r="C20" s="73"/>
      <c r="D20" s="72"/>
      <c r="E20" s="72"/>
      <c r="F20" s="74"/>
      <c r="G20" s="74"/>
      <c r="H20" s="74"/>
      <c r="I20" s="74"/>
    </row>
    <row r="21" spans="1:9" ht="14.5" x14ac:dyDescent="0.35">
      <c r="A21" s="75"/>
      <c r="B21" s="75"/>
      <c r="C21" s="76"/>
      <c r="D21" s="75"/>
      <c r="E21" s="75"/>
      <c r="F21" s="77"/>
      <c r="G21" s="77"/>
      <c r="H21" s="77"/>
      <c r="I21" s="77"/>
    </row>
    <row r="22" spans="1:9" ht="14.5" x14ac:dyDescent="0.35">
      <c r="A22" s="75"/>
      <c r="B22" s="75"/>
      <c r="C22" s="78" t="s">
        <v>152</v>
      </c>
      <c r="D22" s="78"/>
      <c r="E22" s="78"/>
      <c r="F22" s="80" t="s">
        <v>127</v>
      </c>
      <c r="G22" s="77"/>
      <c r="H22" s="77"/>
      <c r="I22" s="77"/>
    </row>
    <row r="23" spans="1:9" ht="14.5" x14ac:dyDescent="0.35">
      <c r="A23" s="75"/>
      <c r="B23" s="75"/>
      <c r="C23" s="75" t="str">
        <f t="shared" ref="C23:C39" si="0">C2</f>
        <v>Matib</v>
      </c>
      <c r="D23" s="75">
        <f t="shared" ref="D23:E23" si="1">IF(LEN(D2)=5,VALUE(RIGHT(D2,1)),0)</f>
        <v>0</v>
      </c>
      <c r="E23" s="75">
        <f t="shared" si="1"/>
        <v>0</v>
      </c>
      <c r="F23" s="81">
        <f t="shared" ref="F23:F39" si="2">SUM(D23:E23)</f>
        <v>0</v>
      </c>
      <c r="G23" s="77"/>
      <c r="H23" s="77"/>
      <c r="I23" s="77"/>
    </row>
    <row r="24" spans="1:9" ht="14.5" x14ac:dyDescent="0.35">
      <c r="A24" s="75"/>
      <c r="B24" s="75"/>
      <c r="C24" s="75" t="str">
        <f t="shared" si="0"/>
        <v>Satoshi</v>
      </c>
      <c r="D24" s="75">
        <f t="shared" ref="D24:E24" si="3">IF(LEN(D3)=5,VALUE(RIGHT(D3,1)),0)</f>
        <v>0</v>
      </c>
      <c r="E24" s="75">
        <f t="shared" si="3"/>
        <v>0</v>
      </c>
      <c r="F24" s="81">
        <f t="shared" si="2"/>
        <v>0</v>
      </c>
      <c r="G24" s="77"/>
      <c r="H24" s="77"/>
      <c r="I24" s="77"/>
    </row>
    <row r="25" spans="1:9" ht="14.5" x14ac:dyDescent="0.35">
      <c r="A25" s="75"/>
      <c r="B25" s="75"/>
      <c r="C25" s="75" t="str">
        <f t="shared" si="0"/>
        <v>HERNAN</v>
      </c>
      <c r="D25" s="75">
        <f t="shared" ref="D25:E25" si="4">IF(LEN(D4)=5,VALUE(RIGHT(D4,1)),0)</f>
        <v>0</v>
      </c>
      <c r="E25" s="75">
        <f t="shared" si="4"/>
        <v>0</v>
      </c>
      <c r="F25" s="81">
        <f t="shared" si="2"/>
        <v>0</v>
      </c>
      <c r="G25" s="77"/>
      <c r="H25" s="77"/>
      <c r="I25" s="77"/>
    </row>
    <row r="26" spans="1:9" ht="14.5" x14ac:dyDescent="0.35">
      <c r="A26" s="75"/>
      <c r="B26" s="75"/>
      <c r="C26" s="75" t="str">
        <f t="shared" si="0"/>
        <v>FD</v>
      </c>
      <c r="D26" s="75">
        <f t="shared" ref="D26:E26" si="5">IF(LEN(D5)=5,VALUE(RIGHT(D5,1)),0)</f>
        <v>0</v>
      </c>
      <c r="E26" s="75">
        <f t="shared" si="5"/>
        <v>0</v>
      </c>
      <c r="F26" s="81">
        <f t="shared" si="2"/>
        <v>0</v>
      </c>
      <c r="G26" s="77"/>
      <c r="H26" s="77"/>
      <c r="I26" s="77"/>
    </row>
    <row r="27" spans="1:9" ht="14.5" x14ac:dyDescent="0.35">
      <c r="A27" s="75"/>
      <c r="B27" s="75"/>
      <c r="C27" s="75" t="str">
        <f t="shared" si="0"/>
        <v>RGAL</v>
      </c>
      <c r="D27" s="75">
        <f t="shared" ref="D27:E27" si="6">IF(LEN(D6)=5,VALUE(RIGHT(D6,1)),0)</f>
        <v>0</v>
      </c>
      <c r="E27" s="75">
        <f t="shared" si="6"/>
        <v>0</v>
      </c>
      <c r="F27" s="81">
        <f t="shared" si="2"/>
        <v>0</v>
      </c>
      <c r="G27" s="77"/>
      <c r="H27" s="77"/>
      <c r="I27" s="77"/>
    </row>
    <row r="28" spans="1:9" ht="14.5" x14ac:dyDescent="0.35">
      <c r="A28" s="75"/>
      <c r="B28" s="75"/>
      <c r="C28" s="75" t="str">
        <f t="shared" si="0"/>
        <v>SOSA</v>
      </c>
      <c r="D28" s="75">
        <f t="shared" ref="D28:E28" si="7">IF(LEN(D7)=5,VALUE(RIGHT(D7,1)),0)</f>
        <v>0</v>
      </c>
      <c r="E28" s="75">
        <f t="shared" si="7"/>
        <v>0</v>
      </c>
      <c r="F28" s="81">
        <f t="shared" si="2"/>
        <v>0</v>
      </c>
      <c r="G28" s="77"/>
      <c r="H28" s="77"/>
      <c r="I28" s="77"/>
    </row>
    <row r="29" spans="1:9" ht="14.5" x14ac:dyDescent="0.35">
      <c r="A29" s="75"/>
      <c r="B29" s="75"/>
      <c r="C29" s="75" t="str">
        <f t="shared" si="0"/>
        <v>MAGU</v>
      </c>
      <c r="D29" s="75">
        <f t="shared" ref="D29:E29" si="8">IF(LEN(D8)=5,VALUE(RIGHT(D8,1)),0)</f>
        <v>0</v>
      </c>
      <c r="E29" s="75">
        <f t="shared" si="8"/>
        <v>0</v>
      </c>
      <c r="F29" s="81">
        <f t="shared" si="2"/>
        <v>0</v>
      </c>
      <c r="G29" s="77"/>
      <c r="H29" s="77"/>
      <c r="I29" s="77"/>
    </row>
    <row r="30" spans="1:9" ht="14.5" x14ac:dyDescent="0.35">
      <c r="A30" s="75"/>
      <c r="B30" s="75"/>
      <c r="C30" s="75" t="str">
        <f t="shared" si="0"/>
        <v>Laucha</v>
      </c>
      <c r="D30" s="75">
        <f t="shared" ref="D30:E30" si="9">IF(LEN(D9)=5,VALUE(RIGHT(D9,1)),0)</f>
        <v>0</v>
      </c>
      <c r="E30" s="75">
        <f t="shared" si="9"/>
        <v>0</v>
      </c>
      <c r="F30" s="81">
        <f t="shared" si="2"/>
        <v>0</v>
      </c>
      <c r="G30" s="77"/>
      <c r="H30" s="77"/>
      <c r="I30" s="77"/>
    </row>
    <row r="31" spans="1:9" ht="14.5" x14ac:dyDescent="0.35">
      <c r="A31" s="75"/>
      <c r="B31" s="75"/>
      <c r="C31" s="75" t="str">
        <f t="shared" si="0"/>
        <v>LeaY</v>
      </c>
      <c r="D31" s="75">
        <f t="shared" ref="D31:E31" si="10">IF(LEN(D10)=5,VALUE(RIGHT(D10,1)),0)</f>
        <v>0</v>
      </c>
      <c r="E31" s="75">
        <f t="shared" si="10"/>
        <v>0</v>
      </c>
      <c r="F31" s="81">
        <f t="shared" si="2"/>
        <v>0</v>
      </c>
      <c r="G31" s="77"/>
      <c r="H31" s="77"/>
      <c r="I31" s="77"/>
    </row>
    <row r="32" spans="1:9" ht="14.5" x14ac:dyDescent="0.35">
      <c r="A32" s="75"/>
      <c r="B32" s="75"/>
      <c r="C32" s="75" t="str">
        <f t="shared" si="0"/>
        <v>MartinG</v>
      </c>
      <c r="D32" s="75">
        <f t="shared" ref="D32:E32" si="11">IF(LEN(D11)=5,VALUE(RIGHT(D11,1)),0)</f>
        <v>0</v>
      </c>
      <c r="E32" s="75">
        <f t="shared" si="11"/>
        <v>0</v>
      </c>
      <c r="F32" s="81">
        <f t="shared" si="2"/>
        <v>0</v>
      </c>
      <c r="G32" s="77"/>
      <c r="H32" s="77"/>
      <c r="I32" s="77"/>
    </row>
    <row r="33" spans="1:9" ht="14.5" x14ac:dyDescent="0.35">
      <c r="A33" s="75"/>
      <c r="B33" s="75"/>
      <c r="C33" s="75" t="str">
        <f t="shared" si="0"/>
        <v>ROD</v>
      </c>
      <c r="D33" s="75">
        <f t="shared" ref="D33:E33" si="12">IF(LEN(D12)=5,VALUE(RIGHT(D12,1)),0)</f>
        <v>0</v>
      </c>
      <c r="E33" s="75">
        <f t="shared" si="12"/>
        <v>0</v>
      </c>
      <c r="F33" s="81">
        <f t="shared" si="2"/>
        <v>0</v>
      </c>
      <c r="G33" s="77"/>
      <c r="H33" s="77"/>
      <c r="I33" s="77"/>
    </row>
    <row r="34" spans="1:9" ht="14.5" x14ac:dyDescent="0.35">
      <c r="A34" s="75"/>
      <c r="B34" s="75"/>
      <c r="C34" s="75" t="str">
        <f t="shared" si="0"/>
        <v>Lautaro</v>
      </c>
      <c r="D34" s="75">
        <f t="shared" ref="D34:E34" si="13">IF(LEN(D13)=5,VALUE(RIGHT(D13,1)),0)</f>
        <v>0</v>
      </c>
      <c r="E34" s="75">
        <f t="shared" si="13"/>
        <v>0</v>
      </c>
      <c r="F34" s="81">
        <f t="shared" si="2"/>
        <v>0</v>
      </c>
      <c r="G34" s="77"/>
      <c r="H34" s="77"/>
      <c r="I34" s="77"/>
    </row>
    <row r="35" spans="1:9" ht="14.5" x14ac:dyDescent="0.35">
      <c r="A35" s="75"/>
      <c r="B35" s="75"/>
      <c r="C35" s="75" t="str">
        <f t="shared" si="0"/>
        <v>LEO</v>
      </c>
      <c r="D35" s="75">
        <f t="shared" ref="D35:E35" si="14">IF(LEN(D14)=5,VALUE(RIGHT(D14,1)),0)</f>
        <v>0</v>
      </c>
      <c r="E35" s="75">
        <f t="shared" si="14"/>
        <v>0</v>
      </c>
      <c r="F35" s="81">
        <f t="shared" si="2"/>
        <v>0</v>
      </c>
      <c r="G35" s="77"/>
      <c r="H35" s="77"/>
      <c r="I35" s="77"/>
    </row>
    <row r="36" spans="1:9" ht="14.5" x14ac:dyDescent="0.35">
      <c r="A36" s="75"/>
      <c r="B36" s="75"/>
      <c r="C36" s="75" t="str">
        <f t="shared" si="0"/>
        <v>LREY</v>
      </c>
      <c r="D36" s="75">
        <f t="shared" ref="D36:E36" si="15">IF(LEN(D15)=5,VALUE(RIGHT(D15,1)),0)</f>
        <v>0</v>
      </c>
      <c r="E36" s="75">
        <f t="shared" si="15"/>
        <v>0</v>
      </c>
      <c r="F36" s="81">
        <f t="shared" si="2"/>
        <v>0</v>
      </c>
      <c r="G36" s="77"/>
      <c r="H36" s="77"/>
      <c r="I36" s="77"/>
    </row>
    <row r="37" spans="1:9" ht="14.5" x14ac:dyDescent="0.35">
      <c r="A37" s="75"/>
      <c r="B37" s="75"/>
      <c r="C37" s="75" t="str">
        <f t="shared" si="0"/>
        <v>Plimus</v>
      </c>
      <c r="D37" s="75">
        <f t="shared" ref="D37:E37" si="16">IF(LEN(D16)=5,VALUE(RIGHT(D16,1)),0)</f>
        <v>0</v>
      </c>
      <c r="E37" s="75">
        <f t="shared" si="16"/>
        <v>0</v>
      </c>
      <c r="F37" s="81">
        <f t="shared" si="2"/>
        <v>0</v>
      </c>
      <c r="G37" s="77"/>
      <c r="H37" s="77"/>
      <c r="I37" s="77"/>
    </row>
    <row r="38" spans="1:9" ht="14.5" x14ac:dyDescent="0.35">
      <c r="A38" s="75"/>
      <c r="B38" s="75"/>
      <c r="C38" s="75" t="str">
        <f t="shared" si="0"/>
        <v>GBAI</v>
      </c>
      <c r="D38" s="75">
        <f t="shared" ref="D38:E38" si="17">IF(LEN(D17)=5,VALUE(RIGHT(D17,1)),0)</f>
        <v>0</v>
      </c>
      <c r="E38" s="75">
        <f t="shared" si="17"/>
        <v>0</v>
      </c>
      <c r="F38" s="81">
        <f t="shared" si="2"/>
        <v>0</v>
      </c>
      <c r="G38" s="77"/>
      <c r="H38" s="77"/>
      <c r="I38" s="77"/>
    </row>
    <row r="39" spans="1:9" ht="14.5" x14ac:dyDescent="0.35">
      <c r="A39" s="75"/>
      <c r="B39" s="75"/>
      <c r="C39" s="75" t="str">
        <f t="shared" si="0"/>
        <v>Franco</v>
      </c>
      <c r="D39" s="75">
        <f t="shared" ref="D39:E39" si="18">IF(LEN(D18)=5,VALUE(RIGHT(D18,1)),0)</f>
        <v>0</v>
      </c>
      <c r="E39" s="75">
        <f t="shared" si="18"/>
        <v>0</v>
      </c>
      <c r="F39" s="81">
        <f t="shared" si="2"/>
        <v>0</v>
      </c>
      <c r="G39" s="77"/>
      <c r="H39" s="77"/>
      <c r="I39" s="7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333333"/>
    <outlinePr summaryBelow="0" summaryRight="0"/>
  </sheetPr>
  <dimension ref="A1:I39"/>
  <sheetViews>
    <sheetView workbookViewId="0">
      <selection sqref="A1:XFD1048576"/>
    </sheetView>
  </sheetViews>
  <sheetFormatPr defaultColWidth="12.6328125" defaultRowHeight="15.75" customHeight="1" x14ac:dyDescent="0.3"/>
  <cols>
    <col min="1" max="2" width="6.36328125" style="39" customWidth="1"/>
    <col min="3" max="3" width="11.6328125" style="39" customWidth="1"/>
    <col min="4" max="9" width="6.36328125" style="39" customWidth="1"/>
    <col min="10" max="16384" width="12.6328125" style="39"/>
  </cols>
  <sheetData>
    <row r="1" spans="1:9" ht="15.75" customHeight="1" x14ac:dyDescent="0.35">
      <c r="A1" s="84"/>
      <c r="B1" s="84"/>
      <c r="C1" s="84"/>
      <c r="D1" s="86" t="s">
        <v>83</v>
      </c>
      <c r="E1" s="86" t="s">
        <v>84</v>
      </c>
      <c r="F1" s="87" t="s">
        <v>113</v>
      </c>
      <c r="G1" s="87" t="s">
        <v>104</v>
      </c>
      <c r="H1" s="87" t="s">
        <v>105</v>
      </c>
      <c r="I1" s="88" t="s">
        <v>106</v>
      </c>
    </row>
    <row r="2" spans="1:9" ht="15.75" customHeight="1" x14ac:dyDescent="0.35">
      <c r="A2" s="48">
        <v>1</v>
      </c>
      <c r="B2" s="49"/>
      <c r="C2" s="49" t="s">
        <v>60</v>
      </c>
      <c r="D2" s="66">
        <v>4.3749999999999997E-2</v>
      </c>
      <c r="E2" s="65" t="s">
        <v>118</v>
      </c>
      <c r="F2" s="54">
        <v>3</v>
      </c>
      <c r="G2" s="54">
        <v>42</v>
      </c>
      <c r="H2" s="48" t="s">
        <v>107</v>
      </c>
      <c r="I2" s="48">
        <v>124</v>
      </c>
    </row>
    <row r="3" spans="1:9" ht="15.75" customHeight="1" x14ac:dyDescent="0.35">
      <c r="A3" s="59">
        <v>2</v>
      </c>
      <c r="B3" s="60">
        <v>1</v>
      </c>
      <c r="C3" s="60" t="s">
        <v>61</v>
      </c>
      <c r="D3" s="61">
        <v>9.375E-2</v>
      </c>
      <c r="E3" s="62" t="s">
        <v>115</v>
      </c>
      <c r="F3" s="63">
        <v>5</v>
      </c>
      <c r="G3" s="64">
        <v>47</v>
      </c>
      <c r="H3" s="59" t="s">
        <v>108</v>
      </c>
      <c r="I3" s="59">
        <v>122</v>
      </c>
    </row>
    <row r="4" spans="1:9" ht="15.75" customHeight="1" x14ac:dyDescent="0.35">
      <c r="A4" s="48">
        <v>3</v>
      </c>
      <c r="B4" s="49">
        <v>1</v>
      </c>
      <c r="C4" s="49" t="s">
        <v>62</v>
      </c>
      <c r="D4" s="65" t="s">
        <v>120</v>
      </c>
      <c r="E4" s="65" t="s">
        <v>135</v>
      </c>
      <c r="F4" s="54">
        <v>0</v>
      </c>
      <c r="G4" s="54">
        <v>47</v>
      </c>
      <c r="H4" s="48"/>
      <c r="I4" s="48">
        <v>118</v>
      </c>
    </row>
    <row r="5" spans="1:9" ht="15.75" customHeight="1" x14ac:dyDescent="0.35">
      <c r="A5" s="59">
        <v>4</v>
      </c>
      <c r="B5" s="60">
        <v>1</v>
      </c>
      <c r="C5" s="60" t="s">
        <v>63</v>
      </c>
      <c r="D5" s="61">
        <v>9.375E-2</v>
      </c>
      <c r="E5" s="62" t="s">
        <v>118</v>
      </c>
      <c r="F5" s="63">
        <v>5</v>
      </c>
      <c r="G5" s="64">
        <v>39</v>
      </c>
      <c r="H5" s="59" t="s">
        <v>109</v>
      </c>
      <c r="I5" s="59">
        <v>116</v>
      </c>
    </row>
    <row r="6" spans="1:9" ht="15.75" customHeight="1" x14ac:dyDescent="0.35">
      <c r="A6" s="48">
        <v>5</v>
      </c>
      <c r="B6" s="49">
        <v>1</v>
      </c>
      <c r="C6" s="49" t="s">
        <v>64</v>
      </c>
      <c r="D6" s="65" t="s">
        <v>120</v>
      </c>
      <c r="E6" s="65" t="s">
        <v>117</v>
      </c>
      <c r="F6" s="54">
        <v>0</v>
      </c>
      <c r="G6" s="54">
        <v>50</v>
      </c>
      <c r="H6" s="48" t="s">
        <v>110</v>
      </c>
      <c r="I6" s="48">
        <v>113</v>
      </c>
    </row>
    <row r="7" spans="1:9" ht="15.75" customHeight="1" x14ac:dyDescent="0.35">
      <c r="A7" s="51">
        <v>6</v>
      </c>
      <c r="B7" s="52"/>
      <c r="C7" s="52" t="s">
        <v>65</v>
      </c>
      <c r="D7" s="69" t="s">
        <v>125</v>
      </c>
      <c r="E7" s="69" t="s">
        <v>128</v>
      </c>
      <c r="F7" s="67">
        <v>0</v>
      </c>
      <c r="G7" s="67">
        <v>42</v>
      </c>
      <c r="H7" s="51" t="s">
        <v>111</v>
      </c>
      <c r="I7" s="51">
        <v>110</v>
      </c>
    </row>
    <row r="8" spans="1:9" ht="15.75" customHeight="1" x14ac:dyDescent="0.35">
      <c r="A8" s="48">
        <v>7</v>
      </c>
      <c r="B8" s="49"/>
      <c r="C8" s="49" t="s">
        <v>66</v>
      </c>
      <c r="D8" s="65" t="s">
        <v>125</v>
      </c>
      <c r="E8" s="65" t="s">
        <v>118</v>
      </c>
      <c r="F8" s="54">
        <v>0</v>
      </c>
      <c r="G8" s="54">
        <v>47</v>
      </c>
      <c r="H8" s="48"/>
      <c r="I8" s="48">
        <v>110</v>
      </c>
    </row>
    <row r="9" spans="1:9" ht="15.75" customHeight="1" x14ac:dyDescent="0.35">
      <c r="A9" s="48">
        <v>8</v>
      </c>
      <c r="B9" s="49"/>
      <c r="C9" s="49" t="s">
        <v>67</v>
      </c>
      <c r="D9" s="65" t="s">
        <v>125</v>
      </c>
      <c r="E9" s="65" t="s">
        <v>117</v>
      </c>
      <c r="F9" s="54">
        <v>0</v>
      </c>
      <c r="G9" s="54">
        <v>34</v>
      </c>
      <c r="H9" s="48" t="s">
        <v>107</v>
      </c>
      <c r="I9" s="48">
        <v>109</v>
      </c>
    </row>
    <row r="10" spans="1:9" ht="15.75" customHeight="1" x14ac:dyDescent="0.35">
      <c r="A10" s="59">
        <v>9</v>
      </c>
      <c r="B10" s="60">
        <v>1</v>
      </c>
      <c r="C10" s="60" t="s">
        <v>68</v>
      </c>
      <c r="D10" s="61">
        <v>9.375E-2</v>
      </c>
      <c r="E10" s="62" t="s">
        <v>135</v>
      </c>
      <c r="F10" s="63">
        <v>5</v>
      </c>
      <c r="G10" s="64">
        <v>47</v>
      </c>
      <c r="H10" s="59" t="s">
        <v>108</v>
      </c>
      <c r="I10" s="59">
        <v>108</v>
      </c>
    </row>
    <row r="11" spans="1:9" ht="15.75" customHeight="1" x14ac:dyDescent="0.35">
      <c r="A11" s="54">
        <v>10</v>
      </c>
      <c r="B11" s="49">
        <v>1</v>
      </c>
      <c r="C11" s="49" t="s">
        <v>69</v>
      </c>
      <c r="D11" s="65" t="s">
        <v>125</v>
      </c>
      <c r="E11" s="66">
        <v>6.9444444444444447E-4</v>
      </c>
      <c r="F11" s="54">
        <v>1</v>
      </c>
      <c r="G11" s="54">
        <v>34</v>
      </c>
      <c r="H11" s="48" t="s">
        <v>111</v>
      </c>
      <c r="I11" s="48">
        <v>106</v>
      </c>
    </row>
    <row r="12" spans="1:9" ht="15.75" customHeight="1" x14ac:dyDescent="0.35">
      <c r="A12" s="54">
        <v>11</v>
      </c>
      <c r="B12" s="49"/>
      <c r="C12" s="49" t="s">
        <v>70</v>
      </c>
      <c r="D12" s="66"/>
      <c r="E12" s="65" t="s">
        <v>118</v>
      </c>
      <c r="F12" s="54">
        <v>0</v>
      </c>
      <c r="G12" s="54">
        <v>47</v>
      </c>
      <c r="H12" s="48"/>
      <c r="I12" s="48">
        <v>103</v>
      </c>
    </row>
    <row r="13" spans="1:9" ht="15.75" customHeight="1" x14ac:dyDescent="0.35">
      <c r="A13" s="54">
        <v>12</v>
      </c>
      <c r="B13" s="49"/>
      <c r="C13" s="49" t="s">
        <v>71</v>
      </c>
      <c r="D13" s="66"/>
      <c r="E13" s="66"/>
      <c r="F13" s="54">
        <v>0</v>
      </c>
      <c r="G13" s="54">
        <v>39</v>
      </c>
      <c r="H13" s="48"/>
      <c r="I13" s="54">
        <v>95</v>
      </c>
    </row>
    <row r="14" spans="1:9" ht="15.75" customHeight="1" x14ac:dyDescent="0.35">
      <c r="A14" s="54">
        <v>13</v>
      </c>
      <c r="B14" s="49">
        <v>1</v>
      </c>
      <c r="C14" s="49" t="s">
        <v>72</v>
      </c>
      <c r="D14" s="66">
        <v>4.3749999999999997E-2</v>
      </c>
      <c r="E14" s="65" t="s">
        <v>117</v>
      </c>
      <c r="F14" s="54">
        <v>3</v>
      </c>
      <c r="G14" s="54">
        <v>23</v>
      </c>
      <c r="H14" s="48" t="s">
        <v>111</v>
      </c>
      <c r="I14" s="54">
        <v>93</v>
      </c>
    </row>
    <row r="15" spans="1:9" ht="15.75" customHeight="1" x14ac:dyDescent="0.35">
      <c r="A15" s="54">
        <v>14</v>
      </c>
      <c r="B15" s="49">
        <v>1</v>
      </c>
      <c r="C15" s="49" t="s">
        <v>73</v>
      </c>
      <c r="D15" s="65" t="s">
        <v>120</v>
      </c>
      <c r="E15" s="65" t="s">
        <v>118</v>
      </c>
      <c r="F15" s="54">
        <v>0</v>
      </c>
      <c r="G15" s="54">
        <v>31</v>
      </c>
      <c r="H15" s="48" t="s">
        <v>107</v>
      </c>
      <c r="I15" s="54">
        <v>91</v>
      </c>
    </row>
    <row r="16" spans="1:9" ht="15.75" customHeight="1" x14ac:dyDescent="0.35">
      <c r="A16" s="54">
        <v>15</v>
      </c>
      <c r="B16" s="49">
        <v>2</v>
      </c>
      <c r="C16" s="49" t="s">
        <v>74</v>
      </c>
      <c r="D16" s="66">
        <v>4.3749999999999997E-2</v>
      </c>
      <c r="E16" s="49"/>
      <c r="F16" s="54">
        <v>3</v>
      </c>
      <c r="G16" s="54">
        <v>39</v>
      </c>
      <c r="H16" s="48"/>
      <c r="I16" s="54">
        <v>90</v>
      </c>
    </row>
    <row r="17" spans="1:9" ht="15.75" customHeight="1" x14ac:dyDescent="0.35">
      <c r="A17" s="54">
        <v>16</v>
      </c>
      <c r="B17" s="49">
        <v>1</v>
      </c>
      <c r="C17" s="49" t="s">
        <v>75</v>
      </c>
      <c r="D17" s="66"/>
      <c r="E17" s="65" t="s">
        <v>115</v>
      </c>
      <c r="F17" s="54">
        <v>0</v>
      </c>
      <c r="G17" s="54">
        <v>28</v>
      </c>
      <c r="H17" s="48"/>
      <c r="I17" s="54">
        <v>89</v>
      </c>
    </row>
    <row r="18" spans="1:9" ht="15.75" customHeight="1" x14ac:dyDescent="0.35">
      <c r="A18" s="55">
        <v>17</v>
      </c>
      <c r="B18" s="56">
        <v>1</v>
      </c>
      <c r="C18" s="56" t="s">
        <v>76</v>
      </c>
      <c r="D18" s="83"/>
      <c r="E18" s="56"/>
      <c r="F18" s="55">
        <v>0</v>
      </c>
      <c r="G18" s="55">
        <v>31</v>
      </c>
      <c r="H18" s="57" t="s">
        <v>111</v>
      </c>
      <c r="I18" s="55">
        <v>88</v>
      </c>
    </row>
    <row r="19" spans="1:9" ht="15.75" customHeight="1" x14ac:dyDescent="0.35">
      <c r="A19" s="70"/>
      <c r="B19" s="49"/>
      <c r="C19" s="66"/>
      <c r="D19" s="49"/>
      <c r="E19" s="49"/>
      <c r="F19" s="54"/>
      <c r="G19" s="48"/>
      <c r="H19" s="54"/>
      <c r="I19" s="71"/>
    </row>
    <row r="20" spans="1:9" ht="14.5" x14ac:dyDescent="0.35">
      <c r="A20" s="72"/>
      <c r="B20" s="72"/>
      <c r="C20" s="73"/>
      <c r="D20" s="72"/>
      <c r="E20" s="72"/>
      <c r="F20" s="74"/>
      <c r="G20" s="74"/>
      <c r="H20" s="74"/>
      <c r="I20" s="74"/>
    </row>
    <row r="21" spans="1:9" ht="14.5" x14ac:dyDescent="0.35">
      <c r="A21" s="75"/>
      <c r="B21" s="75"/>
      <c r="C21" s="76"/>
      <c r="D21" s="75"/>
      <c r="E21" s="75"/>
      <c r="F21" s="77"/>
      <c r="G21" s="77"/>
      <c r="H21" s="77"/>
      <c r="I21" s="77"/>
    </row>
    <row r="22" spans="1:9" ht="14.5" x14ac:dyDescent="0.35">
      <c r="A22" s="75"/>
      <c r="B22" s="75"/>
      <c r="C22" s="78" t="s">
        <v>153</v>
      </c>
      <c r="D22" s="78"/>
      <c r="E22" s="78"/>
      <c r="F22" s="80" t="s">
        <v>127</v>
      </c>
      <c r="G22" s="77"/>
      <c r="H22" s="77"/>
      <c r="I22" s="77"/>
    </row>
    <row r="23" spans="1:9" ht="14.5" x14ac:dyDescent="0.35">
      <c r="A23" s="75"/>
      <c r="B23" s="75"/>
      <c r="C23" s="75" t="str">
        <f t="shared" ref="C23:C39" si="0">C2</f>
        <v>Matib</v>
      </c>
      <c r="D23" s="75">
        <f t="shared" ref="D23:E23" si="1">IF(LEN(D2)=5,VALUE(RIGHT(D2,1)),0)</f>
        <v>0</v>
      </c>
      <c r="E23" s="75">
        <f t="shared" si="1"/>
        <v>0</v>
      </c>
      <c r="F23" s="81">
        <f t="shared" ref="F23:F39" si="2">SUM(D23:E23)</f>
        <v>0</v>
      </c>
      <c r="G23" s="77"/>
      <c r="H23" s="77"/>
      <c r="I23" s="77"/>
    </row>
    <row r="24" spans="1:9" ht="14.5" x14ac:dyDescent="0.35">
      <c r="A24" s="75"/>
      <c r="B24" s="75"/>
      <c r="C24" s="75" t="str">
        <f t="shared" si="0"/>
        <v>SOSA</v>
      </c>
      <c r="D24" s="75">
        <f t="shared" ref="D24:E24" si="3">IF(LEN(D3)=5,VALUE(RIGHT(D3,1)),0)</f>
        <v>0</v>
      </c>
      <c r="E24" s="75">
        <f t="shared" si="3"/>
        <v>0</v>
      </c>
      <c r="F24" s="81">
        <f t="shared" si="2"/>
        <v>0</v>
      </c>
      <c r="G24" s="77"/>
      <c r="H24" s="77"/>
      <c r="I24" s="77"/>
    </row>
    <row r="25" spans="1:9" ht="14.5" x14ac:dyDescent="0.35">
      <c r="A25" s="75"/>
      <c r="B25" s="75"/>
      <c r="C25" s="75" t="str">
        <f t="shared" si="0"/>
        <v>Satoshi</v>
      </c>
      <c r="D25" s="75">
        <f t="shared" ref="D25:E25" si="4">IF(LEN(D4)=5,VALUE(RIGHT(D4,1)),0)</f>
        <v>0</v>
      </c>
      <c r="E25" s="75">
        <f t="shared" si="4"/>
        <v>0</v>
      </c>
      <c r="F25" s="81">
        <f t="shared" si="2"/>
        <v>0</v>
      </c>
      <c r="G25" s="77"/>
      <c r="H25" s="77"/>
      <c r="I25" s="77"/>
    </row>
    <row r="26" spans="1:9" ht="14.5" x14ac:dyDescent="0.35">
      <c r="A26" s="75"/>
      <c r="B26" s="75"/>
      <c r="C26" s="75" t="str">
        <f t="shared" si="0"/>
        <v>HERNAN</v>
      </c>
      <c r="D26" s="75">
        <f t="shared" ref="D26:E26" si="5">IF(LEN(D5)=5,VALUE(RIGHT(D5,1)),0)</f>
        <v>0</v>
      </c>
      <c r="E26" s="75">
        <f t="shared" si="5"/>
        <v>0</v>
      </c>
      <c r="F26" s="81">
        <f t="shared" si="2"/>
        <v>0</v>
      </c>
      <c r="G26" s="77"/>
      <c r="H26" s="77"/>
      <c r="I26" s="77"/>
    </row>
    <row r="27" spans="1:9" ht="14.5" x14ac:dyDescent="0.35">
      <c r="A27" s="75"/>
      <c r="B27" s="75"/>
      <c r="C27" s="75" t="str">
        <f t="shared" si="0"/>
        <v>MAGU</v>
      </c>
      <c r="D27" s="75">
        <f t="shared" ref="D27:E27" si="6">IF(LEN(D6)=5,VALUE(RIGHT(D6,1)),0)</f>
        <v>0</v>
      </c>
      <c r="E27" s="75">
        <f t="shared" si="6"/>
        <v>0</v>
      </c>
      <c r="F27" s="81">
        <f t="shared" si="2"/>
        <v>0</v>
      </c>
      <c r="G27" s="77"/>
      <c r="H27" s="77"/>
      <c r="I27" s="77"/>
    </row>
    <row r="28" spans="1:9" ht="14.5" x14ac:dyDescent="0.35">
      <c r="A28" s="75"/>
      <c r="B28" s="75"/>
      <c r="C28" s="75" t="str">
        <f t="shared" si="0"/>
        <v>FD</v>
      </c>
      <c r="D28" s="75">
        <f t="shared" ref="D28:E28" si="7">IF(LEN(D7)=5,VALUE(RIGHT(D7,1)),0)</f>
        <v>0</v>
      </c>
      <c r="E28" s="75">
        <f t="shared" si="7"/>
        <v>0</v>
      </c>
      <c r="F28" s="81">
        <f t="shared" si="2"/>
        <v>0</v>
      </c>
      <c r="G28" s="77"/>
      <c r="H28" s="77"/>
      <c r="I28" s="77"/>
    </row>
    <row r="29" spans="1:9" ht="14.5" x14ac:dyDescent="0.35">
      <c r="A29" s="75"/>
      <c r="B29" s="75"/>
      <c r="C29" s="75" t="str">
        <f t="shared" si="0"/>
        <v>LeaY</v>
      </c>
      <c r="D29" s="75">
        <f t="shared" ref="D29:E29" si="8">IF(LEN(D8)=5,VALUE(RIGHT(D8,1)),0)</f>
        <v>0</v>
      </c>
      <c r="E29" s="75">
        <f t="shared" si="8"/>
        <v>0</v>
      </c>
      <c r="F29" s="81">
        <f t="shared" si="2"/>
        <v>0</v>
      </c>
      <c r="G29" s="77"/>
      <c r="H29" s="77"/>
      <c r="I29" s="77"/>
    </row>
    <row r="30" spans="1:9" ht="14.5" x14ac:dyDescent="0.35">
      <c r="A30" s="75"/>
      <c r="B30" s="75"/>
      <c r="C30" s="75" t="str">
        <f t="shared" si="0"/>
        <v>RGAL</v>
      </c>
      <c r="D30" s="75">
        <f t="shared" ref="D30:E30" si="9">IF(LEN(D9)=5,VALUE(RIGHT(D9,1)),0)</f>
        <v>0</v>
      </c>
      <c r="E30" s="75">
        <f t="shared" si="9"/>
        <v>0</v>
      </c>
      <c r="F30" s="81">
        <f t="shared" si="2"/>
        <v>0</v>
      </c>
      <c r="G30" s="77"/>
      <c r="H30" s="77"/>
      <c r="I30" s="77"/>
    </row>
    <row r="31" spans="1:9" ht="14.5" x14ac:dyDescent="0.35">
      <c r="A31" s="75"/>
      <c r="B31" s="75"/>
      <c r="C31" s="75" t="str">
        <f t="shared" si="0"/>
        <v>ROD</v>
      </c>
      <c r="D31" s="75">
        <f t="shared" ref="D31:E31" si="10">IF(LEN(D10)=5,VALUE(RIGHT(D10,1)),0)</f>
        <v>0</v>
      </c>
      <c r="E31" s="75">
        <f t="shared" si="10"/>
        <v>0</v>
      </c>
      <c r="F31" s="81">
        <f t="shared" si="2"/>
        <v>0</v>
      </c>
      <c r="G31" s="77"/>
      <c r="H31" s="77"/>
      <c r="I31" s="77"/>
    </row>
    <row r="32" spans="1:9" ht="14.5" x14ac:dyDescent="0.35">
      <c r="A32" s="75"/>
      <c r="B32" s="75"/>
      <c r="C32" s="75" t="str">
        <f t="shared" si="0"/>
        <v>Laucha</v>
      </c>
      <c r="D32" s="75">
        <f t="shared" ref="D32:E32" si="11">IF(LEN(D11)=5,VALUE(RIGHT(D11,1)),0)</f>
        <v>0</v>
      </c>
      <c r="E32" s="75">
        <f t="shared" si="11"/>
        <v>0</v>
      </c>
      <c r="F32" s="81">
        <f t="shared" si="2"/>
        <v>0</v>
      </c>
      <c r="G32" s="77"/>
      <c r="H32" s="77"/>
      <c r="I32" s="77"/>
    </row>
    <row r="33" spans="1:9" ht="14.5" x14ac:dyDescent="0.35">
      <c r="A33" s="75"/>
      <c r="B33" s="75"/>
      <c r="C33" s="75" t="str">
        <f t="shared" si="0"/>
        <v>Lautaro</v>
      </c>
      <c r="D33" s="75">
        <f t="shared" ref="D33:E33" si="12">IF(LEN(D12)=5,VALUE(RIGHT(D12,1)),0)</f>
        <v>0</v>
      </c>
      <c r="E33" s="75">
        <f t="shared" si="12"/>
        <v>0</v>
      </c>
      <c r="F33" s="81">
        <f t="shared" si="2"/>
        <v>0</v>
      </c>
      <c r="G33" s="77"/>
      <c r="H33" s="77"/>
      <c r="I33" s="77"/>
    </row>
    <row r="34" spans="1:9" ht="14.5" x14ac:dyDescent="0.35">
      <c r="A34" s="75"/>
      <c r="B34" s="75"/>
      <c r="C34" s="75" t="str">
        <f t="shared" si="0"/>
        <v>LEO</v>
      </c>
      <c r="D34" s="75">
        <f t="shared" ref="D34:E34" si="13">IF(LEN(D13)=5,VALUE(RIGHT(D13,1)),0)</f>
        <v>0</v>
      </c>
      <c r="E34" s="75">
        <f t="shared" si="13"/>
        <v>0</v>
      </c>
      <c r="F34" s="81">
        <f t="shared" si="2"/>
        <v>0</v>
      </c>
      <c r="G34" s="77"/>
      <c r="H34" s="77"/>
      <c r="I34" s="77"/>
    </row>
    <row r="35" spans="1:9" ht="14.5" x14ac:dyDescent="0.35">
      <c r="A35" s="75"/>
      <c r="B35" s="75"/>
      <c r="C35" s="75" t="str">
        <f t="shared" si="0"/>
        <v>MartinG</v>
      </c>
      <c r="D35" s="75">
        <f t="shared" ref="D35:E35" si="14">IF(LEN(D14)=5,VALUE(RIGHT(D14,1)),0)</f>
        <v>0</v>
      </c>
      <c r="E35" s="75">
        <f t="shared" si="14"/>
        <v>0</v>
      </c>
      <c r="F35" s="81">
        <f t="shared" si="2"/>
        <v>0</v>
      </c>
      <c r="G35" s="77"/>
      <c r="H35" s="77"/>
      <c r="I35" s="77"/>
    </row>
    <row r="36" spans="1:9" ht="14.5" x14ac:dyDescent="0.35">
      <c r="A36" s="75"/>
      <c r="B36" s="75"/>
      <c r="C36" s="75" t="str">
        <f t="shared" si="0"/>
        <v>LREY</v>
      </c>
      <c r="D36" s="75">
        <f t="shared" ref="D36:E36" si="15">IF(LEN(D15)=5,VALUE(RIGHT(D15,1)),0)</f>
        <v>0</v>
      </c>
      <c r="E36" s="75">
        <f t="shared" si="15"/>
        <v>0</v>
      </c>
      <c r="F36" s="81">
        <f t="shared" si="2"/>
        <v>0</v>
      </c>
      <c r="G36" s="77"/>
      <c r="H36" s="77"/>
      <c r="I36" s="77"/>
    </row>
    <row r="37" spans="1:9" ht="14.5" x14ac:dyDescent="0.35">
      <c r="A37" s="75"/>
      <c r="B37" s="75"/>
      <c r="C37" s="75" t="str">
        <f t="shared" si="0"/>
        <v>Franco</v>
      </c>
      <c r="D37" s="75">
        <f t="shared" ref="D37:E37" si="16">IF(LEN(D16)=5,VALUE(RIGHT(D16,1)),0)</f>
        <v>0</v>
      </c>
      <c r="E37" s="75">
        <f t="shared" si="16"/>
        <v>0</v>
      </c>
      <c r="F37" s="81">
        <f t="shared" si="2"/>
        <v>0</v>
      </c>
      <c r="G37" s="77"/>
      <c r="H37" s="77"/>
      <c r="I37" s="77"/>
    </row>
    <row r="38" spans="1:9" ht="14.5" x14ac:dyDescent="0.35">
      <c r="A38" s="75"/>
      <c r="B38" s="75"/>
      <c r="C38" s="75" t="str">
        <f t="shared" si="0"/>
        <v>Plimus</v>
      </c>
      <c r="D38" s="75">
        <f t="shared" ref="D38:E38" si="17">IF(LEN(D17)=5,VALUE(RIGHT(D17,1)),0)</f>
        <v>0</v>
      </c>
      <c r="E38" s="75">
        <f t="shared" si="17"/>
        <v>0</v>
      </c>
      <c r="F38" s="81">
        <f t="shared" si="2"/>
        <v>0</v>
      </c>
      <c r="G38" s="77"/>
      <c r="H38" s="77"/>
      <c r="I38" s="77"/>
    </row>
    <row r="39" spans="1:9" ht="14.5" x14ac:dyDescent="0.35">
      <c r="A39" s="75"/>
      <c r="B39" s="75"/>
      <c r="C39" s="75" t="str">
        <f t="shared" si="0"/>
        <v>GBAI</v>
      </c>
      <c r="D39" s="75">
        <f t="shared" ref="D39:E39" si="18">IF(LEN(D18)=5,VALUE(RIGHT(D18,1)),0)</f>
        <v>0</v>
      </c>
      <c r="E39" s="75">
        <f t="shared" si="18"/>
        <v>0</v>
      </c>
      <c r="F39" s="81">
        <f t="shared" si="2"/>
        <v>0</v>
      </c>
      <c r="G39" s="77"/>
      <c r="H39" s="77"/>
      <c r="I39" s="7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33333"/>
    <outlinePr summaryBelow="0" summaryRight="0"/>
  </sheetPr>
  <dimension ref="A1:T41"/>
  <sheetViews>
    <sheetView workbookViewId="0">
      <selection activeCell="C6" sqref="A6:C6"/>
    </sheetView>
  </sheetViews>
  <sheetFormatPr defaultColWidth="12.6328125" defaultRowHeight="15.75" customHeight="1" x14ac:dyDescent="0.3"/>
  <cols>
    <col min="1" max="2" width="6.36328125" style="39" customWidth="1"/>
    <col min="3" max="3" width="10.90625" style="39" customWidth="1"/>
    <col min="4" max="20" width="6.36328125" style="39" customWidth="1"/>
    <col min="21" max="16384" width="12.6328125" style="39"/>
  </cols>
  <sheetData>
    <row r="1" spans="1:20" ht="15.75" customHeight="1" x14ac:dyDescent="0.35">
      <c r="A1" s="84"/>
      <c r="B1" s="84"/>
      <c r="C1" s="84"/>
      <c r="D1" s="45" t="s">
        <v>85</v>
      </c>
      <c r="E1" s="86" t="s">
        <v>86</v>
      </c>
      <c r="F1" s="86" t="s">
        <v>87</v>
      </c>
      <c r="G1" s="86" t="s">
        <v>88</v>
      </c>
      <c r="H1" s="86" t="s">
        <v>89</v>
      </c>
      <c r="I1" s="86" t="s">
        <v>90</v>
      </c>
      <c r="J1" s="86" t="s">
        <v>91</v>
      </c>
      <c r="K1" s="86" t="s">
        <v>92</v>
      </c>
      <c r="L1" s="86" t="s">
        <v>93</v>
      </c>
      <c r="M1" s="86" t="s">
        <v>94</v>
      </c>
      <c r="N1" s="86" t="s">
        <v>95</v>
      </c>
      <c r="O1" s="86" t="s">
        <v>96</v>
      </c>
      <c r="P1" s="86" t="s">
        <v>97</v>
      </c>
      <c r="Q1" s="86" t="s">
        <v>98</v>
      </c>
      <c r="R1" s="87" t="s">
        <v>104</v>
      </c>
      <c r="S1" s="87" t="s">
        <v>105</v>
      </c>
      <c r="T1" s="88" t="s">
        <v>106</v>
      </c>
    </row>
    <row r="2" spans="1:20" ht="15.75" customHeight="1" x14ac:dyDescent="0.35">
      <c r="A2" s="48">
        <v>1</v>
      </c>
      <c r="B2" s="49"/>
      <c r="C2" s="49" t="s">
        <v>60</v>
      </c>
      <c r="D2" s="65" t="s">
        <v>154</v>
      </c>
      <c r="E2" s="49" t="s">
        <v>155</v>
      </c>
      <c r="F2" s="49" t="s">
        <v>156</v>
      </c>
      <c r="G2" s="49" t="s">
        <v>157</v>
      </c>
      <c r="H2" s="49" t="s">
        <v>158</v>
      </c>
      <c r="I2" s="65" t="s">
        <v>159</v>
      </c>
      <c r="J2" s="65" t="s">
        <v>160</v>
      </c>
      <c r="K2" s="49" t="s">
        <v>161</v>
      </c>
      <c r="L2" s="49" t="s">
        <v>162</v>
      </c>
      <c r="M2" s="49" t="s">
        <v>163</v>
      </c>
      <c r="N2" s="49" t="s">
        <v>164</v>
      </c>
      <c r="O2" s="65" t="s">
        <v>159</v>
      </c>
      <c r="P2" s="65" t="s">
        <v>165</v>
      </c>
      <c r="Q2" s="49" t="s">
        <v>163</v>
      </c>
      <c r="R2" s="54">
        <v>42</v>
      </c>
      <c r="S2" s="48" t="s">
        <v>107</v>
      </c>
      <c r="T2" s="48">
        <v>124</v>
      </c>
    </row>
    <row r="3" spans="1:20" ht="15.75" customHeight="1" x14ac:dyDescent="0.35">
      <c r="A3" s="48">
        <v>2</v>
      </c>
      <c r="B3" s="49"/>
      <c r="C3" s="49" t="s">
        <v>61</v>
      </c>
      <c r="D3" s="49" t="s">
        <v>164</v>
      </c>
      <c r="E3" s="49" t="s">
        <v>155</v>
      </c>
      <c r="F3" s="49" t="s">
        <v>156</v>
      </c>
      <c r="G3" s="49" t="s">
        <v>157</v>
      </c>
      <c r="H3" s="49" t="s">
        <v>158</v>
      </c>
      <c r="I3" s="65" t="s">
        <v>159</v>
      </c>
      <c r="J3" s="65" t="s">
        <v>96</v>
      </c>
      <c r="K3" s="49" t="s">
        <v>161</v>
      </c>
      <c r="L3" s="65" t="s">
        <v>166</v>
      </c>
      <c r="M3" s="49" t="s">
        <v>163</v>
      </c>
      <c r="N3" s="49" t="s">
        <v>164</v>
      </c>
      <c r="O3" s="65" t="s">
        <v>165</v>
      </c>
      <c r="P3" s="65" t="s">
        <v>167</v>
      </c>
      <c r="Q3" s="49" t="s">
        <v>163</v>
      </c>
      <c r="R3" s="54">
        <v>47</v>
      </c>
      <c r="S3" s="48" t="s">
        <v>108</v>
      </c>
      <c r="T3" s="48">
        <v>122</v>
      </c>
    </row>
    <row r="4" spans="1:20" ht="15.75" customHeight="1" x14ac:dyDescent="0.35">
      <c r="A4" s="48">
        <v>3</v>
      </c>
      <c r="B4" s="49"/>
      <c r="C4" s="49" t="s">
        <v>62</v>
      </c>
      <c r="D4" s="65" t="s">
        <v>154</v>
      </c>
      <c r="E4" s="49" t="s">
        <v>155</v>
      </c>
      <c r="F4" s="49" t="s">
        <v>156</v>
      </c>
      <c r="G4" s="49" t="s">
        <v>157</v>
      </c>
      <c r="H4" s="49" t="s">
        <v>158</v>
      </c>
      <c r="I4" s="65" t="s">
        <v>159</v>
      </c>
      <c r="J4" s="65" t="s">
        <v>160</v>
      </c>
      <c r="K4" s="49" t="s">
        <v>161</v>
      </c>
      <c r="L4" s="65" t="s">
        <v>166</v>
      </c>
      <c r="M4" s="49" t="s">
        <v>163</v>
      </c>
      <c r="N4" s="49" t="s">
        <v>164</v>
      </c>
      <c r="O4" s="49" t="s">
        <v>168</v>
      </c>
      <c r="P4" s="65" t="s">
        <v>165</v>
      </c>
      <c r="Q4" s="49" t="s">
        <v>163</v>
      </c>
      <c r="R4" s="54">
        <v>47</v>
      </c>
      <c r="S4" s="48"/>
      <c r="T4" s="48">
        <v>118</v>
      </c>
    </row>
    <row r="5" spans="1:20" ht="15.75" customHeight="1" x14ac:dyDescent="0.35">
      <c r="A5" s="48">
        <v>4</v>
      </c>
      <c r="B5" s="49"/>
      <c r="C5" s="49" t="s">
        <v>63</v>
      </c>
      <c r="D5" s="65" t="s">
        <v>154</v>
      </c>
      <c r="E5" s="49" t="s">
        <v>155</v>
      </c>
      <c r="F5" s="49" t="s">
        <v>156</v>
      </c>
      <c r="G5" s="49" t="s">
        <v>157</v>
      </c>
      <c r="H5" s="49" t="s">
        <v>158</v>
      </c>
      <c r="I5" s="65" t="s">
        <v>159</v>
      </c>
      <c r="J5" s="65" t="s">
        <v>160</v>
      </c>
      <c r="K5" s="49" t="s">
        <v>161</v>
      </c>
      <c r="L5" s="65" t="s">
        <v>166</v>
      </c>
      <c r="M5" s="49" t="s">
        <v>163</v>
      </c>
      <c r="N5" s="49" t="s">
        <v>164</v>
      </c>
      <c r="O5" s="65" t="s">
        <v>159</v>
      </c>
      <c r="P5" s="65" t="s">
        <v>169</v>
      </c>
      <c r="Q5" s="49" t="s">
        <v>163</v>
      </c>
      <c r="R5" s="54">
        <v>39</v>
      </c>
      <c r="S5" s="48" t="s">
        <v>109</v>
      </c>
      <c r="T5" s="48">
        <v>116</v>
      </c>
    </row>
    <row r="6" spans="1:20" ht="15.75" customHeight="1" x14ac:dyDescent="0.35">
      <c r="A6" s="59">
        <v>5</v>
      </c>
      <c r="B6" s="60"/>
      <c r="C6" s="60" t="s">
        <v>64</v>
      </c>
      <c r="D6" s="60" t="s">
        <v>164</v>
      </c>
      <c r="E6" s="60" t="s">
        <v>155</v>
      </c>
      <c r="F6" s="60" t="s">
        <v>156</v>
      </c>
      <c r="G6" s="60" t="s">
        <v>157</v>
      </c>
      <c r="H6" s="60" t="s">
        <v>158</v>
      </c>
      <c r="I6" s="62" t="s">
        <v>159</v>
      </c>
      <c r="J6" s="62" t="s">
        <v>160</v>
      </c>
      <c r="K6" s="60" t="s">
        <v>161</v>
      </c>
      <c r="L6" s="60" t="s">
        <v>162</v>
      </c>
      <c r="M6" s="60" t="s">
        <v>163</v>
      </c>
      <c r="N6" s="60" t="s">
        <v>164</v>
      </c>
      <c r="O6" s="62" t="s">
        <v>165</v>
      </c>
      <c r="P6" s="62" t="s">
        <v>160</v>
      </c>
      <c r="Q6" s="60" t="s">
        <v>163</v>
      </c>
      <c r="R6" s="64">
        <v>50</v>
      </c>
      <c r="S6" s="59" t="s">
        <v>110</v>
      </c>
      <c r="T6" s="59">
        <v>113</v>
      </c>
    </row>
    <row r="7" spans="1:20" ht="15.75" customHeight="1" x14ac:dyDescent="0.35">
      <c r="A7" s="51">
        <v>6</v>
      </c>
      <c r="B7" s="52"/>
      <c r="C7" s="52" t="s">
        <v>65</v>
      </c>
      <c r="D7" s="69" t="s">
        <v>154</v>
      </c>
      <c r="E7" s="52" t="s">
        <v>155</v>
      </c>
      <c r="F7" s="52" t="s">
        <v>156</v>
      </c>
      <c r="G7" s="52" t="s">
        <v>157</v>
      </c>
      <c r="H7" s="52" t="s">
        <v>158</v>
      </c>
      <c r="I7" s="69" t="s">
        <v>169</v>
      </c>
      <c r="J7" s="69" t="s">
        <v>160</v>
      </c>
      <c r="K7" s="52" t="s">
        <v>161</v>
      </c>
      <c r="L7" s="52" t="s">
        <v>162</v>
      </c>
      <c r="M7" s="52" t="s">
        <v>163</v>
      </c>
      <c r="N7" s="52" t="s">
        <v>164</v>
      </c>
      <c r="O7" s="69" t="s">
        <v>165</v>
      </c>
      <c r="P7" s="69" t="s">
        <v>160</v>
      </c>
      <c r="Q7" s="52" t="s">
        <v>163</v>
      </c>
      <c r="R7" s="67">
        <v>42</v>
      </c>
      <c r="S7" s="51" t="s">
        <v>111</v>
      </c>
      <c r="T7" s="51">
        <v>110</v>
      </c>
    </row>
    <row r="8" spans="1:20" ht="15.75" customHeight="1" x14ac:dyDescent="0.35">
      <c r="A8" s="48">
        <v>7</v>
      </c>
      <c r="B8" s="49"/>
      <c r="C8" s="49" t="s">
        <v>66</v>
      </c>
      <c r="D8" s="49" t="s">
        <v>164</v>
      </c>
      <c r="E8" s="49" t="s">
        <v>155</v>
      </c>
      <c r="F8" s="49" t="s">
        <v>156</v>
      </c>
      <c r="G8" s="49" t="s">
        <v>157</v>
      </c>
      <c r="H8" s="49" t="s">
        <v>158</v>
      </c>
      <c r="I8" s="65" t="s">
        <v>169</v>
      </c>
      <c r="J8" s="65" t="s">
        <v>160</v>
      </c>
      <c r="K8" s="49" t="s">
        <v>161</v>
      </c>
      <c r="L8" s="65" t="s">
        <v>166</v>
      </c>
      <c r="M8" s="49" t="s">
        <v>163</v>
      </c>
      <c r="N8" s="49" t="s">
        <v>164</v>
      </c>
      <c r="O8" s="65" t="s">
        <v>165</v>
      </c>
      <c r="P8" s="65" t="s">
        <v>160</v>
      </c>
      <c r="Q8" s="49" t="s">
        <v>163</v>
      </c>
      <c r="R8" s="54">
        <v>47</v>
      </c>
      <c r="S8" s="48"/>
      <c r="T8" s="48">
        <v>110</v>
      </c>
    </row>
    <row r="9" spans="1:20" ht="15.75" customHeight="1" x14ac:dyDescent="0.35">
      <c r="A9" s="48">
        <v>8</v>
      </c>
      <c r="B9" s="49"/>
      <c r="C9" s="49" t="s">
        <v>67</v>
      </c>
      <c r="D9" s="65" t="s">
        <v>154</v>
      </c>
      <c r="E9" s="49" t="s">
        <v>155</v>
      </c>
      <c r="F9" s="49" t="s">
        <v>156</v>
      </c>
      <c r="G9" s="49" t="s">
        <v>157</v>
      </c>
      <c r="H9" s="49" t="s">
        <v>158</v>
      </c>
      <c r="I9" s="65" t="s">
        <v>159</v>
      </c>
      <c r="J9" s="65" t="s">
        <v>160</v>
      </c>
      <c r="K9" s="49" t="s">
        <v>161</v>
      </c>
      <c r="L9" s="49" t="s">
        <v>162</v>
      </c>
      <c r="M9" s="49" t="s">
        <v>163</v>
      </c>
      <c r="N9" s="65" t="s">
        <v>159</v>
      </c>
      <c r="O9" s="65" t="s">
        <v>165</v>
      </c>
      <c r="P9" s="65" t="s">
        <v>167</v>
      </c>
      <c r="Q9" s="49" t="s">
        <v>163</v>
      </c>
      <c r="R9" s="54">
        <v>34</v>
      </c>
      <c r="S9" s="48" t="s">
        <v>107</v>
      </c>
      <c r="T9" s="48">
        <v>109</v>
      </c>
    </row>
    <row r="10" spans="1:20" ht="15.75" customHeight="1" x14ac:dyDescent="0.35">
      <c r="A10" s="48">
        <v>9</v>
      </c>
      <c r="B10" s="49"/>
      <c r="C10" s="49" t="s">
        <v>68</v>
      </c>
      <c r="D10" s="49" t="s">
        <v>164</v>
      </c>
      <c r="E10" s="49" t="s">
        <v>155</v>
      </c>
      <c r="F10" s="65" t="s">
        <v>170</v>
      </c>
      <c r="G10" s="49" t="s">
        <v>157</v>
      </c>
      <c r="H10" s="49" t="s">
        <v>158</v>
      </c>
      <c r="I10" s="65" t="s">
        <v>159</v>
      </c>
      <c r="J10" s="65" t="s">
        <v>96</v>
      </c>
      <c r="K10" s="49" t="s">
        <v>161</v>
      </c>
      <c r="L10" s="49" t="s">
        <v>162</v>
      </c>
      <c r="M10" s="49" t="s">
        <v>163</v>
      </c>
      <c r="N10" s="49" t="s">
        <v>164</v>
      </c>
      <c r="O10" s="65" t="s">
        <v>159</v>
      </c>
      <c r="P10" s="65" t="s">
        <v>165</v>
      </c>
      <c r="Q10" s="49" t="s">
        <v>163</v>
      </c>
      <c r="R10" s="54">
        <v>47</v>
      </c>
      <c r="S10" s="48" t="s">
        <v>108</v>
      </c>
      <c r="T10" s="48">
        <v>108</v>
      </c>
    </row>
    <row r="11" spans="1:20" ht="15.75" customHeight="1" x14ac:dyDescent="0.35">
      <c r="A11" s="54">
        <v>10</v>
      </c>
      <c r="B11" s="49"/>
      <c r="C11" s="49" t="s">
        <v>69</v>
      </c>
      <c r="D11" s="65" t="s">
        <v>171</v>
      </c>
      <c r="E11" s="49" t="s">
        <v>155</v>
      </c>
      <c r="F11" s="49" t="s">
        <v>156</v>
      </c>
      <c r="G11" s="49" t="s">
        <v>157</v>
      </c>
      <c r="H11" s="49" t="s">
        <v>158</v>
      </c>
      <c r="I11" s="65" t="s">
        <v>159</v>
      </c>
      <c r="J11" s="65" t="s">
        <v>160</v>
      </c>
      <c r="K11" s="49" t="s">
        <v>161</v>
      </c>
      <c r="L11" s="49" t="s">
        <v>162</v>
      </c>
      <c r="M11" s="49" t="s">
        <v>163</v>
      </c>
      <c r="N11" s="65" t="s">
        <v>165</v>
      </c>
      <c r="O11" s="65" t="s">
        <v>167</v>
      </c>
      <c r="P11" s="65" t="s">
        <v>171</v>
      </c>
      <c r="Q11" s="49" t="s">
        <v>163</v>
      </c>
      <c r="R11" s="54">
        <v>34</v>
      </c>
      <c r="S11" s="48" t="s">
        <v>111</v>
      </c>
      <c r="T11" s="48">
        <v>106</v>
      </c>
    </row>
    <row r="12" spans="1:20" ht="15.75" customHeight="1" x14ac:dyDescent="0.35">
      <c r="A12" s="54">
        <v>11</v>
      </c>
      <c r="B12" s="49"/>
      <c r="C12" s="49" t="s">
        <v>70</v>
      </c>
      <c r="D12" s="49" t="s">
        <v>164</v>
      </c>
      <c r="E12" s="65" t="s">
        <v>172</v>
      </c>
      <c r="F12" s="49" t="s">
        <v>156</v>
      </c>
      <c r="G12" s="49" t="s">
        <v>157</v>
      </c>
      <c r="H12" s="49" t="s">
        <v>158</v>
      </c>
      <c r="I12" s="65" t="s">
        <v>169</v>
      </c>
      <c r="J12" s="65" t="s">
        <v>160</v>
      </c>
      <c r="K12" s="49" t="s">
        <v>161</v>
      </c>
      <c r="L12" s="49" t="s">
        <v>162</v>
      </c>
      <c r="M12" s="49" t="s">
        <v>163</v>
      </c>
      <c r="N12" s="49" t="s">
        <v>164</v>
      </c>
      <c r="O12" s="65" t="s">
        <v>165</v>
      </c>
      <c r="P12" s="65" t="s">
        <v>169</v>
      </c>
      <c r="Q12" s="49" t="s">
        <v>163</v>
      </c>
      <c r="R12" s="54">
        <v>47</v>
      </c>
      <c r="S12" s="48"/>
      <c r="T12" s="48">
        <v>103</v>
      </c>
    </row>
    <row r="13" spans="1:20" ht="15.75" customHeight="1" x14ac:dyDescent="0.35">
      <c r="A13" s="54">
        <v>12</v>
      </c>
      <c r="B13" s="49"/>
      <c r="C13" s="49" t="s">
        <v>71</v>
      </c>
      <c r="D13" s="65" t="s">
        <v>165</v>
      </c>
      <c r="E13" s="49" t="s">
        <v>155</v>
      </c>
      <c r="F13" s="49" t="s">
        <v>156</v>
      </c>
      <c r="G13" s="49" t="s">
        <v>157</v>
      </c>
      <c r="H13" s="49" t="s">
        <v>158</v>
      </c>
      <c r="I13" s="65" t="s">
        <v>159</v>
      </c>
      <c r="J13" s="65" t="s">
        <v>96</v>
      </c>
      <c r="K13" s="49" t="s">
        <v>161</v>
      </c>
      <c r="L13" s="65" t="s">
        <v>166</v>
      </c>
      <c r="M13" s="49" t="s">
        <v>163</v>
      </c>
      <c r="N13" s="49" t="s">
        <v>164</v>
      </c>
      <c r="O13" s="65" t="s">
        <v>165</v>
      </c>
      <c r="P13" s="65" t="s">
        <v>171</v>
      </c>
      <c r="Q13" s="49" t="s">
        <v>163</v>
      </c>
      <c r="R13" s="54">
        <v>39</v>
      </c>
      <c r="S13" s="48"/>
      <c r="T13" s="54">
        <v>95</v>
      </c>
    </row>
    <row r="14" spans="1:20" ht="15.75" customHeight="1" x14ac:dyDescent="0.35">
      <c r="A14" s="54">
        <v>13</v>
      </c>
      <c r="B14" s="49"/>
      <c r="C14" s="49" t="s">
        <v>72</v>
      </c>
      <c r="D14" s="65" t="s">
        <v>165</v>
      </c>
      <c r="E14" s="49" t="s">
        <v>155</v>
      </c>
      <c r="F14" s="49" t="s">
        <v>156</v>
      </c>
      <c r="G14" s="49" t="s">
        <v>157</v>
      </c>
      <c r="H14" s="65" t="s">
        <v>173</v>
      </c>
      <c r="I14" s="65" t="s">
        <v>169</v>
      </c>
      <c r="J14" s="65" t="s">
        <v>160</v>
      </c>
      <c r="K14" s="49" t="s">
        <v>161</v>
      </c>
      <c r="L14" s="49" t="s">
        <v>162</v>
      </c>
      <c r="M14" s="49" t="s">
        <v>163</v>
      </c>
      <c r="N14" s="65" t="s">
        <v>165</v>
      </c>
      <c r="O14" s="65" t="s">
        <v>173</v>
      </c>
      <c r="P14" s="65" t="s">
        <v>171</v>
      </c>
      <c r="Q14" s="65" t="s">
        <v>165</v>
      </c>
      <c r="R14" s="54">
        <v>23</v>
      </c>
      <c r="S14" s="48" t="s">
        <v>111</v>
      </c>
      <c r="T14" s="54">
        <v>93</v>
      </c>
    </row>
    <row r="15" spans="1:20" ht="15.75" customHeight="1" x14ac:dyDescent="0.35">
      <c r="A15" s="54">
        <v>14</v>
      </c>
      <c r="B15" s="49"/>
      <c r="C15" s="49" t="s">
        <v>73</v>
      </c>
      <c r="D15" s="65" t="s">
        <v>171</v>
      </c>
      <c r="E15" s="49" t="s">
        <v>155</v>
      </c>
      <c r="F15" s="49" t="s">
        <v>156</v>
      </c>
      <c r="G15" s="49" t="s">
        <v>157</v>
      </c>
      <c r="H15" s="65" t="s">
        <v>173</v>
      </c>
      <c r="I15" s="65" t="s">
        <v>169</v>
      </c>
      <c r="J15" s="65" t="s">
        <v>96</v>
      </c>
      <c r="K15" s="49" t="s">
        <v>161</v>
      </c>
      <c r="L15" s="49" t="s">
        <v>162</v>
      </c>
      <c r="M15" s="49" t="s">
        <v>163</v>
      </c>
      <c r="N15" s="65" t="s">
        <v>165</v>
      </c>
      <c r="O15" s="65" t="s">
        <v>167</v>
      </c>
      <c r="P15" s="65" t="s">
        <v>171</v>
      </c>
      <c r="Q15" s="49" t="s">
        <v>163</v>
      </c>
      <c r="R15" s="54">
        <v>31</v>
      </c>
      <c r="S15" s="48" t="s">
        <v>107</v>
      </c>
      <c r="T15" s="54">
        <v>91</v>
      </c>
    </row>
    <row r="16" spans="1:20" ht="15.75" customHeight="1" x14ac:dyDescent="0.35">
      <c r="A16" s="54">
        <v>15</v>
      </c>
      <c r="B16" s="49"/>
      <c r="C16" s="49" t="s">
        <v>74</v>
      </c>
      <c r="D16" s="65" t="s">
        <v>154</v>
      </c>
      <c r="E16" s="49" t="s">
        <v>155</v>
      </c>
      <c r="F16" s="49" t="s">
        <v>156</v>
      </c>
      <c r="G16" s="49" t="s">
        <v>157</v>
      </c>
      <c r="H16" s="49" t="s">
        <v>158</v>
      </c>
      <c r="I16" s="65" t="s">
        <v>159</v>
      </c>
      <c r="J16" s="65" t="s">
        <v>160</v>
      </c>
      <c r="K16" s="49" t="s">
        <v>161</v>
      </c>
      <c r="L16" s="65" t="s">
        <v>166</v>
      </c>
      <c r="M16" s="49" t="s">
        <v>163</v>
      </c>
      <c r="N16" s="49" t="s">
        <v>164</v>
      </c>
      <c r="O16" s="65" t="s">
        <v>165</v>
      </c>
      <c r="P16" s="65" t="s">
        <v>160</v>
      </c>
      <c r="Q16" s="49" t="s">
        <v>163</v>
      </c>
      <c r="R16" s="54">
        <v>39</v>
      </c>
      <c r="S16" s="48"/>
      <c r="T16" s="54">
        <v>90</v>
      </c>
    </row>
    <row r="17" spans="1:20" ht="15.75" customHeight="1" x14ac:dyDescent="0.35">
      <c r="A17" s="54">
        <v>16</v>
      </c>
      <c r="B17" s="49"/>
      <c r="C17" s="49" t="s">
        <v>75</v>
      </c>
      <c r="D17" s="65" t="s">
        <v>165</v>
      </c>
      <c r="E17" s="49" t="s">
        <v>155</v>
      </c>
      <c r="F17" s="49" t="s">
        <v>156</v>
      </c>
      <c r="G17" s="49" t="s">
        <v>157</v>
      </c>
      <c r="H17" s="65" t="s">
        <v>173</v>
      </c>
      <c r="I17" s="65" t="s">
        <v>159</v>
      </c>
      <c r="J17" s="65" t="s">
        <v>96</v>
      </c>
      <c r="K17" s="49" t="s">
        <v>161</v>
      </c>
      <c r="L17" s="65" t="s">
        <v>166</v>
      </c>
      <c r="M17" s="49" t="s">
        <v>163</v>
      </c>
      <c r="N17" s="65" t="s">
        <v>165</v>
      </c>
      <c r="O17" s="65" t="s">
        <v>169</v>
      </c>
      <c r="P17" s="65" t="s">
        <v>167</v>
      </c>
      <c r="Q17" s="49" t="s">
        <v>163</v>
      </c>
      <c r="R17" s="54">
        <v>28</v>
      </c>
      <c r="S17" s="48"/>
      <c r="T17" s="54">
        <v>89</v>
      </c>
    </row>
    <row r="18" spans="1:20" ht="15.75" customHeight="1" x14ac:dyDescent="0.35">
      <c r="A18" s="55">
        <v>17</v>
      </c>
      <c r="B18" s="56"/>
      <c r="C18" s="56" t="s">
        <v>76</v>
      </c>
      <c r="D18" s="56" t="s">
        <v>154</v>
      </c>
      <c r="E18" s="56" t="s">
        <v>172</v>
      </c>
      <c r="F18" s="56" t="s">
        <v>156</v>
      </c>
      <c r="G18" s="56" t="s">
        <v>157</v>
      </c>
      <c r="H18" s="56" t="s">
        <v>158</v>
      </c>
      <c r="I18" s="56" t="s">
        <v>159</v>
      </c>
      <c r="J18" s="56" t="s">
        <v>160</v>
      </c>
      <c r="K18" s="56" t="s">
        <v>161</v>
      </c>
      <c r="L18" s="56" t="s">
        <v>162</v>
      </c>
      <c r="M18" s="56" t="s">
        <v>163</v>
      </c>
      <c r="N18" s="56" t="s">
        <v>159</v>
      </c>
      <c r="O18" s="56" t="s">
        <v>165</v>
      </c>
      <c r="P18" s="56" t="s">
        <v>160</v>
      </c>
      <c r="Q18" s="56" t="s">
        <v>163</v>
      </c>
      <c r="R18" s="55">
        <v>31</v>
      </c>
      <c r="S18" s="57" t="s">
        <v>111</v>
      </c>
      <c r="T18" s="55">
        <v>88</v>
      </c>
    </row>
    <row r="19" spans="1:20" ht="15.75" customHeight="1" x14ac:dyDescent="0.35">
      <c r="A19" s="54">
        <v>18</v>
      </c>
      <c r="B19" s="49"/>
      <c r="C19" s="49" t="s">
        <v>112</v>
      </c>
      <c r="D19" s="65"/>
      <c r="E19" s="65"/>
      <c r="F19" s="65"/>
      <c r="G19" s="65"/>
      <c r="H19" s="89"/>
      <c r="I19" s="65"/>
      <c r="J19" s="65"/>
      <c r="K19" s="65"/>
      <c r="L19" s="65"/>
      <c r="M19" s="65"/>
      <c r="N19" s="65"/>
      <c r="O19" s="65"/>
      <c r="P19" s="65"/>
      <c r="Q19" s="65"/>
      <c r="R19" s="54">
        <v>0</v>
      </c>
      <c r="S19" s="48"/>
      <c r="T19" s="54">
        <v>0</v>
      </c>
    </row>
    <row r="20" spans="1:20" ht="14.5" x14ac:dyDescent="0.35">
      <c r="A20" s="90"/>
      <c r="B20" s="72"/>
      <c r="C20" s="73"/>
      <c r="D20" s="72"/>
      <c r="E20" s="72"/>
      <c r="F20" s="72"/>
      <c r="G20" s="72"/>
      <c r="H20" s="73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</row>
    <row r="21" spans="1:20" ht="14.5" x14ac:dyDescent="0.35">
      <c r="A21" s="90"/>
      <c r="B21" s="75"/>
      <c r="C21" s="76"/>
      <c r="D21" s="75"/>
      <c r="E21" s="75"/>
      <c r="F21" s="75"/>
      <c r="G21" s="75"/>
      <c r="H21" s="7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1:20" ht="14.5" x14ac:dyDescent="0.35">
      <c r="A22" s="90"/>
      <c r="B22" s="75"/>
      <c r="C22" s="76"/>
      <c r="D22" s="75"/>
      <c r="E22" s="75"/>
      <c r="F22" s="75"/>
      <c r="G22" s="75"/>
      <c r="H22" s="7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1:20" ht="14.5" x14ac:dyDescent="0.35">
      <c r="A23" s="90"/>
      <c r="B23" s="75"/>
      <c r="C23" s="76"/>
      <c r="D23" s="75"/>
      <c r="E23" s="75"/>
      <c r="F23" s="75"/>
      <c r="G23" s="75"/>
      <c r="H23" s="76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1:20" ht="14.5" x14ac:dyDescent="0.35">
      <c r="A24" s="90"/>
      <c r="B24" s="75"/>
      <c r="C24" s="78" t="s">
        <v>174</v>
      </c>
      <c r="D24" s="78"/>
      <c r="E24" s="78"/>
      <c r="F24" s="78"/>
      <c r="G24" s="78"/>
      <c r="H24" s="79"/>
      <c r="I24" s="80"/>
      <c r="J24" s="80"/>
      <c r="K24" s="80"/>
      <c r="L24" s="80"/>
      <c r="M24" s="80"/>
      <c r="N24" s="80"/>
      <c r="O24" s="80"/>
      <c r="P24" s="80"/>
      <c r="Q24" s="80"/>
      <c r="R24" s="80" t="s">
        <v>127</v>
      </c>
      <c r="S24" s="77"/>
      <c r="T24" s="77"/>
    </row>
    <row r="25" spans="1:20" ht="14.5" x14ac:dyDescent="0.35">
      <c r="A25" s="75"/>
      <c r="B25" s="75"/>
      <c r="C25" s="75" t="str">
        <f t="shared" ref="C25:C41" si="0">C2</f>
        <v>Matib</v>
      </c>
      <c r="D25" s="75">
        <f t="shared" ref="D25:Q25" si="1">IF(LEN(D2)=4,VALUE(RIGHT(D2,1)),0)</f>
        <v>0</v>
      </c>
      <c r="E25" s="75">
        <f t="shared" si="1"/>
        <v>3</v>
      </c>
      <c r="F25" s="75">
        <f t="shared" si="1"/>
        <v>3</v>
      </c>
      <c r="G25" s="75">
        <f t="shared" si="1"/>
        <v>3</v>
      </c>
      <c r="H25" s="75">
        <f t="shared" si="1"/>
        <v>3</v>
      </c>
      <c r="I25" s="75">
        <f t="shared" si="1"/>
        <v>0</v>
      </c>
      <c r="J25" s="75">
        <f t="shared" si="1"/>
        <v>0</v>
      </c>
      <c r="K25" s="75">
        <f t="shared" si="1"/>
        <v>3</v>
      </c>
      <c r="L25" s="75">
        <f t="shared" si="1"/>
        <v>3</v>
      </c>
      <c r="M25" s="75">
        <f t="shared" si="1"/>
        <v>8</v>
      </c>
      <c r="N25" s="75">
        <f t="shared" si="1"/>
        <v>8</v>
      </c>
      <c r="O25" s="75">
        <f t="shared" si="1"/>
        <v>0</v>
      </c>
      <c r="P25" s="75">
        <f t="shared" si="1"/>
        <v>0</v>
      </c>
      <c r="Q25" s="75">
        <f t="shared" si="1"/>
        <v>8</v>
      </c>
      <c r="R25" s="81">
        <f t="shared" ref="R25:R41" si="2">SUM(D25:Q25)</f>
        <v>42</v>
      </c>
      <c r="S25" s="77"/>
      <c r="T25" s="77"/>
    </row>
    <row r="26" spans="1:20" ht="14.5" x14ac:dyDescent="0.35">
      <c r="A26" s="75"/>
      <c r="B26" s="75"/>
      <c r="C26" s="75" t="str">
        <f t="shared" si="0"/>
        <v>SOSA</v>
      </c>
      <c r="D26" s="75">
        <f t="shared" ref="D26:Q26" si="3">IF(LEN(D3)=4,VALUE(RIGHT(D3,1)),0)</f>
        <v>8</v>
      </c>
      <c r="E26" s="75">
        <f t="shared" si="3"/>
        <v>3</v>
      </c>
      <c r="F26" s="75">
        <f t="shared" si="3"/>
        <v>3</v>
      </c>
      <c r="G26" s="75">
        <f t="shared" si="3"/>
        <v>3</v>
      </c>
      <c r="H26" s="75">
        <f t="shared" si="3"/>
        <v>3</v>
      </c>
      <c r="I26" s="75">
        <f t="shared" si="3"/>
        <v>0</v>
      </c>
      <c r="J26" s="75">
        <f t="shared" si="3"/>
        <v>0</v>
      </c>
      <c r="K26" s="75">
        <f t="shared" si="3"/>
        <v>3</v>
      </c>
      <c r="L26" s="75">
        <f t="shared" si="3"/>
        <v>0</v>
      </c>
      <c r="M26" s="75">
        <f t="shared" si="3"/>
        <v>8</v>
      </c>
      <c r="N26" s="75">
        <f t="shared" si="3"/>
        <v>8</v>
      </c>
      <c r="O26" s="75">
        <f t="shared" si="3"/>
        <v>0</v>
      </c>
      <c r="P26" s="75">
        <f t="shared" si="3"/>
        <v>0</v>
      </c>
      <c r="Q26" s="75">
        <f t="shared" si="3"/>
        <v>8</v>
      </c>
      <c r="R26" s="81">
        <f t="shared" si="2"/>
        <v>47</v>
      </c>
      <c r="S26" s="77"/>
      <c r="T26" s="77"/>
    </row>
    <row r="27" spans="1:20" ht="14.5" x14ac:dyDescent="0.35">
      <c r="A27" s="75"/>
      <c r="B27" s="75"/>
      <c r="C27" s="75" t="str">
        <f t="shared" si="0"/>
        <v>Satoshi</v>
      </c>
      <c r="D27" s="75">
        <f t="shared" ref="D27:Q27" si="4">IF(LEN(D4)=4,VALUE(RIGHT(D4,1)),0)</f>
        <v>0</v>
      </c>
      <c r="E27" s="75">
        <f t="shared" si="4"/>
        <v>3</v>
      </c>
      <c r="F27" s="75">
        <f t="shared" si="4"/>
        <v>3</v>
      </c>
      <c r="G27" s="75">
        <f t="shared" si="4"/>
        <v>3</v>
      </c>
      <c r="H27" s="75">
        <f t="shared" si="4"/>
        <v>3</v>
      </c>
      <c r="I27" s="75">
        <f t="shared" si="4"/>
        <v>0</v>
      </c>
      <c r="J27" s="75">
        <f t="shared" si="4"/>
        <v>0</v>
      </c>
      <c r="K27" s="75">
        <f t="shared" si="4"/>
        <v>3</v>
      </c>
      <c r="L27" s="75">
        <f t="shared" si="4"/>
        <v>0</v>
      </c>
      <c r="M27" s="75">
        <f t="shared" si="4"/>
        <v>8</v>
      </c>
      <c r="N27" s="75">
        <f t="shared" si="4"/>
        <v>8</v>
      </c>
      <c r="O27" s="75">
        <f t="shared" si="4"/>
        <v>8</v>
      </c>
      <c r="P27" s="75">
        <f t="shared" si="4"/>
        <v>0</v>
      </c>
      <c r="Q27" s="75">
        <f t="shared" si="4"/>
        <v>8</v>
      </c>
      <c r="R27" s="81">
        <f t="shared" si="2"/>
        <v>47</v>
      </c>
      <c r="S27" s="77"/>
      <c r="T27" s="77"/>
    </row>
    <row r="28" spans="1:20" ht="14.5" x14ac:dyDescent="0.35">
      <c r="A28" s="75"/>
      <c r="B28" s="75"/>
      <c r="C28" s="75" t="str">
        <f t="shared" si="0"/>
        <v>HERNAN</v>
      </c>
      <c r="D28" s="75">
        <f t="shared" ref="D28:Q28" si="5">IF(LEN(D5)=4,VALUE(RIGHT(D5,1)),0)</f>
        <v>0</v>
      </c>
      <c r="E28" s="75">
        <f t="shared" si="5"/>
        <v>3</v>
      </c>
      <c r="F28" s="75">
        <f t="shared" si="5"/>
        <v>3</v>
      </c>
      <c r="G28" s="75">
        <f t="shared" si="5"/>
        <v>3</v>
      </c>
      <c r="H28" s="75">
        <f t="shared" si="5"/>
        <v>3</v>
      </c>
      <c r="I28" s="75">
        <f t="shared" si="5"/>
        <v>0</v>
      </c>
      <c r="J28" s="75">
        <f t="shared" si="5"/>
        <v>0</v>
      </c>
      <c r="K28" s="75">
        <f t="shared" si="5"/>
        <v>3</v>
      </c>
      <c r="L28" s="75">
        <f t="shared" si="5"/>
        <v>0</v>
      </c>
      <c r="M28" s="75">
        <f t="shared" si="5"/>
        <v>8</v>
      </c>
      <c r="N28" s="75">
        <f t="shared" si="5"/>
        <v>8</v>
      </c>
      <c r="O28" s="75">
        <f t="shared" si="5"/>
        <v>0</v>
      </c>
      <c r="P28" s="75">
        <f t="shared" si="5"/>
        <v>0</v>
      </c>
      <c r="Q28" s="75">
        <f t="shared" si="5"/>
        <v>8</v>
      </c>
      <c r="R28" s="81">
        <f t="shared" si="2"/>
        <v>39</v>
      </c>
      <c r="S28" s="77"/>
      <c r="T28" s="77"/>
    </row>
    <row r="29" spans="1:20" ht="14.5" x14ac:dyDescent="0.35">
      <c r="A29" s="75"/>
      <c r="B29" s="75"/>
      <c r="C29" s="75" t="str">
        <f t="shared" si="0"/>
        <v>MAGU</v>
      </c>
      <c r="D29" s="75">
        <f t="shared" ref="D29:Q29" si="6">IF(LEN(D6)=4,VALUE(RIGHT(D6,1)),0)</f>
        <v>8</v>
      </c>
      <c r="E29" s="75">
        <f t="shared" si="6"/>
        <v>3</v>
      </c>
      <c r="F29" s="75">
        <f t="shared" si="6"/>
        <v>3</v>
      </c>
      <c r="G29" s="75">
        <f t="shared" si="6"/>
        <v>3</v>
      </c>
      <c r="H29" s="75">
        <f t="shared" si="6"/>
        <v>3</v>
      </c>
      <c r="I29" s="75">
        <f t="shared" si="6"/>
        <v>0</v>
      </c>
      <c r="J29" s="75">
        <f t="shared" si="6"/>
        <v>0</v>
      </c>
      <c r="K29" s="75">
        <f t="shared" si="6"/>
        <v>3</v>
      </c>
      <c r="L29" s="75">
        <f t="shared" si="6"/>
        <v>3</v>
      </c>
      <c r="M29" s="75">
        <f t="shared" si="6"/>
        <v>8</v>
      </c>
      <c r="N29" s="75">
        <f t="shared" si="6"/>
        <v>8</v>
      </c>
      <c r="O29" s="75">
        <f t="shared" si="6"/>
        <v>0</v>
      </c>
      <c r="P29" s="75">
        <f t="shared" si="6"/>
        <v>0</v>
      </c>
      <c r="Q29" s="75">
        <f t="shared" si="6"/>
        <v>8</v>
      </c>
      <c r="R29" s="81">
        <f t="shared" si="2"/>
        <v>50</v>
      </c>
      <c r="S29" s="77"/>
      <c r="T29" s="77"/>
    </row>
    <row r="30" spans="1:20" ht="14.5" x14ac:dyDescent="0.35">
      <c r="A30" s="75"/>
      <c r="B30" s="75"/>
      <c r="C30" s="75" t="str">
        <f t="shared" si="0"/>
        <v>FD</v>
      </c>
      <c r="D30" s="75">
        <f t="shared" ref="D30:Q30" si="7">IF(LEN(D7)=4,VALUE(RIGHT(D7,1)),0)</f>
        <v>0</v>
      </c>
      <c r="E30" s="75">
        <f t="shared" si="7"/>
        <v>3</v>
      </c>
      <c r="F30" s="75">
        <f t="shared" si="7"/>
        <v>3</v>
      </c>
      <c r="G30" s="75">
        <f t="shared" si="7"/>
        <v>3</v>
      </c>
      <c r="H30" s="75">
        <f t="shared" si="7"/>
        <v>3</v>
      </c>
      <c r="I30" s="75">
        <f t="shared" si="7"/>
        <v>0</v>
      </c>
      <c r="J30" s="75">
        <f t="shared" si="7"/>
        <v>0</v>
      </c>
      <c r="K30" s="75">
        <f t="shared" si="7"/>
        <v>3</v>
      </c>
      <c r="L30" s="75">
        <f t="shared" si="7"/>
        <v>3</v>
      </c>
      <c r="M30" s="75">
        <f t="shared" si="7"/>
        <v>8</v>
      </c>
      <c r="N30" s="75">
        <f t="shared" si="7"/>
        <v>8</v>
      </c>
      <c r="O30" s="75">
        <f t="shared" si="7"/>
        <v>0</v>
      </c>
      <c r="P30" s="75">
        <f t="shared" si="7"/>
        <v>0</v>
      </c>
      <c r="Q30" s="75">
        <f t="shared" si="7"/>
        <v>8</v>
      </c>
      <c r="R30" s="81">
        <f t="shared" si="2"/>
        <v>42</v>
      </c>
      <c r="S30" s="77"/>
      <c r="T30" s="77"/>
    </row>
    <row r="31" spans="1:20" ht="14.5" x14ac:dyDescent="0.35">
      <c r="A31" s="75"/>
      <c r="B31" s="75"/>
      <c r="C31" s="75" t="str">
        <f t="shared" si="0"/>
        <v>LeaY</v>
      </c>
      <c r="D31" s="75">
        <f t="shared" ref="D31:Q31" si="8">IF(LEN(D8)=4,VALUE(RIGHT(D8,1)),0)</f>
        <v>8</v>
      </c>
      <c r="E31" s="75">
        <f t="shared" si="8"/>
        <v>3</v>
      </c>
      <c r="F31" s="75">
        <f t="shared" si="8"/>
        <v>3</v>
      </c>
      <c r="G31" s="75">
        <f t="shared" si="8"/>
        <v>3</v>
      </c>
      <c r="H31" s="75">
        <f t="shared" si="8"/>
        <v>3</v>
      </c>
      <c r="I31" s="75">
        <f t="shared" si="8"/>
        <v>0</v>
      </c>
      <c r="J31" s="75">
        <f t="shared" si="8"/>
        <v>0</v>
      </c>
      <c r="K31" s="75">
        <f t="shared" si="8"/>
        <v>3</v>
      </c>
      <c r="L31" s="75">
        <f t="shared" si="8"/>
        <v>0</v>
      </c>
      <c r="M31" s="75">
        <f t="shared" si="8"/>
        <v>8</v>
      </c>
      <c r="N31" s="75">
        <f t="shared" si="8"/>
        <v>8</v>
      </c>
      <c r="O31" s="75">
        <f t="shared" si="8"/>
        <v>0</v>
      </c>
      <c r="P31" s="75">
        <f t="shared" si="8"/>
        <v>0</v>
      </c>
      <c r="Q31" s="75">
        <f t="shared" si="8"/>
        <v>8</v>
      </c>
      <c r="R31" s="81">
        <f t="shared" si="2"/>
        <v>47</v>
      </c>
      <c r="S31" s="77"/>
      <c r="T31" s="77"/>
    </row>
    <row r="32" spans="1:20" ht="14.5" x14ac:dyDescent="0.35">
      <c r="A32" s="75"/>
      <c r="B32" s="75"/>
      <c r="C32" s="75" t="str">
        <f t="shared" si="0"/>
        <v>RGAL</v>
      </c>
      <c r="D32" s="75">
        <f t="shared" ref="D32:Q32" si="9">IF(LEN(D9)=4,VALUE(RIGHT(D9,1)),0)</f>
        <v>0</v>
      </c>
      <c r="E32" s="75">
        <f t="shared" si="9"/>
        <v>3</v>
      </c>
      <c r="F32" s="75">
        <f t="shared" si="9"/>
        <v>3</v>
      </c>
      <c r="G32" s="75">
        <f t="shared" si="9"/>
        <v>3</v>
      </c>
      <c r="H32" s="75">
        <f t="shared" si="9"/>
        <v>3</v>
      </c>
      <c r="I32" s="75">
        <f t="shared" si="9"/>
        <v>0</v>
      </c>
      <c r="J32" s="75">
        <f t="shared" si="9"/>
        <v>0</v>
      </c>
      <c r="K32" s="75">
        <f t="shared" si="9"/>
        <v>3</v>
      </c>
      <c r="L32" s="75">
        <f t="shared" si="9"/>
        <v>3</v>
      </c>
      <c r="M32" s="75">
        <f t="shared" si="9"/>
        <v>8</v>
      </c>
      <c r="N32" s="75">
        <f t="shared" si="9"/>
        <v>0</v>
      </c>
      <c r="O32" s="75">
        <f t="shared" si="9"/>
        <v>0</v>
      </c>
      <c r="P32" s="75">
        <f t="shared" si="9"/>
        <v>0</v>
      </c>
      <c r="Q32" s="75">
        <f t="shared" si="9"/>
        <v>8</v>
      </c>
      <c r="R32" s="81">
        <f t="shared" si="2"/>
        <v>34</v>
      </c>
      <c r="S32" s="77"/>
      <c r="T32" s="77"/>
    </row>
    <row r="33" spans="1:20" ht="14.5" x14ac:dyDescent="0.35">
      <c r="A33" s="75"/>
      <c r="B33" s="75"/>
      <c r="C33" s="75" t="str">
        <f t="shared" si="0"/>
        <v>ROD</v>
      </c>
      <c r="D33" s="75">
        <f t="shared" ref="D33:Q33" si="10">IF(LEN(D10)=4,VALUE(RIGHT(D10,1)),0)</f>
        <v>8</v>
      </c>
      <c r="E33" s="75">
        <f t="shared" si="10"/>
        <v>3</v>
      </c>
      <c r="F33" s="75">
        <f t="shared" si="10"/>
        <v>0</v>
      </c>
      <c r="G33" s="75">
        <f t="shared" si="10"/>
        <v>3</v>
      </c>
      <c r="H33" s="75">
        <f t="shared" si="10"/>
        <v>3</v>
      </c>
      <c r="I33" s="75">
        <f t="shared" si="10"/>
        <v>0</v>
      </c>
      <c r="J33" s="75">
        <f t="shared" si="10"/>
        <v>0</v>
      </c>
      <c r="K33" s="75">
        <f t="shared" si="10"/>
        <v>3</v>
      </c>
      <c r="L33" s="75">
        <f t="shared" si="10"/>
        <v>3</v>
      </c>
      <c r="M33" s="75">
        <f t="shared" si="10"/>
        <v>8</v>
      </c>
      <c r="N33" s="75">
        <f t="shared" si="10"/>
        <v>8</v>
      </c>
      <c r="O33" s="75">
        <f t="shared" si="10"/>
        <v>0</v>
      </c>
      <c r="P33" s="75">
        <f t="shared" si="10"/>
        <v>0</v>
      </c>
      <c r="Q33" s="75">
        <f t="shared" si="10"/>
        <v>8</v>
      </c>
      <c r="R33" s="81">
        <f t="shared" si="2"/>
        <v>47</v>
      </c>
      <c r="S33" s="77"/>
      <c r="T33" s="77"/>
    </row>
    <row r="34" spans="1:20" ht="14.5" x14ac:dyDescent="0.35">
      <c r="A34" s="75"/>
      <c r="B34" s="75"/>
      <c r="C34" s="75" t="str">
        <f t="shared" si="0"/>
        <v>Laucha</v>
      </c>
      <c r="D34" s="75">
        <f t="shared" ref="D34:Q34" si="11">IF(LEN(D11)=4,VALUE(RIGHT(D11,1)),0)</f>
        <v>0</v>
      </c>
      <c r="E34" s="75">
        <f t="shared" si="11"/>
        <v>3</v>
      </c>
      <c r="F34" s="75">
        <f t="shared" si="11"/>
        <v>3</v>
      </c>
      <c r="G34" s="75">
        <f t="shared" si="11"/>
        <v>3</v>
      </c>
      <c r="H34" s="75">
        <f t="shared" si="11"/>
        <v>3</v>
      </c>
      <c r="I34" s="75">
        <f t="shared" si="11"/>
        <v>0</v>
      </c>
      <c r="J34" s="75">
        <f t="shared" si="11"/>
        <v>0</v>
      </c>
      <c r="K34" s="75">
        <f t="shared" si="11"/>
        <v>3</v>
      </c>
      <c r="L34" s="75">
        <f t="shared" si="11"/>
        <v>3</v>
      </c>
      <c r="M34" s="75">
        <f t="shared" si="11"/>
        <v>8</v>
      </c>
      <c r="N34" s="75">
        <f t="shared" si="11"/>
        <v>0</v>
      </c>
      <c r="O34" s="75">
        <f t="shared" si="11"/>
        <v>0</v>
      </c>
      <c r="P34" s="75">
        <f t="shared" si="11"/>
        <v>0</v>
      </c>
      <c r="Q34" s="75">
        <f t="shared" si="11"/>
        <v>8</v>
      </c>
      <c r="R34" s="81">
        <f t="shared" si="2"/>
        <v>34</v>
      </c>
      <c r="S34" s="77"/>
      <c r="T34" s="77"/>
    </row>
    <row r="35" spans="1:20" ht="14.5" x14ac:dyDescent="0.35">
      <c r="A35" s="75"/>
      <c r="B35" s="75"/>
      <c r="C35" s="75" t="str">
        <f t="shared" si="0"/>
        <v>Lautaro</v>
      </c>
      <c r="D35" s="75">
        <f t="shared" ref="D35:Q35" si="12">IF(LEN(D12)=4,VALUE(RIGHT(D12,1)),0)</f>
        <v>8</v>
      </c>
      <c r="E35" s="75">
        <f t="shared" si="12"/>
        <v>0</v>
      </c>
      <c r="F35" s="75">
        <f t="shared" si="12"/>
        <v>3</v>
      </c>
      <c r="G35" s="75">
        <f t="shared" si="12"/>
        <v>3</v>
      </c>
      <c r="H35" s="75">
        <f t="shared" si="12"/>
        <v>3</v>
      </c>
      <c r="I35" s="75">
        <f t="shared" si="12"/>
        <v>0</v>
      </c>
      <c r="J35" s="75">
        <f t="shared" si="12"/>
        <v>0</v>
      </c>
      <c r="K35" s="75">
        <f t="shared" si="12"/>
        <v>3</v>
      </c>
      <c r="L35" s="75">
        <f t="shared" si="12"/>
        <v>3</v>
      </c>
      <c r="M35" s="75">
        <f t="shared" si="12"/>
        <v>8</v>
      </c>
      <c r="N35" s="75">
        <f t="shared" si="12"/>
        <v>8</v>
      </c>
      <c r="O35" s="75">
        <f t="shared" si="12"/>
        <v>0</v>
      </c>
      <c r="P35" s="75">
        <f t="shared" si="12"/>
        <v>0</v>
      </c>
      <c r="Q35" s="75">
        <f t="shared" si="12"/>
        <v>8</v>
      </c>
      <c r="R35" s="81">
        <f t="shared" si="2"/>
        <v>47</v>
      </c>
      <c r="S35" s="77"/>
      <c r="T35" s="77"/>
    </row>
    <row r="36" spans="1:20" ht="14.5" x14ac:dyDescent="0.35">
      <c r="A36" s="75"/>
      <c r="B36" s="75"/>
      <c r="C36" s="75" t="str">
        <f t="shared" si="0"/>
        <v>LEO</v>
      </c>
      <c r="D36" s="75">
        <f t="shared" ref="D36:Q36" si="13">IF(LEN(D13)=4,VALUE(RIGHT(D13,1)),0)</f>
        <v>0</v>
      </c>
      <c r="E36" s="75">
        <f t="shared" si="13"/>
        <v>3</v>
      </c>
      <c r="F36" s="75">
        <f t="shared" si="13"/>
        <v>3</v>
      </c>
      <c r="G36" s="75">
        <f t="shared" si="13"/>
        <v>3</v>
      </c>
      <c r="H36" s="75">
        <f t="shared" si="13"/>
        <v>3</v>
      </c>
      <c r="I36" s="75">
        <f t="shared" si="13"/>
        <v>0</v>
      </c>
      <c r="J36" s="75">
        <f t="shared" si="13"/>
        <v>0</v>
      </c>
      <c r="K36" s="75">
        <f t="shared" si="13"/>
        <v>3</v>
      </c>
      <c r="L36" s="75">
        <f t="shared" si="13"/>
        <v>0</v>
      </c>
      <c r="M36" s="75">
        <f t="shared" si="13"/>
        <v>8</v>
      </c>
      <c r="N36" s="75">
        <f t="shared" si="13"/>
        <v>8</v>
      </c>
      <c r="O36" s="75">
        <f t="shared" si="13"/>
        <v>0</v>
      </c>
      <c r="P36" s="75">
        <f t="shared" si="13"/>
        <v>0</v>
      </c>
      <c r="Q36" s="75">
        <f t="shared" si="13"/>
        <v>8</v>
      </c>
      <c r="R36" s="81">
        <f t="shared" si="2"/>
        <v>39</v>
      </c>
      <c r="S36" s="77"/>
      <c r="T36" s="77"/>
    </row>
    <row r="37" spans="1:20" ht="14.5" x14ac:dyDescent="0.35">
      <c r="A37" s="75"/>
      <c r="B37" s="75"/>
      <c r="C37" s="75" t="str">
        <f t="shared" si="0"/>
        <v>MartinG</v>
      </c>
      <c r="D37" s="75">
        <f t="shared" ref="D37:Q37" si="14">IF(LEN(D14)=4,VALUE(RIGHT(D14,1)),0)</f>
        <v>0</v>
      </c>
      <c r="E37" s="75">
        <f t="shared" si="14"/>
        <v>3</v>
      </c>
      <c r="F37" s="75">
        <f t="shared" si="14"/>
        <v>3</v>
      </c>
      <c r="G37" s="75">
        <f t="shared" si="14"/>
        <v>3</v>
      </c>
      <c r="H37" s="75">
        <f t="shared" si="14"/>
        <v>0</v>
      </c>
      <c r="I37" s="75">
        <f t="shared" si="14"/>
        <v>0</v>
      </c>
      <c r="J37" s="75">
        <f t="shared" si="14"/>
        <v>0</v>
      </c>
      <c r="K37" s="75">
        <f t="shared" si="14"/>
        <v>3</v>
      </c>
      <c r="L37" s="75">
        <f t="shared" si="14"/>
        <v>3</v>
      </c>
      <c r="M37" s="75">
        <f t="shared" si="14"/>
        <v>8</v>
      </c>
      <c r="N37" s="75">
        <f t="shared" si="14"/>
        <v>0</v>
      </c>
      <c r="O37" s="75">
        <f t="shared" si="14"/>
        <v>0</v>
      </c>
      <c r="P37" s="75">
        <f t="shared" si="14"/>
        <v>0</v>
      </c>
      <c r="Q37" s="75">
        <f t="shared" si="14"/>
        <v>0</v>
      </c>
      <c r="R37" s="81">
        <f t="shared" si="2"/>
        <v>23</v>
      </c>
      <c r="S37" s="77"/>
      <c r="T37" s="77"/>
    </row>
    <row r="38" spans="1:20" ht="14.5" x14ac:dyDescent="0.35">
      <c r="A38" s="75"/>
      <c r="B38" s="75"/>
      <c r="C38" s="75" t="str">
        <f t="shared" si="0"/>
        <v>LREY</v>
      </c>
      <c r="D38" s="75">
        <f t="shared" ref="D38:Q38" si="15">IF(LEN(D15)=4,VALUE(RIGHT(D15,1)),0)</f>
        <v>0</v>
      </c>
      <c r="E38" s="75">
        <f t="shared" si="15"/>
        <v>3</v>
      </c>
      <c r="F38" s="75">
        <f t="shared" si="15"/>
        <v>3</v>
      </c>
      <c r="G38" s="75">
        <f t="shared" si="15"/>
        <v>3</v>
      </c>
      <c r="H38" s="75">
        <f t="shared" si="15"/>
        <v>0</v>
      </c>
      <c r="I38" s="75">
        <f t="shared" si="15"/>
        <v>0</v>
      </c>
      <c r="J38" s="75">
        <f t="shared" si="15"/>
        <v>0</v>
      </c>
      <c r="K38" s="75">
        <f t="shared" si="15"/>
        <v>3</v>
      </c>
      <c r="L38" s="75">
        <f t="shared" si="15"/>
        <v>3</v>
      </c>
      <c r="M38" s="75">
        <f t="shared" si="15"/>
        <v>8</v>
      </c>
      <c r="N38" s="75">
        <f t="shared" si="15"/>
        <v>0</v>
      </c>
      <c r="O38" s="75">
        <f t="shared" si="15"/>
        <v>0</v>
      </c>
      <c r="P38" s="75">
        <f t="shared" si="15"/>
        <v>0</v>
      </c>
      <c r="Q38" s="75">
        <f t="shared" si="15"/>
        <v>8</v>
      </c>
      <c r="R38" s="81">
        <f t="shared" si="2"/>
        <v>31</v>
      </c>
      <c r="S38" s="77"/>
      <c r="T38" s="77"/>
    </row>
    <row r="39" spans="1:20" ht="14.5" x14ac:dyDescent="0.35">
      <c r="A39" s="75"/>
      <c r="B39" s="75"/>
      <c r="C39" s="75" t="str">
        <f t="shared" si="0"/>
        <v>Franco</v>
      </c>
      <c r="D39" s="75">
        <f t="shared" ref="D39:Q39" si="16">IF(LEN(D16)=4,VALUE(RIGHT(D16,1)),0)</f>
        <v>0</v>
      </c>
      <c r="E39" s="75">
        <f t="shared" si="16"/>
        <v>3</v>
      </c>
      <c r="F39" s="75">
        <f t="shared" si="16"/>
        <v>3</v>
      </c>
      <c r="G39" s="75">
        <f t="shared" si="16"/>
        <v>3</v>
      </c>
      <c r="H39" s="75">
        <f t="shared" si="16"/>
        <v>3</v>
      </c>
      <c r="I39" s="75">
        <f t="shared" si="16"/>
        <v>0</v>
      </c>
      <c r="J39" s="75">
        <f t="shared" si="16"/>
        <v>0</v>
      </c>
      <c r="K39" s="75">
        <f t="shared" si="16"/>
        <v>3</v>
      </c>
      <c r="L39" s="75">
        <f t="shared" si="16"/>
        <v>0</v>
      </c>
      <c r="M39" s="75">
        <f t="shared" si="16"/>
        <v>8</v>
      </c>
      <c r="N39" s="75">
        <f t="shared" si="16"/>
        <v>8</v>
      </c>
      <c r="O39" s="75">
        <f t="shared" si="16"/>
        <v>0</v>
      </c>
      <c r="P39" s="75">
        <f t="shared" si="16"/>
        <v>0</v>
      </c>
      <c r="Q39" s="75">
        <f t="shared" si="16"/>
        <v>8</v>
      </c>
      <c r="R39" s="81">
        <f t="shared" si="2"/>
        <v>39</v>
      </c>
      <c r="S39" s="77"/>
      <c r="T39" s="77"/>
    </row>
    <row r="40" spans="1:20" ht="14.5" x14ac:dyDescent="0.35">
      <c r="A40" s="75"/>
      <c r="B40" s="75"/>
      <c r="C40" s="75" t="str">
        <f t="shared" si="0"/>
        <v>Plimus</v>
      </c>
      <c r="D40" s="75">
        <f t="shared" ref="D40:Q40" si="17">IF(LEN(D17)=4,VALUE(RIGHT(D17,1)),0)</f>
        <v>0</v>
      </c>
      <c r="E40" s="75">
        <f t="shared" si="17"/>
        <v>3</v>
      </c>
      <c r="F40" s="75">
        <f t="shared" si="17"/>
        <v>3</v>
      </c>
      <c r="G40" s="75">
        <f t="shared" si="17"/>
        <v>3</v>
      </c>
      <c r="H40" s="75">
        <f t="shared" si="17"/>
        <v>0</v>
      </c>
      <c r="I40" s="75">
        <f t="shared" si="17"/>
        <v>0</v>
      </c>
      <c r="J40" s="75">
        <f t="shared" si="17"/>
        <v>0</v>
      </c>
      <c r="K40" s="75">
        <f t="shared" si="17"/>
        <v>3</v>
      </c>
      <c r="L40" s="75">
        <f t="shared" si="17"/>
        <v>0</v>
      </c>
      <c r="M40" s="75">
        <f t="shared" si="17"/>
        <v>8</v>
      </c>
      <c r="N40" s="75">
        <f t="shared" si="17"/>
        <v>0</v>
      </c>
      <c r="O40" s="75">
        <f t="shared" si="17"/>
        <v>0</v>
      </c>
      <c r="P40" s="75">
        <f t="shared" si="17"/>
        <v>0</v>
      </c>
      <c r="Q40" s="75">
        <f t="shared" si="17"/>
        <v>8</v>
      </c>
      <c r="R40" s="81">
        <f t="shared" si="2"/>
        <v>28</v>
      </c>
      <c r="S40" s="77"/>
      <c r="T40" s="77"/>
    </row>
    <row r="41" spans="1:20" ht="14.5" x14ac:dyDescent="0.35">
      <c r="A41" s="75"/>
      <c r="B41" s="75"/>
      <c r="C41" s="75" t="str">
        <f t="shared" si="0"/>
        <v>GBAI</v>
      </c>
      <c r="D41" s="75">
        <f t="shared" ref="D41:Q41" si="18">IF(LEN(D18)=4,VALUE(RIGHT(D18,1)),0)</f>
        <v>0</v>
      </c>
      <c r="E41" s="75">
        <f t="shared" si="18"/>
        <v>0</v>
      </c>
      <c r="F41" s="75">
        <f t="shared" si="18"/>
        <v>3</v>
      </c>
      <c r="G41" s="75">
        <f t="shared" si="18"/>
        <v>3</v>
      </c>
      <c r="H41" s="75">
        <f t="shared" si="18"/>
        <v>3</v>
      </c>
      <c r="I41" s="75">
        <f t="shared" si="18"/>
        <v>0</v>
      </c>
      <c r="J41" s="75">
        <f t="shared" si="18"/>
        <v>0</v>
      </c>
      <c r="K41" s="75">
        <f t="shared" si="18"/>
        <v>3</v>
      </c>
      <c r="L41" s="75">
        <f t="shared" si="18"/>
        <v>3</v>
      </c>
      <c r="M41" s="75">
        <f t="shared" si="18"/>
        <v>8</v>
      </c>
      <c r="N41" s="75">
        <f t="shared" si="18"/>
        <v>0</v>
      </c>
      <c r="O41" s="75">
        <f t="shared" si="18"/>
        <v>0</v>
      </c>
      <c r="P41" s="75">
        <f t="shared" si="18"/>
        <v>0</v>
      </c>
      <c r="Q41" s="75">
        <f t="shared" si="18"/>
        <v>8</v>
      </c>
      <c r="R41" s="81">
        <f t="shared" si="2"/>
        <v>31</v>
      </c>
      <c r="S41" s="77"/>
      <c r="T41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B21"/>
  <sheetViews>
    <sheetView tabSelected="1" topLeftCell="BE1" workbookViewId="0">
      <selection activeCell="BQ11" sqref="BQ11"/>
    </sheetView>
  </sheetViews>
  <sheetFormatPr defaultColWidth="12.6328125" defaultRowHeight="15.75" customHeight="1" x14ac:dyDescent="0.3"/>
  <cols>
    <col min="1" max="1" width="15" customWidth="1"/>
    <col min="2" max="80" width="7.08984375" customWidth="1"/>
  </cols>
  <sheetData>
    <row r="1" spans="1:80" s="39" customFormat="1" ht="15.75" customHeight="1" x14ac:dyDescent="0.35">
      <c r="A1" s="91" t="s">
        <v>58</v>
      </c>
      <c r="B1" s="92" t="s">
        <v>59</v>
      </c>
      <c r="C1" s="93">
        <v>1</v>
      </c>
      <c r="D1" s="93">
        <f t="shared" ref="D1:CB1" si="0">C1+1</f>
        <v>2</v>
      </c>
      <c r="E1" s="93">
        <f t="shared" si="0"/>
        <v>3</v>
      </c>
      <c r="F1" s="93">
        <f t="shared" si="0"/>
        <v>4</v>
      </c>
      <c r="G1" s="93">
        <f t="shared" si="0"/>
        <v>5</v>
      </c>
      <c r="H1" s="93">
        <f t="shared" si="0"/>
        <v>6</v>
      </c>
      <c r="I1" s="93">
        <f t="shared" si="0"/>
        <v>7</v>
      </c>
      <c r="J1" s="94">
        <f t="shared" si="0"/>
        <v>8</v>
      </c>
      <c r="K1" s="93">
        <f t="shared" si="0"/>
        <v>9</v>
      </c>
      <c r="L1" s="93">
        <f t="shared" si="0"/>
        <v>10</v>
      </c>
      <c r="M1" s="93">
        <f t="shared" si="0"/>
        <v>11</v>
      </c>
      <c r="N1" s="93">
        <f t="shared" si="0"/>
        <v>12</v>
      </c>
      <c r="O1" s="93">
        <f t="shared" si="0"/>
        <v>13</v>
      </c>
      <c r="P1" s="93">
        <f t="shared" si="0"/>
        <v>14</v>
      </c>
      <c r="Q1" s="93">
        <f t="shared" si="0"/>
        <v>15</v>
      </c>
      <c r="R1" s="94">
        <f t="shared" si="0"/>
        <v>16</v>
      </c>
      <c r="S1" s="93">
        <f t="shared" si="0"/>
        <v>17</v>
      </c>
      <c r="T1" s="93">
        <f t="shared" si="0"/>
        <v>18</v>
      </c>
      <c r="U1" s="93">
        <f t="shared" si="0"/>
        <v>19</v>
      </c>
      <c r="V1" s="93">
        <f t="shared" si="0"/>
        <v>20</v>
      </c>
      <c r="W1" s="93">
        <f t="shared" si="0"/>
        <v>21</v>
      </c>
      <c r="X1" s="93">
        <f t="shared" si="0"/>
        <v>22</v>
      </c>
      <c r="Y1" s="93">
        <f t="shared" si="0"/>
        <v>23</v>
      </c>
      <c r="Z1" s="95">
        <f t="shared" si="0"/>
        <v>24</v>
      </c>
      <c r="AA1" s="93">
        <f t="shared" si="0"/>
        <v>25</v>
      </c>
      <c r="AB1" s="93">
        <f t="shared" si="0"/>
        <v>26</v>
      </c>
      <c r="AC1" s="93">
        <f t="shared" si="0"/>
        <v>27</v>
      </c>
      <c r="AD1" s="93">
        <f t="shared" si="0"/>
        <v>28</v>
      </c>
      <c r="AE1" s="93">
        <f t="shared" si="0"/>
        <v>29</v>
      </c>
      <c r="AF1" s="93">
        <f t="shared" si="0"/>
        <v>30</v>
      </c>
      <c r="AG1" s="93">
        <f t="shared" si="0"/>
        <v>31</v>
      </c>
      <c r="AH1" s="95">
        <f t="shared" si="0"/>
        <v>32</v>
      </c>
      <c r="AI1" s="93">
        <f t="shared" si="0"/>
        <v>33</v>
      </c>
      <c r="AJ1" s="93">
        <f t="shared" si="0"/>
        <v>34</v>
      </c>
      <c r="AK1" s="93">
        <f t="shared" si="0"/>
        <v>35</v>
      </c>
      <c r="AL1" s="93">
        <f t="shared" si="0"/>
        <v>36</v>
      </c>
      <c r="AM1" s="93">
        <f t="shared" si="0"/>
        <v>37</v>
      </c>
      <c r="AN1" s="93">
        <f t="shared" si="0"/>
        <v>38</v>
      </c>
      <c r="AO1" s="93">
        <f t="shared" si="0"/>
        <v>39</v>
      </c>
      <c r="AP1" s="95">
        <f t="shared" si="0"/>
        <v>40</v>
      </c>
      <c r="AQ1" s="93">
        <f t="shared" si="0"/>
        <v>41</v>
      </c>
      <c r="AR1" s="93">
        <f t="shared" si="0"/>
        <v>42</v>
      </c>
      <c r="AS1" s="93">
        <f t="shared" si="0"/>
        <v>43</v>
      </c>
      <c r="AT1" s="93">
        <f t="shared" si="0"/>
        <v>44</v>
      </c>
      <c r="AU1" s="93">
        <f t="shared" si="0"/>
        <v>45</v>
      </c>
      <c r="AV1" s="93">
        <f t="shared" si="0"/>
        <v>46</v>
      </c>
      <c r="AW1" s="93">
        <f t="shared" si="0"/>
        <v>47</v>
      </c>
      <c r="AX1" s="95">
        <f t="shared" si="0"/>
        <v>48</v>
      </c>
      <c r="AY1" s="93">
        <f t="shared" si="0"/>
        <v>49</v>
      </c>
      <c r="AZ1" s="93">
        <f t="shared" si="0"/>
        <v>50</v>
      </c>
      <c r="BA1" s="93">
        <f t="shared" si="0"/>
        <v>51</v>
      </c>
      <c r="BB1" s="93">
        <f t="shared" si="0"/>
        <v>52</v>
      </c>
      <c r="BC1" s="93">
        <f t="shared" si="0"/>
        <v>53</v>
      </c>
      <c r="BD1" s="93">
        <f t="shared" si="0"/>
        <v>54</v>
      </c>
      <c r="BE1" s="93">
        <f t="shared" si="0"/>
        <v>55</v>
      </c>
      <c r="BF1" s="93">
        <f t="shared" si="0"/>
        <v>56</v>
      </c>
      <c r="BG1" s="96">
        <f t="shared" si="0"/>
        <v>57</v>
      </c>
      <c r="BH1" s="93">
        <f t="shared" si="0"/>
        <v>58</v>
      </c>
      <c r="BI1" s="93">
        <f t="shared" si="0"/>
        <v>59</v>
      </c>
      <c r="BJ1" s="94">
        <f t="shared" si="0"/>
        <v>60</v>
      </c>
      <c r="BK1" s="93">
        <f t="shared" si="0"/>
        <v>61</v>
      </c>
      <c r="BL1" s="94">
        <f t="shared" si="0"/>
        <v>62</v>
      </c>
      <c r="BM1" s="93">
        <f t="shared" si="0"/>
        <v>63</v>
      </c>
      <c r="BN1" s="93">
        <f t="shared" si="0"/>
        <v>64</v>
      </c>
      <c r="BO1" s="96">
        <f t="shared" si="0"/>
        <v>65</v>
      </c>
      <c r="BP1" s="93">
        <f t="shared" si="0"/>
        <v>66</v>
      </c>
      <c r="BQ1" s="93">
        <f t="shared" si="0"/>
        <v>67</v>
      </c>
      <c r="BR1" s="93">
        <f t="shared" si="0"/>
        <v>68</v>
      </c>
      <c r="BS1" s="93">
        <f t="shared" si="0"/>
        <v>69</v>
      </c>
      <c r="BT1" s="93">
        <f t="shared" si="0"/>
        <v>70</v>
      </c>
      <c r="BU1" s="93">
        <f t="shared" si="0"/>
        <v>71</v>
      </c>
      <c r="BV1" s="93">
        <f t="shared" si="0"/>
        <v>72</v>
      </c>
      <c r="BW1" s="93">
        <f t="shared" si="0"/>
        <v>73</v>
      </c>
      <c r="BX1" s="93">
        <f t="shared" si="0"/>
        <v>74</v>
      </c>
      <c r="BY1" s="93">
        <f t="shared" si="0"/>
        <v>75</v>
      </c>
      <c r="BZ1" s="93">
        <f t="shared" si="0"/>
        <v>76</v>
      </c>
      <c r="CA1" s="93">
        <f t="shared" si="0"/>
        <v>77</v>
      </c>
      <c r="CB1" s="94">
        <f t="shared" si="0"/>
        <v>78</v>
      </c>
    </row>
    <row r="2" spans="1:80" s="39" customFormat="1" ht="15.75" customHeight="1" x14ac:dyDescent="0.35">
      <c r="A2" s="40" t="s">
        <v>60</v>
      </c>
      <c r="B2" s="41">
        <f t="shared" ref="B2:B18" si="1">SUM(C2:BBK2)</f>
        <v>106</v>
      </c>
      <c r="C2" s="42">
        <f t="shared" ref="C2:J11" si="2">VLOOKUP($A2,TablaJ1,C$19+1,FALSE)</f>
        <v>0</v>
      </c>
      <c r="D2" s="42">
        <f t="shared" si="2"/>
        <v>1</v>
      </c>
      <c r="E2" s="42">
        <f t="shared" si="2"/>
        <v>5</v>
      </c>
      <c r="F2" s="42">
        <f t="shared" si="2"/>
        <v>5</v>
      </c>
      <c r="G2" s="42">
        <f t="shared" si="2"/>
        <v>0</v>
      </c>
      <c r="H2" s="42">
        <f t="shared" si="2"/>
        <v>0</v>
      </c>
      <c r="I2" s="42">
        <f t="shared" si="2"/>
        <v>0</v>
      </c>
      <c r="J2" s="43">
        <f t="shared" si="2"/>
        <v>1</v>
      </c>
      <c r="K2" s="42">
        <f t="shared" ref="K2:R11" si="3">VLOOKUP($A2,TablaJ2,K$19+1,FALSE)</f>
        <v>0</v>
      </c>
      <c r="L2" s="42">
        <f t="shared" si="3"/>
        <v>0</v>
      </c>
      <c r="M2" s="42">
        <f t="shared" si="3"/>
        <v>1</v>
      </c>
      <c r="N2" s="42">
        <f t="shared" si="3"/>
        <v>1</v>
      </c>
      <c r="O2" s="42">
        <f t="shared" si="3"/>
        <v>5</v>
      </c>
      <c r="P2" s="42">
        <f t="shared" si="3"/>
        <v>0</v>
      </c>
      <c r="Q2" s="42">
        <f t="shared" si="3"/>
        <v>1</v>
      </c>
      <c r="R2" s="43">
        <f t="shared" si="3"/>
        <v>1</v>
      </c>
      <c r="S2" s="44">
        <f t="shared" ref="S2:Z11" si="4">VLOOKUP($A2,TablaJ3,S$19+1,FALSE)</f>
        <v>0</v>
      </c>
      <c r="T2" s="42">
        <f t="shared" si="4"/>
        <v>1</v>
      </c>
      <c r="U2" s="42">
        <f t="shared" si="4"/>
        <v>0</v>
      </c>
      <c r="V2" s="42">
        <f t="shared" si="4"/>
        <v>0</v>
      </c>
      <c r="W2" s="42">
        <f t="shared" si="4"/>
        <v>5</v>
      </c>
      <c r="X2" s="42">
        <f t="shared" si="4"/>
        <v>5</v>
      </c>
      <c r="Y2" s="42">
        <f t="shared" si="4"/>
        <v>5</v>
      </c>
      <c r="Z2" s="43">
        <f t="shared" si="4"/>
        <v>3</v>
      </c>
      <c r="AA2" s="44">
        <f t="shared" ref="AA2:AH11" si="5">VLOOKUP($A2,TablaJ4,AA$19+1,FALSE)</f>
        <v>0</v>
      </c>
      <c r="AB2" s="42">
        <f t="shared" si="5"/>
        <v>0</v>
      </c>
      <c r="AC2" s="42">
        <f t="shared" si="5"/>
        <v>1</v>
      </c>
      <c r="AD2" s="42">
        <f t="shared" si="5"/>
        <v>0</v>
      </c>
      <c r="AE2" s="42">
        <f t="shared" si="5"/>
        <v>0</v>
      </c>
      <c r="AF2" s="42">
        <f t="shared" si="5"/>
        <v>0</v>
      </c>
      <c r="AG2" s="42">
        <f t="shared" si="5"/>
        <v>1</v>
      </c>
      <c r="AH2" s="43">
        <f t="shared" si="5"/>
        <v>1</v>
      </c>
      <c r="AI2" s="44">
        <f t="shared" ref="AI2:AP11" si="6">VLOOKUP($A2,TablaJ5,AI$19+1,FALSE)</f>
        <v>5</v>
      </c>
      <c r="AJ2" s="42">
        <f t="shared" si="6"/>
        <v>0</v>
      </c>
      <c r="AK2" s="42">
        <f t="shared" si="6"/>
        <v>5</v>
      </c>
      <c r="AL2" s="42">
        <f t="shared" si="6"/>
        <v>1</v>
      </c>
      <c r="AM2" s="42">
        <f t="shared" si="6"/>
        <v>0</v>
      </c>
      <c r="AN2" s="42">
        <f t="shared" si="6"/>
        <v>0</v>
      </c>
      <c r="AO2" s="42">
        <f t="shared" si="6"/>
        <v>5</v>
      </c>
      <c r="AP2" s="43">
        <f t="shared" si="6"/>
        <v>3</v>
      </c>
      <c r="AQ2" s="44">
        <f t="shared" ref="AQ2:AX11" si="7">VLOOKUP($A2,TablaJ6,AQ$19+1,FALSE)</f>
        <v>0</v>
      </c>
      <c r="AR2" s="42">
        <f t="shared" si="7"/>
        <v>0</v>
      </c>
      <c r="AS2" s="42">
        <f t="shared" si="7"/>
        <v>0</v>
      </c>
      <c r="AT2" s="42">
        <f t="shared" si="7"/>
        <v>1</v>
      </c>
      <c r="AU2" s="42">
        <f t="shared" si="7"/>
        <v>0</v>
      </c>
      <c r="AV2" s="42">
        <f t="shared" si="7"/>
        <v>1</v>
      </c>
      <c r="AW2" s="42">
        <f t="shared" si="7"/>
        <v>0</v>
      </c>
      <c r="AX2" s="43">
        <f t="shared" si="7"/>
        <v>0</v>
      </c>
      <c r="AY2" s="42">
        <f t="shared" ref="AY2:BF11" si="8">VLOOKUP($A2,TablaOctavos,AY$19+1,FALSE)</f>
        <v>0</v>
      </c>
      <c r="AZ2" s="42">
        <f t="shared" si="8"/>
        <v>0</v>
      </c>
      <c r="BA2" s="42">
        <f t="shared" si="8"/>
        <v>0</v>
      </c>
      <c r="BB2" s="42">
        <f t="shared" si="8"/>
        <v>0</v>
      </c>
      <c r="BC2" s="42">
        <f t="shared" si="8"/>
        <v>0</v>
      </c>
      <c r="BD2" s="42">
        <f t="shared" si="8"/>
        <v>0</v>
      </c>
      <c r="BE2" s="42">
        <f t="shared" si="8"/>
        <v>0</v>
      </c>
      <c r="BF2" s="42">
        <f t="shared" si="8"/>
        <v>0</v>
      </c>
      <c r="BG2" s="44">
        <f t="shared" ref="BG2:BJ18" si="9">VLOOKUP($A2,TablaCuartos,BG$19+1,FALSE)</f>
        <v>0</v>
      </c>
      <c r="BH2" s="42">
        <f t="shared" si="9"/>
        <v>0</v>
      </c>
      <c r="BI2" s="42">
        <f t="shared" si="9"/>
        <v>0</v>
      </c>
      <c r="BJ2" s="43">
        <f t="shared" si="9"/>
        <v>0</v>
      </c>
      <c r="BK2" s="44">
        <f t="shared" ref="BK2:BL18" si="10">VLOOKUP($A2,TablaSemi,BK$19+1,FALSE)</f>
        <v>0</v>
      </c>
      <c r="BL2" s="43">
        <f t="shared" si="10"/>
        <v>0</v>
      </c>
      <c r="BM2" s="44">
        <f t="shared" ref="BM2:BN18" si="11">VLOOKUP($A2,TablaFinal,BM$19+1,FALSE)</f>
        <v>0</v>
      </c>
      <c r="BN2" s="43">
        <f t="shared" si="11"/>
        <v>0</v>
      </c>
      <c r="BO2" s="44">
        <f t="shared" ref="BO2:CB11" si="12">VLOOKUP($A2,TablaBonus,BO$19+1,FALSE)</f>
        <v>0</v>
      </c>
      <c r="BP2" s="42">
        <f t="shared" si="12"/>
        <v>3</v>
      </c>
      <c r="BQ2" s="42">
        <f t="shared" si="12"/>
        <v>3</v>
      </c>
      <c r="BR2" s="42">
        <f t="shared" si="12"/>
        <v>3</v>
      </c>
      <c r="BS2" s="42">
        <f t="shared" si="12"/>
        <v>3</v>
      </c>
      <c r="BT2" s="42">
        <f t="shared" si="12"/>
        <v>0</v>
      </c>
      <c r="BU2" s="42">
        <f t="shared" si="12"/>
        <v>0</v>
      </c>
      <c r="BV2" s="42">
        <f t="shared" si="12"/>
        <v>3</v>
      </c>
      <c r="BW2" s="42">
        <f t="shared" si="12"/>
        <v>3</v>
      </c>
      <c r="BX2" s="42">
        <f t="shared" si="12"/>
        <v>8</v>
      </c>
      <c r="BY2" s="42">
        <f t="shared" si="12"/>
        <v>8</v>
      </c>
      <c r="BZ2" s="42">
        <f t="shared" si="12"/>
        <v>0</v>
      </c>
      <c r="CA2" s="42">
        <f t="shared" si="12"/>
        <v>0</v>
      </c>
      <c r="CB2" s="43">
        <f t="shared" si="12"/>
        <v>8</v>
      </c>
    </row>
    <row r="3" spans="1:80" s="39" customFormat="1" ht="15.75" customHeight="1" x14ac:dyDescent="0.35">
      <c r="A3" s="40" t="s">
        <v>61</v>
      </c>
      <c r="B3" s="41">
        <f t="shared" si="1"/>
        <v>106</v>
      </c>
      <c r="C3" s="42">
        <f t="shared" si="2"/>
        <v>0</v>
      </c>
      <c r="D3" s="42">
        <f t="shared" si="2"/>
        <v>1</v>
      </c>
      <c r="E3" s="42">
        <f t="shared" si="2"/>
        <v>5</v>
      </c>
      <c r="F3" s="42">
        <f t="shared" si="2"/>
        <v>1</v>
      </c>
      <c r="G3" s="42">
        <f t="shared" si="2"/>
        <v>0</v>
      </c>
      <c r="H3" s="42">
        <f t="shared" si="2"/>
        <v>0</v>
      </c>
      <c r="I3" s="42">
        <f t="shared" si="2"/>
        <v>0</v>
      </c>
      <c r="J3" s="43">
        <f t="shared" si="2"/>
        <v>1</v>
      </c>
      <c r="K3" s="42">
        <f t="shared" si="3"/>
        <v>1</v>
      </c>
      <c r="L3" s="42">
        <f t="shared" si="3"/>
        <v>0</v>
      </c>
      <c r="M3" s="42">
        <f t="shared" si="3"/>
        <v>1</v>
      </c>
      <c r="N3" s="42">
        <f t="shared" si="3"/>
        <v>3</v>
      </c>
      <c r="O3" s="42">
        <f t="shared" si="3"/>
        <v>1</v>
      </c>
      <c r="P3" s="42">
        <f t="shared" si="3"/>
        <v>1</v>
      </c>
      <c r="Q3" s="42">
        <f t="shared" si="3"/>
        <v>1</v>
      </c>
      <c r="R3" s="43">
        <f t="shared" si="3"/>
        <v>1</v>
      </c>
      <c r="S3" s="44">
        <f t="shared" si="4"/>
        <v>0</v>
      </c>
      <c r="T3" s="42">
        <f t="shared" si="4"/>
        <v>3</v>
      </c>
      <c r="U3" s="42">
        <f t="shared" si="4"/>
        <v>0</v>
      </c>
      <c r="V3" s="42">
        <f t="shared" si="4"/>
        <v>0</v>
      </c>
      <c r="W3" s="42">
        <f t="shared" si="4"/>
        <v>1</v>
      </c>
      <c r="X3" s="42">
        <f t="shared" si="4"/>
        <v>0</v>
      </c>
      <c r="Y3" s="42">
        <f t="shared" si="4"/>
        <v>1</v>
      </c>
      <c r="Z3" s="43">
        <f t="shared" si="4"/>
        <v>5</v>
      </c>
      <c r="AA3" s="44">
        <f t="shared" si="5"/>
        <v>0</v>
      </c>
      <c r="AB3" s="42">
        <f t="shared" si="5"/>
        <v>0</v>
      </c>
      <c r="AC3" s="42">
        <f t="shared" si="5"/>
        <v>0</v>
      </c>
      <c r="AD3" s="42">
        <f t="shared" si="5"/>
        <v>1</v>
      </c>
      <c r="AE3" s="42">
        <f t="shared" si="5"/>
        <v>1</v>
      </c>
      <c r="AF3" s="42">
        <f t="shared" si="5"/>
        <v>1</v>
      </c>
      <c r="AG3" s="42">
        <f t="shared" si="5"/>
        <v>1</v>
      </c>
      <c r="AH3" s="43">
        <f t="shared" si="5"/>
        <v>0</v>
      </c>
      <c r="AI3" s="44">
        <f t="shared" si="6"/>
        <v>5</v>
      </c>
      <c r="AJ3" s="42">
        <f t="shared" si="6"/>
        <v>0</v>
      </c>
      <c r="AK3" s="42">
        <f t="shared" si="6"/>
        <v>3</v>
      </c>
      <c r="AL3" s="42">
        <f t="shared" si="6"/>
        <v>5</v>
      </c>
      <c r="AM3" s="42">
        <f t="shared" si="6"/>
        <v>0</v>
      </c>
      <c r="AN3" s="42">
        <f t="shared" si="6"/>
        <v>0</v>
      </c>
      <c r="AO3" s="42">
        <f t="shared" si="6"/>
        <v>5</v>
      </c>
      <c r="AP3" s="43">
        <f t="shared" si="6"/>
        <v>5</v>
      </c>
      <c r="AQ3" s="44">
        <f t="shared" si="7"/>
        <v>0</v>
      </c>
      <c r="AR3" s="42">
        <f t="shared" si="7"/>
        <v>0</v>
      </c>
      <c r="AS3" s="42">
        <f t="shared" si="7"/>
        <v>0</v>
      </c>
      <c r="AT3" s="42">
        <f t="shared" si="7"/>
        <v>1</v>
      </c>
      <c r="AU3" s="42">
        <f t="shared" si="7"/>
        <v>0</v>
      </c>
      <c r="AV3" s="42">
        <f t="shared" si="7"/>
        <v>1</v>
      </c>
      <c r="AW3" s="42">
        <f t="shared" si="7"/>
        <v>0</v>
      </c>
      <c r="AX3" s="43">
        <f t="shared" si="7"/>
        <v>3</v>
      </c>
      <c r="AY3" s="42">
        <f t="shared" si="8"/>
        <v>0</v>
      </c>
      <c r="AZ3" s="42">
        <f t="shared" si="8"/>
        <v>0</v>
      </c>
      <c r="BA3" s="42">
        <f t="shared" si="8"/>
        <v>0</v>
      </c>
      <c r="BB3" s="42">
        <f t="shared" si="8"/>
        <v>0</v>
      </c>
      <c r="BC3" s="42">
        <f t="shared" si="8"/>
        <v>0</v>
      </c>
      <c r="BD3" s="42">
        <f t="shared" si="8"/>
        <v>0</v>
      </c>
      <c r="BE3" s="42">
        <f t="shared" si="8"/>
        <v>0</v>
      </c>
      <c r="BF3" s="42">
        <f t="shared" si="8"/>
        <v>0</v>
      </c>
      <c r="BG3" s="44">
        <f t="shared" si="9"/>
        <v>0</v>
      </c>
      <c r="BH3" s="42">
        <f t="shared" si="9"/>
        <v>0</v>
      </c>
      <c r="BI3" s="42">
        <f t="shared" si="9"/>
        <v>0</v>
      </c>
      <c r="BJ3" s="43">
        <f t="shared" si="9"/>
        <v>0</v>
      </c>
      <c r="BK3" s="44">
        <f t="shared" si="10"/>
        <v>0</v>
      </c>
      <c r="BL3" s="43">
        <f t="shared" si="10"/>
        <v>0</v>
      </c>
      <c r="BM3" s="44">
        <f t="shared" si="11"/>
        <v>0</v>
      </c>
      <c r="BN3" s="43">
        <f t="shared" si="11"/>
        <v>0</v>
      </c>
      <c r="BO3" s="44">
        <f t="shared" si="12"/>
        <v>8</v>
      </c>
      <c r="BP3" s="42">
        <f t="shared" si="12"/>
        <v>3</v>
      </c>
      <c r="BQ3" s="42">
        <f t="shared" si="12"/>
        <v>3</v>
      </c>
      <c r="BR3" s="42">
        <f t="shared" si="12"/>
        <v>3</v>
      </c>
      <c r="BS3" s="42">
        <f t="shared" si="12"/>
        <v>3</v>
      </c>
      <c r="BT3" s="42">
        <f t="shared" si="12"/>
        <v>0</v>
      </c>
      <c r="BU3" s="42">
        <f t="shared" si="12"/>
        <v>0</v>
      </c>
      <c r="BV3" s="42">
        <f t="shared" si="12"/>
        <v>3</v>
      </c>
      <c r="BW3" s="42">
        <f t="shared" si="12"/>
        <v>0</v>
      </c>
      <c r="BX3" s="42">
        <f t="shared" si="12"/>
        <v>8</v>
      </c>
      <c r="BY3" s="42">
        <f t="shared" si="12"/>
        <v>8</v>
      </c>
      <c r="BZ3" s="42">
        <f t="shared" si="12"/>
        <v>0</v>
      </c>
      <c r="CA3" s="42">
        <f t="shared" si="12"/>
        <v>0</v>
      </c>
      <c r="CB3" s="43">
        <f t="shared" si="12"/>
        <v>8</v>
      </c>
    </row>
    <row r="4" spans="1:80" s="39" customFormat="1" ht="15.75" customHeight="1" x14ac:dyDescent="0.35">
      <c r="A4" s="40" t="s">
        <v>62</v>
      </c>
      <c r="B4" s="41">
        <f t="shared" si="1"/>
        <v>99</v>
      </c>
      <c r="C4" s="42">
        <f t="shared" si="2"/>
        <v>0</v>
      </c>
      <c r="D4" s="42">
        <f t="shared" si="2"/>
        <v>1</v>
      </c>
      <c r="E4" s="42">
        <f t="shared" si="2"/>
        <v>3</v>
      </c>
      <c r="F4" s="42">
        <f t="shared" si="2"/>
        <v>5</v>
      </c>
      <c r="G4" s="42">
        <f t="shared" si="2"/>
        <v>0</v>
      </c>
      <c r="H4" s="42">
        <f t="shared" si="2"/>
        <v>0</v>
      </c>
      <c r="I4" s="42">
        <f t="shared" si="2"/>
        <v>1</v>
      </c>
      <c r="J4" s="43">
        <f t="shared" si="2"/>
        <v>1</v>
      </c>
      <c r="K4" s="42">
        <f t="shared" si="3"/>
        <v>0</v>
      </c>
      <c r="L4" s="42">
        <f t="shared" si="3"/>
        <v>0</v>
      </c>
      <c r="M4" s="42">
        <f t="shared" si="3"/>
        <v>1</v>
      </c>
      <c r="N4" s="42">
        <f t="shared" si="3"/>
        <v>5</v>
      </c>
      <c r="O4" s="42">
        <f t="shared" si="3"/>
        <v>0</v>
      </c>
      <c r="P4" s="42">
        <f t="shared" si="3"/>
        <v>0</v>
      </c>
      <c r="Q4" s="42">
        <f t="shared" si="3"/>
        <v>0</v>
      </c>
      <c r="R4" s="43">
        <f t="shared" si="3"/>
        <v>5</v>
      </c>
      <c r="S4" s="44">
        <f t="shared" si="4"/>
        <v>0</v>
      </c>
      <c r="T4" s="42">
        <f t="shared" si="4"/>
        <v>0</v>
      </c>
      <c r="U4" s="42">
        <f t="shared" si="4"/>
        <v>5</v>
      </c>
      <c r="V4" s="42">
        <f t="shared" si="4"/>
        <v>0</v>
      </c>
      <c r="W4" s="42">
        <f t="shared" si="4"/>
        <v>0</v>
      </c>
      <c r="X4" s="42">
        <f t="shared" si="4"/>
        <v>0</v>
      </c>
      <c r="Y4" s="42">
        <f t="shared" si="4"/>
        <v>1</v>
      </c>
      <c r="Z4" s="43">
        <f t="shared" si="4"/>
        <v>5</v>
      </c>
      <c r="AA4" s="44">
        <f t="shared" si="5"/>
        <v>0</v>
      </c>
      <c r="AB4" s="42">
        <f t="shared" si="5"/>
        <v>0</v>
      </c>
      <c r="AC4" s="42">
        <f t="shared" si="5"/>
        <v>1</v>
      </c>
      <c r="AD4" s="42">
        <f t="shared" si="5"/>
        <v>0</v>
      </c>
      <c r="AE4" s="42">
        <f t="shared" si="5"/>
        <v>0</v>
      </c>
      <c r="AF4" s="42">
        <f t="shared" si="5"/>
        <v>0</v>
      </c>
      <c r="AG4" s="42">
        <f t="shared" si="5"/>
        <v>1</v>
      </c>
      <c r="AH4" s="43">
        <f t="shared" si="5"/>
        <v>0</v>
      </c>
      <c r="AI4" s="44">
        <f t="shared" si="6"/>
        <v>5</v>
      </c>
      <c r="AJ4" s="42">
        <f t="shared" si="6"/>
        <v>0</v>
      </c>
      <c r="AK4" s="42">
        <f t="shared" si="6"/>
        <v>5</v>
      </c>
      <c r="AL4" s="42">
        <f t="shared" si="6"/>
        <v>1</v>
      </c>
      <c r="AM4" s="42">
        <f t="shared" si="6"/>
        <v>0</v>
      </c>
      <c r="AN4" s="42">
        <f t="shared" si="6"/>
        <v>0</v>
      </c>
      <c r="AO4" s="42">
        <f t="shared" si="6"/>
        <v>1</v>
      </c>
      <c r="AP4" s="43">
        <f t="shared" si="6"/>
        <v>0</v>
      </c>
      <c r="AQ4" s="44">
        <f t="shared" si="7"/>
        <v>0</v>
      </c>
      <c r="AR4" s="42">
        <f t="shared" si="7"/>
        <v>1</v>
      </c>
      <c r="AS4" s="42">
        <f t="shared" si="7"/>
        <v>0</v>
      </c>
      <c r="AT4" s="42">
        <f t="shared" si="7"/>
        <v>3</v>
      </c>
      <c r="AU4" s="42">
        <f t="shared" si="7"/>
        <v>0</v>
      </c>
      <c r="AV4" s="42">
        <f t="shared" si="7"/>
        <v>1</v>
      </c>
      <c r="AW4" s="42">
        <f t="shared" si="7"/>
        <v>0</v>
      </c>
      <c r="AX4" s="43">
        <f t="shared" si="7"/>
        <v>0</v>
      </c>
      <c r="AY4" s="42">
        <f t="shared" si="8"/>
        <v>0</v>
      </c>
      <c r="AZ4" s="42">
        <f t="shared" si="8"/>
        <v>0</v>
      </c>
      <c r="BA4" s="42">
        <f t="shared" si="8"/>
        <v>0</v>
      </c>
      <c r="BB4" s="42">
        <f t="shared" si="8"/>
        <v>0</v>
      </c>
      <c r="BC4" s="42">
        <f t="shared" si="8"/>
        <v>0</v>
      </c>
      <c r="BD4" s="42">
        <f t="shared" si="8"/>
        <v>0</v>
      </c>
      <c r="BE4" s="42">
        <f t="shared" si="8"/>
        <v>0</v>
      </c>
      <c r="BF4" s="42">
        <f t="shared" si="8"/>
        <v>0</v>
      </c>
      <c r="BG4" s="44">
        <f t="shared" si="9"/>
        <v>0</v>
      </c>
      <c r="BH4" s="42">
        <f t="shared" si="9"/>
        <v>0</v>
      </c>
      <c r="BI4" s="42">
        <f t="shared" si="9"/>
        <v>0</v>
      </c>
      <c r="BJ4" s="43">
        <f t="shared" si="9"/>
        <v>0</v>
      </c>
      <c r="BK4" s="44">
        <f t="shared" si="10"/>
        <v>0</v>
      </c>
      <c r="BL4" s="43">
        <f t="shared" si="10"/>
        <v>0</v>
      </c>
      <c r="BM4" s="44">
        <f t="shared" si="11"/>
        <v>0</v>
      </c>
      <c r="BN4" s="43">
        <f t="shared" si="11"/>
        <v>0</v>
      </c>
      <c r="BO4" s="44">
        <f t="shared" si="12"/>
        <v>0</v>
      </c>
      <c r="BP4" s="42">
        <f t="shared" si="12"/>
        <v>3</v>
      </c>
      <c r="BQ4" s="42">
        <f t="shared" si="12"/>
        <v>3</v>
      </c>
      <c r="BR4" s="42">
        <f t="shared" si="12"/>
        <v>3</v>
      </c>
      <c r="BS4" s="42">
        <f t="shared" si="12"/>
        <v>3</v>
      </c>
      <c r="BT4" s="42">
        <f t="shared" si="12"/>
        <v>0</v>
      </c>
      <c r="BU4" s="42">
        <f t="shared" si="12"/>
        <v>0</v>
      </c>
      <c r="BV4" s="42">
        <f t="shared" si="12"/>
        <v>3</v>
      </c>
      <c r="BW4" s="42">
        <f t="shared" si="12"/>
        <v>0</v>
      </c>
      <c r="BX4" s="42">
        <f t="shared" si="12"/>
        <v>8</v>
      </c>
      <c r="BY4" s="42">
        <f t="shared" si="12"/>
        <v>8</v>
      </c>
      <c r="BZ4" s="42">
        <f t="shared" si="12"/>
        <v>8</v>
      </c>
      <c r="CA4" s="42">
        <f t="shared" si="12"/>
        <v>0</v>
      </c>
      <c r="CB4" s="43">
        <f t="shared" si="12"/>
        <v>8</v>
      </c>
    </row>
    <row r="5" spans="1:80" s="39" customFormat="1" ht="15.75" customHeight="1" x14ac:dyDescent="0.35">
      <c r="A5" s="40" t="s">
        <v>63</v>
      </c>
      <c r="B5" s="41">
        <f t="shared" si="1"/>
        <v>94</v>
      </c>
      <c r="C5" s="42">
        <f t="shared" si="2"/>
        <v>1</v>
      </c>
      <c r="D5" s="42">
        <f t="shared" si="2"/>
        <v>1</v>
      </c>
      <c r="E5" s="42">
        <f t="shared" si="2"/>
        <v>5</v>
      </c>
      <c r="F5" s="42">
        <f t="shared" si="2"/>
        <v>0</v>
      </c>
      <c r="G5" s="42">
        <f t="shared" si="2"/>
        <v>0</v>
      </c>
      <c r="H5" s="42">
        <f t="shared" si="2"/>
        <v>0</v>
      </c>
      <c r="I5" s="42">
        <f t="shared" si="2"/>
        <v>5</v>
      </c>
      <c r="J5" s="43">
        <f t="shared" si="2"/>
        <v>1</v>
      </c>
      <c r="K5" s="42">
        <f t="shared" si="3"/>
        <v>0</v>
      </c>
      <c r="L5" s="42">
        <f t="shared" si="3"/>
        <v>0</v>
      </c>
      <c r="M5" s="42">
        <f t="shared" si="3"/>
        <v>1</v>
      </c>
      <c r="N5" s="42">
        <f t="shared" si="3"/>
        <v>1</v>
      </c>
      <c r="O5" s="42">
        <f t="shared" si="3"/>
        <v>0</v>
      </c>
      <c r="P5" s="42">
        <f t="shared" si="3"/>
        <v>1</v>
      </c>
      <c r="Q5" s="42">
        <f t="shared" si="3"/>
        <v>1</v>
      </c>
      <c r="R5" s="43">
        <f t="shared" si="3"/>
        <v>5</v>
      </c>
      <c r="S5" s="44">
        <f t="shared" si="4"/>
        <v>0</v>
      </c>
      <c r="T5" s="42">
        <f t="shared" si="4"/>
        <v>0</v>
      </c>
      <c r="U5" s="42">
        <f t="shared" si="4"/>
        <v>0</v>
      </c>
      <c r="V5" s="42">
        <f t="shared" si="4"/>
        <v>0</v>
      </c>
      <c r="W5" s="42">
        <f t="shared" si="4"/>
        <v>0</v>
      </c>
      <c r="X5" s="42">
        <f t="shared" si="4"/>
        <v>0</v>
      </c>
      <c r="Y5" s="42">
        <f t="shared" si="4"/>
        <v>1</v>
      </c>
      <c r="Z5" s="43">
        <f t="shared" si="4"/>
        <v>1</v>
      </c>
      <c r="AA5" s="44">
        <f t="shared" si="5"/>
        <v>0</v>
      </c>
      <c r="AB5" s="42">
        <f t="shared" si="5"/>
        <v>0</v>
      </c>
      <c r="AC5" s="42">
        <f t="shared" si="5"/>
        <v>0</v>
      </c>
      <c r="AD5" s="42">
        <f t="shared" si="5"/>
        <v>5</v>
      </c>
      <c r="AE5" s="42">
        <f t="shared" si="5"/>
        <v>1</v>
      </c>
      <c r="AF5" s="42">
        <f t="shared" si="5"/>
        <v>0</v>
      </c>
      <c r="AG5" s="42">
        <f t="shared" si="5"/>
        <v>1</v>
      </c>
      <c r="AH5" s="43">
        <f t="shared" si="5"/>
        <v>0</v>
      </c>
      <c r="AI5" s="44">
        <f t="shared" si="6"/>
        <v>5</v>
      </c>
      <c r="AJ5" s="42">
        <f t="shared" si="6"/>
        <v>0</v>
      </c>
      <c r="AK5" s="42">
        <f t="shared" si="6"/>
        <v>5</v>
      </c>
      <c r="AL5" s="42">
        <f t="shared" si="6"/>
        <v>1</v>
      </c>
      <c r="AM5" s="42">
        <f t="shared" si="6"/>
        <v>0</v>
      </c>
      <c r="AN5" s="42">
        <f t="shared" si="6"/>
        <v>0</v>
      </c>
      <c r="AO5" s="42">
        <f t="shared" si="6"/>
        <v>5</v>
      </c>
      <c r="AP5" s="43">
        <f t="shared" si="6"/>
        <v>0</v>
      </c>
      <c r="AQ5" s="44">
        <f t="shared" si="7"/>
        <v>3</v>
      </c>
      <c r="AR5" s="42">
        <f t="shared" si="7"/>
        <v>0</v>
      </c>
      <c r="AS5" s="42">
        <f t="shared" si="7"/>
        <v>0</v>
      </c>
      <c r="AT5" s="42">
        <f t="shared" si="7"/>
        <v>1</v>
      </c>
      <c r="AU5" s="42">
        <f t="shared" si="7"/>
        <v>0</v>
      </c>
      <c r="AV5" s="42">
        <f t="shared" si="7"/>
        <v>0</v>
      </c>
      <c r="AW5" s="42">
        <f t="shared" si="7"/>
        <v>1</v>
      </c>
      <c r="AX5" s="43">
        <f t="shared" si="7"/>
        <v>3</v>
      </c>
      <c r="AY5" s="42">
        <f t="shared" si="8"/>
        <v>0</v>
      </c>
      <c r="AZ5" s="42">
        <f t="shared" si="8"/>
        <v>0</v>
      </c>
      <c r="BA5" s="42">
        <f t="shared" si="8"/>
        <v>0</v>
      </c>
      <c r="BB5" s="42">
        <f t="shared" si="8"/>
        <v>0</v>
      </c>
      <c r="BC5" s="42">
        <f t="shared" si="8"/>
        <v>0</v>
      </c>
      <c r="BD5" s="42">
        <f t="shared" si="8"/>
        <v>0</v>
      </c>
      <c r="BE5" s="42">
        <f t="shared" si="8"/>
        <v>0</v>
      </c>
      <c r="BF5" s="42">
        <f t="shared" si="8"/>
        <v>0</v>
      </c>
      <c r="BG5" s="44">
        <f t="shared" si="9"/>
        <v>0</v>
      </c>
      <c r="BH5" s="42">
        <f t="shared" si="9"/>
        <v>0</v>
      </c>
      <c r="BI5" s="42">
        <f t="shared" si="9"/>
        <v>0</v>
      </c>
      <c r="BJ5" s="43">
        <f t="shared" si="9"/>
        <v>0</v>
      </c>
      <c r="BK5" s="44">
        <f t="shared" si="10"/>
        <v>0</v>
      </c>
      <c r="BL5" s="43">
        <f t="shared" si="10"/>
        <v>0</v>
      </c>
      <c r="BM5" s="44">
        <f t="shared" si="11"/>
        <v>0</v>
      </c>
      <c r="BN5" s="43">
        <f t="shared" si="11"/>
        <v>0</v>
      </c>
      <c r="BO5" s="44">
        <f t="shared" si="12"/>
        <v>0</v>
      </c>
      <c r="BP5" s="42">
        <f t="shared" si="12"/>
        <v>3</v>
      </c>
      <c r="BQ5" s="42">
        <f t="shared" si="12"/>
        <v>3</v>
      </c>
      <c r="BR5" s="42">
        <f t="shared" si="12"/>
        <v>3</v>
      </c>
      <c r="BS5" s="42">
        <f t="shared" si="12"/>
        <v>3</v>
      </c>
      <c r="BT5" s="42">
        <f t="shared" si="12"/>
        <v>0</v>
      </c>
      <c r="BU5" s="42">
        <f t="shared" si="12"/>
        <v>0</v>
      </c>
      <c r="BV5" s="42">
        <f t="shared" si="12"/>
        <v>3</v>
      </c>
      <c r="BW5" s="42">
        <f t="shared" si="12"/>
        <v>0</v>
      </c>
      <c r="BX5" s="42">
        <f t="shared" si="12"/>
        <v>8</v>
      </c>
      <c r="BY5" s="42">
        <f t="shared" si="12"/>
        <v>8</v>
      </c>
      <c r="BZ5" s="42">
        <f t="shared" si="12"/>
        <v>0</v>
      </c>
      <c r="CA5" s="42">
        <f t="shared" si="12"/>
        <v>0</v>
      </c>
      <c r="CB5" s="43">
        <f t="shared" si="12"/>
        <v>8</v>
      </c>
    </row>
    <row r="6" spans="1:80" s="39" customFormat="1" ht="15.75" customHeight="1" x14ac:dyDescent="0.35">
      <c r="A6" s="40" t="s">
        <v>64</v>
      </c>
      <c r="B6" s="41">
        <f t="shared" si="1"/>
        <v>100</v>
      </c>
      <c r="C6" s="42">
        <f t="shared" si="2"/>
        <v>1</v>
      </c>
      <c r="D6" s="42">
        <f t="shared" si="2"/>
        <v>1</v>
      </c>
      <c r="E6" s="42">
        <f t="shared" si="2"/>
        <v>1</v>
      </c>
      <c r="F6" s="42">
        <f t="shared" si="2"/>
        <v>0</v>
      </c>
      <c r="G6" s="42">
        <f t="shared" si="2"/>
        <v>0</v>
      </c>
      <c r="H6" s="42">
        <f t="shared" si="2"/>
        <v>0</v>
      </c>
      <c r="I6" s="42">
        <f t="shared" si="2"/>
        <v>0</v>
      </c>
      <c r="J6" s="43">
        <f t="shared" si="2"/>
        <v>1</v>
      </c>
      <c r="K6" s="42">
        <f t="shared" si="3"/>
        <v>0</v>
      </c>
      <c r="L6" s="42">
        <f t="shared" si="3"/>
        <v>0</v>
      </c>
      <c r="M6" s="42">
        <f t="shared" si="3"/>
        <v>1</v>
      </c>
      <c r="N6" s="42">
        <f t="shared" si="3"/>
        <v>3</v>
      </c>
      <c r="O6" s="42">
        <f t="shared" si="3"/>
        <v>5</v>
      </c>
      <c r="P6" s="42">
        <f t="shared" si="3"/>
        <v>1</v>
      </c>
      <c r="Q6" s="42">
        <f t="shared" si="3"/>
        <v>3</v>
      </c>
      <c r="R6" s="43">
        <f t="shared" si="3"/>
        <v>1</v>
      </c>
      <c r="S6" s="44">
        <f t="shared" si="4"/>
        <v>0</v>
      </c>
      <c r="T6" s="42">
        <f t="shared" si="4"/>
        <v>1</v>
      </c>
      <c r="U6" s="42">
        <f t="shared" si="4"/>
        <v>0</v>
      </c>
      <c r="V6" s="42">
        <f t="shared" si="4"/>
        <v>0</v>
      </c>
      <c r="W6" s="42">
        <f t="shared" si="4"/>
        <v>3</v>
      </c>
      <c r="X6" s="42">
        <f t="shared" si="4"/>
        <v>0</v>
      </c>
      <c r="Y6" s="42">
        <f t="shared" si="4"/>
        <v>1</v>
      </c>
      <c r="Z6" s="43">
        <f t="shared" si="4"/>
        <v>1</v>
      </c>
      <c r="AA6" s="44">
        <f t="shared" si="5"/>
        <v>0</v>
      </c>
      <c r="AB6" s="42">
        <f t="shared" si="5"/>
        <v>0</v>
      </c>
      <c r="AC6" s="42">
        <f t="shared" si="5"/>
        <v>0</v>
      </c>
      <c r="AD6" s="42">
        <f t="shared" si="5"/>
        <v>0</v>
      </c>
      <c r="AE6" s="42">
        <f t="shared" si="5"/>
        <v>0</v>
      </c>
      <c r="AF6" s="42">
        <f t="shared" si="5"/>
        <v>0</v>
      </c>
      <c r="AG6" s="42">
        <f t="shared" si="5"/>
        <v>1</v>
      </c>
      <c r="AH6" s="43">
        <f t="shared" si="5"/>
        <v>0</v>
      </c>
      <c r="AI6" s="44">
        <f t="shared" si="6"/>
        <v>5</v>
      </c>
      <c r="AJ6" s="42">
        <f t="shared" si="6"/>
        <v>0</v>
      </c>
      <c r="AK6" s="42">
        <f t="shared" si="6"/>
        <v>3</v>
      </c>
      <c r="AL6" s="42">
        <f t="shared" si="6"/>
        <v>1</v>
      </c>
      <c r="AM6" s="42">
        <f t="shared" si="6"/>
        <v>0</v>
      </c>
      <c r="AN6" s="42">
        <f t="shared" si="6"/>
        <v>0</v>
      </c>
      <c r="AO6" s="42">
        <f t="shared" si="6"/>
        <v>1</v>
      </c>
      <c r="AP6" s="43">
        <f t="shared" si="6"/>
        <v>3</v>
      </c>
      <c r="AQ6" s="44">
        <f t="shared" si="7"/>
        <v>5</v>
      </c>
      <c r="AR6" s="42">
        <f t="shared" si="7"/>
        <v>0</v>
      </c>
      <c r="AS6" s="42">
        <f t="shared" si="7"/>
        <v>0</v>
      </c>
      <c r="AT6" s="42">
        <f t="shared" si="7"/>
        <v>1</v>
      </c>
      <c r="AU6" s="42">
        <f t="shared" si="7"/>
        <v>5</v>
      </c>
      <c r="AV6" s="42">
        <f t="shared" si="7"/>
        <v>0</v>
      </c>
      <c r="AW6" s="42">
        <f t="shared" si="7"/>
        <v>0</v>
      </c>
      <c r="AX6" s="43">
        <f t="shared" si="7"/>
        <v>1</v>
      </c>
      <c r="AY6" s="42">
        <f t="shared" si="8"/>
        <v>0</v>
      </c>
      <c r="AZ6" s="42">
        <f t="shared" si="8"/>
        <v>0</v>
      </c>
      <c r="BA6" s="42">
        <f t="shared" si="8"/>
        <v>0</v>
      </c>
      <c r="BB6" s="42">
        <f t="shared" si="8"/>
        <v>0</v>
      </c>
      <c r="BC6" s="42">
        <f t="shared" si="8"/>
        <v>0</v>
      </c>
      <c r="BD6" s="42">
        <f t="shared" si="8"/>
        <v>0</v>
      </c>
      <c r="BE6" s="42">
        <f t="shared" si="8"/>
        <v>0</v>
      </c>
      <c r="BF6" s="42">
        <f t="shared" si="8"/>
        <v>0</v>
      </c>
      <c r="BG6" s="44">
        <f t="shared" si="9"/>
        <v>0</v>
      </c>
      <c r="BH6" s="42">
        <f t="shared" si="9"/>
        <v>0</v>
      </c>
      <c r="BI6" s="42">
        <f t="shared" si="9"/>
        <v>0</v>
      </c>
      <c r="BJ6" s="43">
        <f t="shared" si="9"/>
        <v>0</v>
      </c>
      <c r="BK6" s="44">
        <f t="shared" si="10"/>
        <v>0</v>
      </c>
      <c r="BL6" s="43">
        <f t="shared" si="10"/>
        <v>0</v>
      </c>
      <c r="BM6" s="44">
        <f t="shared" si="11"/>
        <v>0</v>
      </c>
      <c r="BN6" s="43">
        <f t="shared" si="11"/>
        <v>0</v>
      </c>
      <c r="BO6" s="44">
        <f t="shared" si="12"/>
        <v>8</v>
      </c>
      <c r="BP6" s="42">
        <f t="shared" si="12"/>
        <v>3</v>
      </c>
      <c r="BQ6" s="42">
        <f t="shared" si="12"/>
        <v>3</v>
      </c>
      <c r="BR6" s="42">
        <f t="shared" si="12"/>
        <v>3</v>
      </c>
      <c r="BS6" s="42">
        <f t="shared" si="12"/>
        <v>3</v>
      </c>
      <c r="BT6" s="42">
        <f t="shared" si="12"/>
        <v>0</v>
      </c>
      <c r="BU6" s="42">
        <f t="shared" si="12"/>
        <v>0</v>
      </c>
      <c r="BV6" s="42">
        <f t="shared" si="12"/>
        <v>3</v>
      </c>
      <c r="BW6" s="42">
        <f t="shared" si="12"/>
        <v>3</v>
      </c>
      <c r="BX6" s="42">
        <f t="shared" si="12"/>
        <v>8</v>
      </c>
      <c r="BY6" s="42">
        <f t="shared" si="12"/>
        <v>8</v>
      </c>
      <c r="BZ6" s="42">
        <f t="shared" si="12"/>
        <v>0</v>
      </c>
      <c r="CA6" s="42">
        <f t="shared" si="12"/>
        <v>0</v>
      </c>
      <c r="CB6" s="43">
        <f t="shared" si="12"/>
        <v>8</v>
      </c>
    </row>
    <row r="7" spans="1:80" s="39" customFormat="1" ht="15.75" customHeight="1" x14ac:dyDescent="0.35">
      <c r="A7" s="40" t="s">
        <v>65</v>
      </c>
      <c r="B7" s="41">
        <f t="shared" si="1"/>
        <v>94</v>
      </c>
      <c r="C7" s="42">
        <f t="shared" si="2"/>
        <v>1</v>
      </c>
      <c r="D7" s="42">
        <f t="shared" si="2"/>
        <v>1</v>
      </c>
      <c r="E7" s="42">
        <f t="shared" si="2"/>
        <v>1</v>
      </c>
      <c r="F7" s="42">
        <f t="shared" si="2"/>
        <v>0</v>
      </c>
      <c r="G7" s="42">
        <f t="shared" si="2"/>
        <v>0</v>
      </c>
      <c r="H7" s="42">
        <f t="shared" si="2"/>
        <v>0</v>
      </c>
      <c r="I7" s="42">
        <f t="shared" si="2"/>
        <v>1</v>
      </c>
      <c r="J7" s="43">
        <f t="shared" si="2"/>
        <v>1</v>
      </c>
      <c r="K7" s="42">
        <f t="shared" si="3"/>
        <v>0</v>
      </c>
      <c r="L7" s="42">
        <f t="shared" si="3"/>
        <v>0</v>
      </c>
      <c r="M7" s="42">
        <f t="shared" si="3"/>
        <v>1</v>
      </c>
      <c r="N7" s="42">
        <f t="shared" si="3"/>
        <v>3</v>
      </c>
      <c r="O7" s="42">
        <f t="shared" si="3"/>
        <v>5</v>
      </c>
      <c r="P7" s="42">
        <f t="shared" si="3"/>
        <v>0</v>
      </c>
      <c r="Q7" s="42">
        <f t="shared" si="3"/>
        <v>1</v>
      </c>
      <c r="R7" s="43">
        <f t="shared" si="3"/>
        <v>1</v>
      </c>
      <c r="S7" s="44">
        <f t="shared" si="4"/>
        <v>0</v>
      </c>
      <c r="T7" s="42">
        <f t="shared" si="4"/>
        <v>3</v>
      </c>
      <c r="U7" s="42">
        <f t="shared" si="4"/>
        <v>0</v>
      </c>
      <c r="V7" s="42">
        <f t="shared" si="4"/>
        <v>0</v>
      </c>
      <c r="W7" s="42">
        <f t="shared" si="4"/>
        <v>0</v>
      </c>
      <c r="X7" s="42">
        <f t="shared" si="4"/>
        <v>1</v>
      </c>
      <c r="Y7" s="42">
        <f t="shared" si="4"/>
        <v>5</v>
      </c>
      <c r="Z7" s="43">
        <f t="shared" si="4"/>
        <v>1</v>
      </c>
      <c r="AA7" s="44">
        <f t="shared" si="5"/>
        <v>0</v>
      </c>
      <c r="AB7" s="42">
        <f t="shared" si="5"/>
        <v>0</v>
      </c>
      <c r="AC7" s="42">
        <f t="shared" si="5"/>
        <v>1</v>
      </c>
      <c r="AD7" s="42">
        <f t="shared" si="5"/>
        <v>1</v>
      </c>
      <c r="AE7" s="42">
        <f t="shared" si="5"/>
        <v>0</v>
      </c>
      <c r="AF7" s="42">
        <f t="shared" si="5"/>
        <v>3</v>
      </c>
      <c r="AG7" s="42">
        <f t="shared" si="5"/>
        <v>1</v>
      </c>
      <c r="AH7" s="43">
        <f t="shared" si="5"/>
        <v>5</v>
      </c>
      <c r="AI7" s="44">
        <f t="shared" si="6"/>
        <v>5</v>
      </c>
      <c r="AJ7" s="42">
        <f t="shared" si="6"/>
        <v>0</v>
      </c>
      <c r="AK7" s="42">
        <f t="shared" si="6"/>
        <v>0</v>
      </c>
      <c r="AL7" s="42">
        <f t="shared" si="6"/>
        <v>1</v>
      </c>
      <c r="AM7" s="42">
        <f t="shared" si="6"/>
        <v>0</v>
      </c>
      <c r="AN7" s="42">
        <f t="shared" si="6"/>
        <v>0</v>
      </c>
      <c r="AO7" s="42">
        <f t="shared" si="6"/>
        <v>1</v>
      </c>
      <c r="AP7" s="43">
        <f t="shared" si="6"/>
        <v>3</v>
      </c>
      <c r="AQ7" s="44">
        <f t="shared" si="7"/>
        <v>3</v>
      </c>
      <c r="AR7" s="42">
        <f t="shared" si="7"/>
        <v>0</v>
      </c>
      <c r="AS7" s="42">
        <f t="shared" si="7"/>
        <v>0</v>
      </c>
      <c r="AT7" s="42">
        <f t="shared" si="7"/>
        <v>1</v>
      </c>
      <c r="AU7" s="42">
        <f t="shared" si="7"/>
        <v>0</v>
      </c>
      <c r="AV7" s="42">
        <f t="shared" si="7"/>
        <v>1</v>
      </c>
      <c r="AW7" s="42">
        <f t="shared" si="7"/>
        <v>0</v>
      </c>
      <c r="AX7" s="43">
        <f t="shared" si="7"/>
        <v>0</v>
      </c>
      <c r="AY7" s="42">
        <f t="shared" si="8"/>
        <v>0</v>
      </c>
      <c r="AZ7" s="42">
        <f t="shared" si="8"/>
        <v>0</v>
      </c>
      <c r="BA7" s="42">
        <f t="shared" si="8"/>
        <v>0</v>
      </c>
      <c r="BB7" s="42">
        <f t="shared" si="8"/>
        <v>0</v>
      </c>
      <c r="BC7" s="42">
        <f t="shared" si="8"/>
        <v>0</v>
      </c>
      <c r="BD7" s="42">
        <f t="shared" si="8"/>
        <v>0</v>
      </c>
      <c r="BE7" s="42">
        <f t="shared" si="8"/>
        <v>0</v>
      </c>
      <c r="BF7" s="42">
        <f t="shared" si="8"/>
        <v>0</v>
      </c>
      <c r="BG7" s="44">
        <f t="shared" si="9"/>
        <v>0</v>
      </c>
      <c r="BH7" s="42">
        <f t="shared" si="9"/>
        <v>0</v>
      </c>
      <c r="BI7" s="42">
        <f t="shared" si="9"/>
        <v>0</v>
      </c>
      <c r="BJ7" s="43">
        <f t="shared" si="9"/>
        <v>0</v>
      </c>
      <c r="BK7" s="44">
        <f t="shared" si="10"/>
        <v>0</v>
      </c>
      <c r="BL7" s="43">
        <f t="shared" si="10"/>
        <v>0</v>
      </c>
      <c r="BM7" s="44">
        <f t="shared" si="11"/>
        <v>0</v>
      </c>
      <c r="BN7" s="43">
        <f t="shared" si="11"/>
        <v>0</v>
      </c>
      <c r="BO7" s="44">
        <f t="shared" si="12"/>
        <v>0</v>
      </c>
      <c r="BP7" s="42">
        <f t="shared" si="12"/>
        <v>3</v>
      </c>
      <c r="BQ7" s="42">
        <f t="shared" si="12"/>
        <v>3</v>
      </c>
      <c r="BR7" s="42">
        <f t="shared" si="12"/>
        <v>3</v>
      </c>
      <c r="BS7" s="42">
        <f t="shared" si="12"/>
        <v>3</v>
      </c>
      <c r="BT7" s="42">
        <f t="shared" si="12"/>
        <v>0</v>
      </c>
      <c r="BU7" s="42">
        <f t="shared" si="12"/>
        <v>0</v>
      </c>
      <c r="BV7" s="42">
        <f t="shared" si="12"/>
        <v>3</v>
      </c>
      <c r="BW7" s="42">
        <f t="shared" si="12"/>
        <v>3</v>
      </c>
      <c r="BX7" s="42">
        <f t="shared" si="12"/>
        <v>8</v>
      </c>
      <c r="BY7" s="42">
        <f t="shared" si="12"/>
        <v>8</v>
      </c>
      <c r="BZ7" s="42">
        <f t="shared" si="12"/>
        <v>0</v>
      </c>
      <c r="CA7" s="42">
        <f t="shared" si="12"/>
        <v>0</v>
      </c>
      <c r="CB7" s="43">
        <f t="shared" si="12"/>
        <v>8</v>
      </c>
    </row>
    <row r="8" spans="1:80" s="39" customFormat="1" ht="15.75" customHeight="1" x14ac:dyDescent="0.35">
      <c r="A8" s="40" t="s">
        <v>66</v>
      </c>
      <c r="B8" s="41">
        <f t="shared" si="1"/>
        <v>97</v>
      </c>
      <c r="C8" s="42">
        <f t="shared" si="2"/>
        <v>1</v>
      </c>
      <c r="D8" s="42">
        <f t="shared" si="2"/>
        <v>1</v>
      </c>
      <c r="E8" s="42">
        <f t="shared" si="2"/>
        <v>1</v>
      </c>
      <c r="F8" s="42">
        <f t="shared" si="2"/>
        <v>5</v>
      </c>
      <c r="G8" s="42">
        <f t="shared" si="2"/>
        <v>0</v>
      </c>
      <c r="H8" s="42">
        <f t="shared" si="2"/>
        <v>0</v>
      </c>
      <c r="I8" s="42">
        <f t="shared" si="2"/>
        <v>0</v>
      </c>
      <c r="J8" s="43">
        <f t="shared" si="2"/>
        <v>3</v>
      </c>
      <c r="K8" s="42">
        <f t="shared" si="3"/>
        <v>0</v>
      </c>
      <c r="L8" s="42">
        <f t="shared" si="3"/>
        <v>0</v>
      </c>
      <c r="M8" s="42">
        <f t="shared" si="3"/>
        <v>1</v>
      </c>
      <c r="N8" s="42">
        <f t="shared" si="3"/>
        <v>1</v>
      </c>
      <c r="O8" s="42">
        <f t="shared" si="3"/>
        <v>0</v>
      </c>
      <c r="P8" s="42">
        <f t="shared" si="3"/>
        <v>0</v>
      </c>
      <c r="Q8" s="42">
        <f t="shared" si="3"/>
        <v>3</v>
      </c>
      <c r="R8" s="43">
        <f t="shared" si="3"/>
        <v>1</v>
      </c>
      <c r="S8" s="44">
        <f t="shared" si="4"/>
        <v>0</v>
      </c>
      <c r="T8" s="42">
        <f t="shared" si="4"/>
        <v>3</v>
      </c>
      <c r="U8" s="42">
        <f t="shared" si="4"/>
        <v>5</v>
      </c>
      <c r="V8" s="42">
        <f t="shared" si="4"/>
        <v>0</v>
      </c>
      <c r="W8" s="42">
        <f t="shared" si="4"/>
        <v>0</v>
      </c>
      <c r="X8" s="42">
        <f t="shared" si="4"/>
        <v>5</v>
      </c>
      <c r="Y8" s="42">
        <f t="shared" si="4"/>
        <v>1</v>
      </c>
      <c r="Z8" s="43">
        <f t="shared" si="4"/>
        <v>1</v>
      </c>
      <c r="AA8" s="44">
        <f t="shared" si="5"/>
        <v>0</v>
      </c>
      <c r="AB8" s="42">
        <f t="shared" si="5"/>
        <v>0</v>
      </c>
      <c r="AC8" s="42">
        <f t="shared" si="5"/>
        <v>1</v>
      </c>
      <c r="AD8" s="42">
        <f t="shared" si="5"/>
        <v>0</v>
      </c>
      <c r="AE8" s="42">
        <f t="shared" si="5"/>
        <v>1</v>
      </c>
      <c r="AF8" s="42">
        <f t="shared" si="5"/>
        <v>0</v>
      </c>
      <c r="AG8" s="42">
        <f t="shared" si="5"/>
        <v>1</v>
      </c>
      <c r="AH8" s="43">
        <f t="shared" si="5"/>
        <v>0</v>
      </c>
      <c r="AI8" s="44">
        <f t="shared" si="6"/>
        <v>1</v>
      </c>
      <c r="AJ8" s="42">
        <f t="shared" si="6"/>
        <v>0</v>
      </c>
      <c r="AK8" s="42">
        <f t="shared" si="6"/>
        <v>3</v>
      </c>
      <c r="AL8" s="42">
        <f t="shared" si="6"/>
        <v>1</v>
      </c>
      <c r="AM8" s="42">
        <f t="shared" si="6"/>
        <v>0</v>
      </c>
      <c r="AN8" s="42">
        <f t="shared" si="6"/>
        <v>0</v>
      </c>
      <c r="AO8" s="42">
        <f t="shared" si="6"/>
        <v>1</v>
      </c>
      <c r="AP8" s="43">
        <f t="shared" si="6"/>
        <v>0</v>
      </c>
      <c r="AQ8" s="44">
        <f t="shared" si="7"/>
        <v>3</v>
      </c>
      <c r="AR8" s="42">
        <f t="shared" si="7"/>
        <v>0</v>
      </c>
      <c r="AS8" s="42">
        <f t="shared" si="7"/>
        <v>0</v>
      </c>
      <c r="AT8" s="42">
        <f t="shared" si="7"/>
        <v>3</v>
      </c>
      <c r="AU8" s="42">
        <f t="shared" si="7"/>
        <v>0</v>
      </c>
      <c r="AV8" s="42">
        <f t="shared" si="7"/>
        <v>0</v>
      </c>
      <c r="AW8" s="42">
        <f t="shared" si="7"/>
        <v>0</v>
      </c>
      <c r="AX8" s="43">
        <f t="shared" si="7"/>
        <v>3</v>
      </c>
      <c r="AY8" s="42">
        <f t="shared" si="8"/>
        <v>0</v>
      </c>
      <c r="AZ8" s="42">
        <f t="shared" si="8"/>
        <v>0</v>
      </c>
      <c r="BA8" s="42">
        <f t="shared" si="8"/>
        <v>0</v>
      </c>
      <c r="BB8" s="42">
        <f t="shared" si="8"/>
        <v>0</v>
      </c>
      <c r="BC8" s="42">
        <f t="shared" si="8"/>
        <v>0</v>
      </c>
      <c r="BD8" s="42">
        <f t="shared" si="8"/>
        <v>0</v>
      </c>
      <c r="BE8" s="42">
        <f t="shared" si="8"/>
        <v>0</v>
      </c>
      <c r="BF8" s="42">
        <f t="shared" si="8"/>
        <v>0</v>
      </c>
      <c r="BG8" s="44">
        <f t="shared" si="9"/>
        <v>0</v>
      </c>
      <c r="BH8" s="42">
        <f t="shared" si="9"/>
        <v>0</v>
      </c>
      <c r="BI8" s="42">
        <f t="shared" si="9"/>
        <v>0</v>
      </c>
      <c r="BJ8" s="43">
        <f t="shared" si="9"/>
        <v>0</v>
      </c>
      <c r="BK8" s="44">
        <f t="shared" si="10"/>
        <v>0</v>
      </c>
      <c r="BL8" s="43">
        <f t="shared" si="10"/>
        <v>0</v>
      </c>
      <c r="BM8" s="44">
        <f t="shared" si="11"/>
        <v>0</v>
      </c>
      <c r="BN8" s="43">
        <f t="shared" si="11"/>
        <v>0</v>
      </c>
      <c r="BO8" s="44">
        <f t="shared" si="12"/>
        <v>8</v>
      </c>
      <c r="BP8" s="42">
        <f t="shared" si="12"/>
        <v>3</v>
      </c>
      <c r="BQ8" s="42">
        <f t="shared" si="12"/>
        <v>3</v>
      </c>
      <c r="BR8" s="42">
        <f t="shared" si="12"/>
        <v>3</v>
      </c>
      <c r="BS8" s="42">
        <f t="shared" si="12"/>
        <v>3</v>
      </c>
      <c r="BT8" s="42">
        <f t="shared" si="12"/>
        <v>0</v>
      </c>
      <c r="BU8" s="42">
        <f t="shared" si="12"/>
        <v>0</v>
      </c>
      <c r="BV8" s="42">
        <f t="shared" si="12"/>
        <v>3</v>
      </c>
      <c r="BW8" s="42">
        <f t="shared" si="12"/>
        <v>0</v>
      </c>
      <c r="BX8" s="42">
        <f t="shared" si="12"/>
        <v>8</v>
      </c>
      <c r="BY8" s="42">
        <f t="shared" si="12"/>
        <v>8</v>
      </c>
      <c r="BZ8" s="42">
        <f t="shared" si="12"/>
        <v>0</v>
      </c>
      <c r="CA8" s="42">
        <f t="shared" si="12"/>
        <v>0</v>
      </c>
      <c r="CB8" s="43">
        <f t="shared" si="12"/>
        <v>8</v>
      </c>
    </row>
    <row r="9" spans="1:80" s="39" customFormat="1" ht="15.75" customHeight="1" x14ac:dyDescent="0.35">
      <c r="A9" s="40" t="s">
        <v>67</v>
      </c>
      <c r="B9" s="41">
        <f t="shared" si="1"/>
        <v>95</v>
      </c>
      <c r="C9" s="42">
        <f t="shared" si="2"/>
        <v>1</v>
      </c>
      <c r="D9" s="42">
        <f t="shared" si="2"/>
        <v>1</v>
      </c>
      <c r="E9" s="42">
        <f t="shared" si="2"/>
        <v>1</v>
      </c>
      <c r="F9" s="42">
        <f t="shared" si="2"/>
        <v>1</v>
      </c>
      <c r="G9" s="42">
        <f t="shared" si="2"/>
        <v>0</v>
      </c>
      <c r="H9" s="42">
        <f t="shared" si="2"/>
        <v>0</v>
      </c>
      <c r="I9" s="42">
        <f t="shared" si="2"/>
        <v>0</v>
      </c>
      <c r="J9" s="43">
        <f t="shared" si="2"/>
        <v>1</v>
      </c>
      <c r="K9" s="42">
        <f t="shared" si="3"/>
        <v>0</v>
      </c>
      <c r="L9" s="42">
        <f t="shared" si="3"/>
        <v>0</v>
      </c>
      <c r="M9" s="42">
        <f t="shared" si="3"/>
        <v>1</v>
      </c>
      <c r="N9" s="42">
        <f t="shared" si="3"/>
        <v>1</v>
      </c>
      <c r="O9" s="42">
        <f t="shared" si="3"/>
        <v>0</v>
      </c>
      <c r="P9" s="42">
        <f t="shared" si="3"/>
        <v>0</v>
      </c>
      <c r="Q9" s="42">
        <f t="shared" si="3"/>
        <v>3</v>
      </c>
      <c r="R9" s="43">
        <f t="shared" si="3"/>
        <v>1</v>
      </c>
      <c r="S9" s="44">
        <f t="shared" si="4"/>
        <v>0</v>
      </c>
      <c r="T9" s="42">
        <f t="shared" si="4"/>
        <v>3</v>
      </c>
      <c r="U9" s="42">
        <f t="shared" si="4"/>
        <v>0</v>
      </c>
      <c r="V9" s="42">
        <f t="shared" si="4"/>
        <v>0</v>
      </c>
      <c r="W9" s="42">
        <f t="shared" si="4"/>
        <v>0</v>
      </c>
      <c r="X9" s="42">
        <f t="shared" si="4"/>
        <v>0</v>
      </c>
      <c r="Y9" s="42">
        <f t="shared" si="4"/>
        <v>5</v>
      </c>
      <c r="Z9" s="43">
        <f t="shared" si="4"/>
        <v>5</v>
      </c>
      <c r="AA9" s="44">
        <f t="shared" si="5"/>
        <v>0</v>
      </c>
      <c r="AB9" s="42">
        <f t="shared" si="5"/>
        <v>0</v>
      </c>
      <c r="AC9" s="42">
        <f t="shared" si="5"/>
        <v>1</v>
      </c>
      <c r="AD9" s="42">
        <f t="shared" si="5"/>
        <v>5</v>
      </c>
      <c r="AE9" s="42">
        <f t="shared" si="5"/>
        <v>0</v>
      </c>
      <c r="AF9" s="42">
        <f t="shared" si="5"/>
        <v>0</v>
      </c>
      <c r="AG9" s="42">
        <f t="shared" si="5"/>
        <v>1</v>
      </c>
      <c r="AH9" s="43">
        <f t="shared" si="5"/>
        <v>0</v>
      </c>
      <c r="AI9" s="44">
        <f t="shared" si="6"/>
        <v>5</v>
      </c>
      <c r="AJ9" s="42">
        <f t="shared" si="6"/>
        <v>0</v>
      </c>
      <c r="AK9" s="42">
        <f t="shared" si="6"/>
        <v>5</v>
      </c>
      <c r="AL9" s="42">
        <f t="shared" si="6"/>
        <v>1</v>
      </c>
      <c r="AM9" s="42">
        <f t="shared" si="6"/>
        <v>0</v>
      </c>
      <c r="AN9" s="42">
        <f t="shared" si="6"/>
        <v>0</v>
      </c>
      <c r="AO9" s="42">
        <f t="shared" si="6"/>
        <v>5</v>
      </c>
      <c r="AP9" s="43">
        <f t="shared" si="6"/>
        <v>3</v>
      </c>
      <c r="AQ9" s="44">
        <f t="shared" si="7"/>
        <v>3</v>
      </c>
      <c r="AR9" s="42">
        <f t="shared" si="7"/>
        <v>1</v>
      </c>
      <c r="AS9" s="42">
        <f t="shared" si="7"/>
        <v>0</v>
      </c>
      <c r="AT9" s="42">
        <f t="shared" si="7"/>
        <v>3</v>
      </c>
      <c r="AU9" s="42">
        <f t="shared" si="7"/>
        <v>0</v>
      </c>
      <c r="AV9" s="42">
        <f t="shared" si="7"/>
        <v>1</v>
      </c>
      <c r="AW9" s="42">
        <f t="shared" si="7"/>
        <v>0</v>
      </c>
      <c r="AX9" s="43">
        <f t="shared" si="7"/>
        <v>3</v>
      </c>
      <c r="AY9" s="42">
        <f t="shared" si="8"/>
        <v>0</v>
      </c>
      <c r="AZ9" s="42">
        <f t="shared" si="8"/>
        <v>0</v>
      </c>
      <c r="BA9" s="42">
        <f t="shared" si="8"/>
        <v>0</v>
      </c>
      <c r="BB9" s="42">
        <f t="shared" si="8"/>
        <v>0</v>
      </c>
      <c r="BC9" s="42">
        <f t="shared" si="8"/>
        <v>0</v>
      </c>
      <c r="BD9" s="42">
        <f t="shared" si="8"/>
        <v>0</v>
      </c>
      <c r="BE9" s="42">
        <f t="shared" si="8"/>
        <v>0</v>
      </c>
      <c r="BF9" s="42">
        <f t="shared" si="8"/>
        <v>0</v>
      </c>
      <c r="BG9" s="44">
        <f t="shared" si="9"/>
        <v>0</v>
      </c>
      <c r="BH9" s="42">
        <f t="shared" si="9"/>
        <v>0</v>
      </c>
      <c r="BI9" s="42">
        <f t="shared" si="9"/>
        <v>0</v>
      </c>
      <c r="BJ9" s="43">
        <f t="shared" si="9"/>
        <v>0</v>
      </c>
      <c r="BK9" s="44">
        <f t="shared" si="10"/>
        <v>0</v>
      </c>
      <c r="BL9" s="43">
        <f t="shared" si="10"/>
        <v>0</v>
      </c>
      <c r="BM9" s="44">
        <f t="shared" si="11"/>
        <v>0</v>
      </c>
      <c r="BN9" s="43">
        <f t="shared" si="11"/>
        <v>0</v>
      </c>
      <c r="BO9" s="44">
        <f t="shared" si="12"/>
        <v>0</v>
      </c>
      <c r="BP9" s="42">
        <f t="shared" si="12"/>
        <v>3</v>
      </c>
      <c r="BQ9" s="42">
        <f t="shared" si="12"/>
        <v>3</v>
      </c>
      <c r="BR9" s="42">
        <f t="shared" si="12"/>
        <v>3</v>
      </c>
      <c r="BS9" s="42">
        <f t="shared" si="12"/>
        <v>3</v>
      </c>
      <c r="BT9" s="42">
        <f t="shared" si="12"/>
        <v>0</v>
      </c>
      <c r="BU9" s="42">
        <f t="shared" si="12"/>
        <v>0</v>
      </c>
      <c r="BV9" s="42">
        <f t="shared" si="12"/>
        <v>3</v>
      </c>
      <c r="BW9" s="42">
        <f t="shared" si="12"/>
        <v>3</v>
      </c>
      <c r="BX9" s="42">
        <f t="shared" si="12"/>
        <v>8</v>
      </c>
      <c r="BY9" s="42">
        <f t="shared" si="12"/>
        <v>0</v>
      </c>
      <c r="BZ9" s="42">
        <f t="shared" si="12"/>
        <v>0</v>
      </c>
      <c r="CA9" s="42">
        <f t="shared" si="12"/>
        <v>0</v>
      </c>
      <c r="CB9" s="43">
        <f t="shared" si="12"/>
        <v>8</v>
      </c>
    </row>
    <row r="10" spans="1:80" s="39" customFormat="1" ht="15.75" customHeight="1" x14ac:dyDescent="0.35">
      <c r="A10" s="40" t="s">
        <v>68</v>
      </c>
      <c r="B10" s="41">
        <f t="shared" si="1"/>
        <v>83</v>
      </c>
      <c r="C10" s="42">
        <f t="shared" si="2"/>
        <v>0</v>
      </c>
      <c r="D10" s="42">
        <f t="shared" si="2"/>
        <v>0</v>
      </c>
      <c r="E10" s="42">
        <f t="shared" si="2"/>
        <v>1</v>
      </c>
      <c r="F10" s="42">
        <f t="shared" si="2"/>
        <v>0</v>
      </c>
      <c r="G10" s="42">
        <f t="shared" si="2"/>
        <v>0</v>
      </c>
      <c r="H10" s="42">
        <f t="shared" si="2"/>
        <v>0</v>
      </c>
      <c r="I10" s="42">
        <f t="shared" si="2"/>
        <v>0</v>
      </c>
      <c r="J10" s="43">
        <f t="shared" si="2"/>
        <v>1</v>
      </c>
      <c r="K10" s="42">
        <f t="shared" si="3"/>
        <v>0</v>
      </c>
      <c r="L10" s="42">
        <f t="shared" si="3"/>
        <v>0</v>
      </c>
      <c r="M10" s="42">
        <f t="shared" si="3"/>
        <v>1</v>
      </c>
      <c r="N10" s="42">
        <f t="shared" si="3"/>
        <v>0</v>
      </c>
      <c r="O10" s="42">
        <f t="shared" si="3"/>
        <v>0</v>
      </c>
      <c r="P10" s="42">
        <f t="shared" si="3"/>
        <v>0</v>
      </c>
      <c r="Q10" s="42">
        <f t="shared" si="3"/>
        <v>0</v>
      </c>
      <c r="R10" s="43">
        <f t="shared" si="3"/>
        <v>1</v>
      </c>
      <c r="S10" s="44">
        <f t="shared" si="4"/>
        <v>0</v>
      </c>
      <c r="T10" s="42">
        <f t="shared" si="4"/>
        <v>1</v>
      </c>
      <c r="U10" s="42">
        <f t="shared" si="4"/>
        <v>0</v>
      </c>
      <c r="V10" s="42">
        <f t="shared" si="4"/>
        <v>0</v>
      </c>
      <c r="W10" s="42">
        <f t="shared" si="4"/>
        <v>1</v>
      </c>
      <c r="X10" s="42">
        <f t="shared" si="4"/>
        <v>1</v>
      </c>
      <c r="Y10" s="42">
        <f t="shared" si="4"/>
        <v>1</v>
      </c>
      <c r="Z10" s="43">
        <f t="shared" si="4"/>
        <v>1</v>
      </c>
      <c r="AA10" s="44">
        <f t="shared" si="5"/>
        <v>0</v>
      </c>
      <c r="AB10" s="42">
        <f t="shared" si="5"/>
        <v>0</v>
      </c>
      <c r="AC10" s="42">
        <f t="shared" si="5"/>
        <v>1</v>
      </c>
      <c r="AD10" s="42">
        <f t="shared" si="5"/>
        <v>0</v>
      </c>
      <c r="AE10" s="42">
        <f t="shared" si="5"/>
        <v>1</v>
      </c>
      <c r="AF10" s="42">
        <f t="shared" si="5"/>
        <v>0</v>
      </c>
      <c r="AG10" s="42">
        <f t="shared" si="5"/>
        <v>1</v>
      </c>
      <c r="AH10" s="43">
        <f t="shared" si="5"/>
        <v>0</v>
      </c>
      <c r="AI10" s="44">
        <f t="shared" si="6"/>
        <v>5</v>
      </c>
      <c r="AJ10" s="42">
        <f t="shared" si="6"/>
        <v>0</v>
      </c>
      <c r="AK10" s="42">
        <f t="shared" si="6"/>
        <v>0</v>
      </c>
      <c r="AL10" s="42">
        <f t="shared" si="6"/>
        <v>5</v>
      </c>
      <c r="AM10" s="42">
        <f t="shared" si="6"/>
        <v>0</v>
      </c>
      <c r="AN10" s="42">
        <f t="shared" si="6"/>
        <v>0</v>
      </c>
      <c r="AO10" s="42">
        <f t="shared" si="6"/>
        <v>5</v>
      </c>
      <c r="AP10" s="43">
        <f t="shared" si="6"/>
        <v>0</v>
      </c>
      <c r="AQ10" s="44">
        <f t="shared" si="7"/>
        <v>5</v>
      </c>
      <c r="AR10" s="42">
        <f t="shared" si="7"/>
        <v>0</v>
      </c>
      <c r="AS10" s="42">
        <f t="shared" si="7"/>
        <v>0</v>
      </c>
      <c r="AT10" s="42">
        <f t="shared" si="7"/>
        <v>3</v>
      </c>
      <c r="AU10" s="42">
        <f t="shared" si="7"/>
        <v>0</v>
      </c>
      <c r="AV10" s="42">
        <f t="shared" si="7"/>
        <v>1</v>
      </c>
      <c r="AW10" s="42">
        <f t="shared" si="7"/>
        <v>0</v>
      </c>
      <c r="AX10" s="43">
        <f t="shared" si="7"/>
        <v>0</v>
      </c>
      <c r="AY10" s="42">
        <f t="shared" si="8"/>
        <v>0</v>
      </c>
      <c r="AZ10" s="42">
        <f t="shared" si="8"/>
        <v>0</v>
      </c>
      <c r="BA10" s="42">
        <f t="shared" si="8"/>
        <v>0</v>
      </c>
      <c r="BB10" s="42">
        <f t="shared" si="8"/>
        <v>0</v>
      </c>
      <c r="BC10" s="42">
        <f t="shared" si="8"/>
        <v>0</v>
      </c>
      <c r="BD10" s="42">
        <f t="shared" si="8"/>
        <v>0</v>
      </c>
      <c r="BE10" s="42">
        <f t="shared" si="8"/>
        <v>0</v>
      </c>
      <c r="BF10" s="42">
        <f t="shared" si="8"/>
        <v>0</v>
      </c>
      <c r="BG10" s="44">
        <f t="shared" si="9"/>
        <v>0</v>
      </c>
      <c r="BH10" s="42">
        <f t="shared" si="9"/>
        <v>0</v>
      </c>
      <c r="BI10" s="42">
        <f t="shared" si="9"/>
        <v>0</v>
      </c>
      <c r="BJ10" s="43">
        <f t="shared" si="9"/>
        <v>0</v>
      </c>
      <c r="BK10" s="44">
        <f t="shared" si="10"/>
        <v>0</v>
      </c>
      <c r="BL10" s="43">
        <f t="shared" si="10"/>
        <v>0</v>
      </c>
      <c r="BM10" s="44">
        <f t="shared" si="11"/>
        <v>0</v>
      </c>
      <c r="BN10" s="43">
        <f t="shared" si="11"/>
        <v>0</v>
      </c>
      <c r="BO10" s="44">
        <f t="shared" si="12"/>
        <v>8</v>
      </c>
      <c r="BP10" s="42">
        <f t="shared" si="12"/>
        <v>3</v>
      </c>
      <c r="BQ10" s="42">
        <f t="shared" si="12"/>
        <v>0</v>
      </c>
      <c r="BR10" s="42">
        <f t="shared" si="12"/>
        <v>3</v>
      </c>
      <c r="BS10" s="42">
        <f t="shared" si="12"/>
        <v>3</v>
      </c>
      <c r="BT10" s="42">
        <f t="shared" si="12"/>
        <v>0</v>
      </c>
      <c r="BU10" s="42">
        <f t="shared" si="12"/>
        <v>0</v>
      </c>
      <c r="BV10" s="42">
        <f t="shared" si="12"/>
        <v>3</v>
      </c>
      <c r="BW10" s="42">
        <f t="shared" si="12"/>
        <v>3</v>
      </c>
      <c r="BX10" s="42">
        <f t="shared" si="12"/>
        <v>8</v>
      </c>
      <c r="BY10" s="42">
        <f t="shared" si="12"/>
        <v>8</v>
      </c>
      <c r="BZ10" s="42">
        <f t="shared" si="12"/>
        <v>0</v>
      </c>
      <c r="CA10" s="42">
        <f t="shared" si="12"/>
        <v>0</v>
      </c>
      <c r="CB10" s="43">
        <f t="shared" si="12"/>
        <v>8</v>
      </c>
    </row>
    <row r="11" spans="1:80" s="39" customFormat="1" ht="15.75" customHeight="1" x14ac:dyDescent="0.35">
      <c r="A11" s="40" t="s">
        <v>69</v>
      </c>
      <c r="B11" s="41">
        <f t="shared" si="1"/>
        <v>93</v>
      </c>
      <c r="C11" s="42">
        <f t="shared" si="2"/>
        <v>1</v>
      </c>
      <c r="D11" s="42">
        <f t="shared" si="2"/>
        <v>1</v>
      </c>
      <c r="E11" s="42">
        <f t="shared" si="2"/>
        <v>0</v>
      </c>
      <c r="F11" s="42">
        <f t="shared" si="2"/>
        <v>1</v>
      </c>
      <c r="G11" s="42">
        <f t="shared" si="2"/>
        <v>0</v>
      </c>
      <c r="H11" s="42">
        <f t="shared" si="2"/>
        <v>0</v>
      </c>
      <c r="I11" s="42">
        <f t="shared" si="2"/>
        <v>1</v>
      </c>
      <c r="J11" s="43">
        <f t="shared" si="2"/>
        <v>3</v>
      </c>
      <c r="K11" s="42">
        <f t="shared" si="3"/>
        <v>0</v>
      </c>
      <c r="L11" s="42">
        <f t="shared" si="3"/>
        <v>0</v>
      </c>
      <c r="M11" s="42">
        <f t="shared" si="3"/>
        <v>1</v>
      </c>
      <c r="N11" s="42">
        <f t="shared" si="3"/>
        <v>1</v>
      </c>
      <c r="O11" s="42">
        <f t="shared" si="3"/>
        <v>0</v>
      </c>
      <c r="P11" s="42">
        <f t="shared" si="3"/>
        <v>0</v>
      </c>
      <c r="Q11" s="42">
        <f t="shared" si="3"/>
        <v>5</v>
      </c>
      <c r="R11" s="43">
        <f t="shared" si="3"/>
        <v>1</v>
      </c>
      <c r="S11" s="44">
        <f t="shared" si="4"/>
        <v>0</v>
      </c>
      <c r="T11" s="42">
        <f t="shared" si="4"/>
        <v>1</v>
      </c>
      <c r="U11" s="42">
        <f t="shared" si="4"/>
        <v>0</v>
      </c>
      <c r="V11" s="42">
        <f t="shared" si="4"/>
        <v>0</v>
      </c>
      <c r="W11" s="42">
        <f t="shared" si="4"/>
        <v>5</v>
      </c>
      <c r="X11" s="42">
        <f t="shared" si="4"/>
        <v>1</v>
      </c>
      <c r="Y11" s="42">
        <f t="shared" si="4"/>
        <v>1</v>
      </c>
      <c r="Z11" s="43">
        <f t="shared" si="4"/>
        <v>1</v>
      </c>
      <c r="AA11" s="44">
        <f t="shared" si="5"/>
        <v>0</v>
      </c>
      <c r="AB11" s="42">
        <f t="shared" si="5"/>
        <v>0</v>
      </c>
      <c r="AC11" s="42">
        <f t="shared" si="5"/>
        <v>1</v>
      </c>
      <c r="AD11" s="42">
        <f t="shared" si="5"/>
        <v>1</v>
      </c>
      <c r="AE11" s="42">
        <f t="shared" si="5"/>
        <v>0</v>
      </c>
      <c r="AF11" s="42">
        <f t="shared" si="5"/>
        <v>3</v>
      </c>
      <c r="AG11" s="42">
        <f t="shared" si="5"/>
        <v>1</v>
      </c>
      <c r="AH11" s="43">
        <f t="shared" si="5"/>
        <v>5</v>
      </c>
      <c r="AI11" s="44">
        <f t="shared" si="6"/>
        <v>5</v>
      </c>
      <c r="AJ11" s="42">
        <f t="shared" si="6"/>
        <v>0</v>
      </c>
      <c r="AK11" s="42">
        <f t="shared" si="6"/>
        <v>5</v>
      </c>
      <c r="AL11" s="42">
        <f t="shared" si="6"/>
        <v>1</v>
      </c>
      <c r="AM11" s="42">
        <f t="shared" si="6"/>
        <v>0</v>
      </c>
      <c r="AN11" s="42">
        <f t="shared" si="6"/>
        <v>0</v>
      </c>
      <c r="AO11" s="42">
        <f t="shared" si="6"/>
        <v>5</v>
      </c>
      <c r="AP11" s="43">
        <f t="shared" si="6"/>
        <v>5</v>
      </c>
      <c r="AQ11" s="44">
        <f t="shared" si="7"/>
        <v>0</v>
      </c>
      <c r="AR11" s="42">
        <f t="shared" si="7"/>
        <v>1</v>
      </c>
      <c r="AS11" s="42">
        <f t="shared" si="7"/>
        <v>0</v>
      </c>
      <c r="AT11" s="42">
        <f t="shared" si="7"/>
        <v>1</v>
      </c>
      <c r="AU11" s="42">
        <f t="shared" si="7"/>
        <v>0</v>
      </c>
      <c r="AV11" s="42">
        <f t="shared" si="7"/>
        <v>1</v>
      </c>
      <c r="AW11" s="42">
        <f t="shared" si="7"/>
        <v>0</v>
      </c>
      <c r="AX11" s="43">
        <f t="shared" si="7"/>
        <v>0</v>
      </c>
      <c r="AY11" s="42">
        <f t="shared" si="8"/>
        <v>0</v>
      </c>
      <c r="AZ11" s="42">
        <f t="shared" si="8"/>
        <v>0</v>
      </c>
      <c r="BA11" s="42">
        <f t="shared" si="8"/>
        <v>0</v>
      </c>
      <c r="BB11" s="42">
        <f t="shared" si="8"/>
        <v>0</v>
      </c>
      <c r="BC11" s="42">
        <f t="shared" si="8"/>
        <v>0</v>
      </c>
      <c r="BD11" s="42">
        <f t="shared" si="8"/>
        <v>0</v>
      </c>
      <c r="BE11" s="42">
        <f t="shared" si="8"/>
        <v>0</v>
      </c>
      <c r="BF11" s="42">
        <f t="shared" si="8"/>
        <v>0</v>
      </c>
      <c r="BG11" s="44">
        <f t="shared" si="9"/>
        <v>0</v>
      </c>
      <c r="BH11" s="42">
        <f t="shared" si="9"/>
        <v>0</v>
      </c>
      <c r="BI11" s="42">
        <f t="shared" si="9"/>
        <v>0</v>
      </c>
      <c r="BJ11" s="43">
        <f t="shared" si="9"/>
        <v>0</v>
      </c>
      <c r="BK11" s="44">
        <f t="shared" si="10"/>
        <v>0</v>
      </c>
      <c r="BL11" s="43">
        <f t="shared" si="10"/>
        <v>0</v>
      </c>
      <c r="BM11" s="44">
        <f t="shared" si="11"/>
        <v>0</v>
      </c>
      <c r="BN11" s="43">
        <f t="shared" si="11"/>
        <v>0</v>
      </c>
      <c r="BO11" s="44">
        <f t="shared" si="12"/>
        <v>0</v>
      </c>
      <c r="BP11" s="42">
        <f t="shared" si="12"/>
        <v>3</v>
      </c>
      <c r="BQ11" s="42">
        <f t="shared" si="12"/>
        <v>3</v>
      </c>
      <c r="BR11" s="42">
        <f t="shared" si="12"/>
        <v>3</v>
      </c>
      <c r="BS11" s="42">
        <f t="shared" si="12"/>
        <v>3</v>
      </c>
      <c r="BT11" s="42">
        <f t="shared" si="12"/>
        <v>0</v>
      </c>
      <c r="BU11" s="42">
        <f t="shared" si="12"/>
        <v>0</v>
      </c>
      <c r="BV11" s="42">
        <f t="shared" si="12"/>
        <v>3</v>
      </c>
      <c r="BW11" s="42">
        <f t="shared" si="12"/>
        <v>3</v>
      </c>
      <c r="BX11" s="42">
        <f t="shared" si="12"/>
        <v>8</v>
      </c>
      <c r="BY11" s="42">
        <f t="shared" si="12"/>
        <v>0</v>
      </c>
      <c r="BZ11" s="42">
        <f t="shared" si="12"/>
        <v>0</v>
      </c>
      <c r="CA11" s="42">
        <f t="shared" si="12"/>
        <v>0</v>
      </c>
      <c r="CB11" s="43">
        <f t="shared" si="12"/>
        <v>8</v>
      </c>
    </row>
    <row r="12" spans="1:80" s="39" customFormat="1" ht="15.75" customHeight="1" x14ac:dyDescent="0.35">
      <c r="A12" s="40" t="s">
        <v>70</v>
      </c>
      <c r="B12" s="41">
        <f t="shared" si="1"/>
        <v>94</v>
      </c>
      <c r="C12" s="42">
        <f t="shared" ref="C12:J18" si="13">VLOOKUP($A12,TablaJ1,C$19+1,FALSE)</f>
        <v>1</v>
      </c>
      <c r="D12" s="42">
        <f t="shared" si="13"/>
        <v>1</v>
      </c>
      <c r="E12" s="42">
        <f t="shared" si="13"/>
        <v>5</v>
      </c>
      <c r="F12" s="42">
        <f t="shared" si="13"/>
        <v>0</v>
      </c>
      <c r="G12" s="42">
        <f t="shared" si="13"/>
        <v>0</v>
      </c>
      <c r="H12" s="42">
        <f t="shared" si="13"/>
        <v>0</v>
      </c>
      <c r="I12" s="42">
        <f t="shared" si="13"/>
        <v>1</v>
      </c>
      <c r="J12" s="43">
        <f t="shared" si="13"/>
        <v>1</v>
      </c>
      <c r="K12" s="42">
        <f t="shared" ref="K12:R18" si="14">VLOOKUP($A12,TablaJ2,K$19+1,FALSE)</f>
        <v>1</v>
      </c>
      <c r="L12" s="42">
        <f t="shared" si="14"/>
        <v>0</v>
      </c>
      <c r="M12" s="42">
        <f t="shared" si="14"/>
        <v>1</v>
      </c>
      <c r="N12" s="42">
        <f t="shared" si="14"/>
        <v>1</v>
      </c>
      <c r="O12" s="42">
        <f t="shared" si="14"/>
        <v>5</v>
      </c>
      <c r="P12" s="42">
        <f t="shared" si="14"/>
        <v>1</v>
      </c>
      <c r="Q12" s="42">
        <f t="shared" si="14"/>
        <v>1</v>
      </c>
      <c r="R12" s="43">
        <f t="shared" si="14"/>
        <v>1</v>
      </c>
      <c r="S12" s="44">
        <f t="shared" ref="S12:Z18" si="15">VLOOKUP($A12,TablaJ3,S$19+1,FALSE)</f>
        <v>0</v>
      </c>
      <c r="T12" s="42">
        <f t="shared" si="15"/>
        <v>3</v>
      </c>
      <c r="U12" s="42">
        <f t="shared" si="15"/>
        <v>5</v>
      </c>
      <c r="V12" s="42">
        <f t="shared" si="15"/>
        <v>0</v>
      </c>
      <c r="W12" s="42">
        <f t="shared" si="15"/>
        <v>0</v>
      </c>
      <c r="X12" s="42">
        <f t="shared" si="15"/>
        <v>0</v>
      </c>
      <c r="Y12" s="42">
        <f t="shared" si="15"/>
        <v>0</v>
      </c>
      <c r="Z12" s="43">
        <f t="shared" si="15"/>
        <v>1</v>
      </c>
      <c r="AA12" s="44">
        <f t="shared" ref="AA12:AH18" si="16">VLOOKUP($A12,TablaJ4,AA$19+1,FALSE)</f>
        <v>0</v>
      </c>
      <c r="AB12" s="42">
        <f t="shared" si="16"/>
        <v>0</v>
      </c>
      <c r="AC12" s="42">
        <f t="shared" si="16"/>
        <v>0</v>
      </c>
      <c r="AD12" s="42">
        <f t="shared" si="16"/>
        <v>0</v>
      </c>
      <c r="AE12" s="42">
        <f t="shared" si="16"/>
        <v>0</v>
      </c>
      <c r="AF12" s="42">
        <f t="shared" si="16"/>
        <v>0</v>
      </c>
      <c r="AG12" s="42">
        <f t="shared" si="16"/>
        <v>1</v>
      </c>
      <c r="AH12" s="43">
        <f t="shared" si="16"/>
        <v>0</v>
      </c>
      <c r="AI12" s="44">
        <f t="shared" ref="AI12:AP18" si="17">VLOOKUP($A12,TablaJ5,AI$19+1,FALSE)</f>
        <v>5</v>
      </c>
      <c r="AJ12" s="42">
        <f t="shared" si="17"/>
        <v>0</v>
      </c>
      <c r="AK12" s="42">
        <f t="shared" si="17"/>
        <v>5</v>
      </c>
      <c r="AL12" s="42">
        <f t="shared" si="17"/>
        <v>1</v>
      </c>
      <c r="AM12" s="42">
        <f t="shared" si="17"/>
        <v>0</v>
      </c>
      <c r="AN12" s="42">
        <f t="shared" si="17"/>
        <v>0</v>
      </c>
      <c r="AO12" s="42">
        <f t="shared" si="17"/>
        <v>1</v>
      </c>
      <c r="AP12" s="43">
        <f t="shared" si="17"/>
        <v>0</v>
      </c>
      <c r="AQ12" s="44">
        <f t="shared" ref="AQ12:AX18" si="18">VLOOKUP($A12,TablaJ6,AQ$19+1,FALSE)</f>
        <v>1</v>
      </c>
      <c r="AR12" s="42">
        <f t="shared" si="18"/>
        <v>1</v>
      </c>
      <c r="AS12" s="42">
        <f t="shared" si="18"/>
        <v>0</v>
      </c>
      <c r="AT12" s="42">
        <f t="shared" si="18"/>
        <v>0</v>
      </c>
      <c r="AU12" s="42">
        <f t="shared" si="18"/>
        <v>0</v>
      </c>
      <c r="AV12" s="42">
        <f t="shared" si="18"/>
        <v>0</v>
      </c>
      <c r="AW12" s="42">
        <f t="shared" si="18"/>
        <v>0</v>
      </c>
      <c r="AX12" s="43">
        <f t="shared" si="18"/>
        <v>3</v>
      </c>
      <c r="AY12" s="42">
        <f t="shared" ref="AY12:BF18" si="19">VLOOKUP($A12,TablaOctavos,AY$19+1,FALSE)</f>
        <v>0</v>
      </c>
      <c r="AZ12" s="42">
        <f t="shared" si="19"/>
        <v>0</v>
      </c>
      <c r="BA12" s="42">
        <f t="shared" si="19"/>
        <v>0</v>
      </c>
      <c r="BB12" s="42">
        <f t="shared" si="19"/>
        <v>0</v>
      </c>
      <c r="BC12" s="42">
        <f t="shared" si="19"/>
        <v>0</v>
      </c>
      <c r="BD12" s="42">
        <f t="shared" si="19"/>
        <v>0</v>
      </c>
      <c r="BE12" s="42">
        <f t="shared" si="19"/>
        <v>0</v>
      </c>
      <c r="BF12" s="42">
        <f t="shared" si="19"/>
        <v>0</v>
      </c>
      <c r="BG12" s="44">
        <f t="shared" si="9"/>
        <v>0</v>
      </c>
      <c r="BH12" s="42">
        <f t="shared" si="9"/>
        <v>0</v>
      </c>
      <c r="BI12" s="42">
        <f t="shared" si="9"/>
        <v>0</v>
      </c>
      <c r="BJ12" s="43">
        <f t="shared" si="9"/>
        <v>0</v>
      </c>
      <c r="BK12" s="44">
        <f t="shared" si="10"/>
        <v>0</v>
      </c>
      <c r="BL12" s="43">
        <f t="shared" si="10"/>
        <v>0</v>
      </c>
      <c r="BM12" s="44">
        <f t="shared" si="11"/>
        <v>0</v>
      </c>
      <c r="BN12" s="43">
        <f t="shared" si="11"/>
        <v>0</v>
      </c>
      <c r="BO12" s="44">
        <f t="shared" ref="BO12:CB18" si="20">VLOOKUP($A12,TablaBonus,BO$19+1,FALSE)</f>
        <v>8</v>
      </c>
      <c r="BP12" s="42">
        <f t="shared" si="20"/>
        <v>0</v>
      </c>
      <c r="BQ12" s="42">
        <f t="shared" si="20"/>
        <v>3</v>
      </c>
      <c r="BR12" s="42">
        <f t="shared" si="20"/>
        <v>3</v>
      </c>
      <c r="BS12" s="42">
        <f t="shared" si="20"/>
        <v>3</v>
      </c>
      <c r="BT12" s="42">
        <f t="shared" si="20"/>
        <v>0</v>
      </c>
      <c r="BU12" s="42">
        <f t="shared" si="20"/>
        <v>0</v>
      </c>
      <c r="BV12" s="42">
        <f t="shared" si="20"/>
        <v>3</v>
      </c>
      <c r="BW12" s="42">
        <f t="shared" si="20"/>
        <v>3</v>
      </c>
      <c r="BX12" s="42">
        <f t="shared" si="20"/>
        <v>8</v>
      </c>
      <c r="BY12" s="42">
        <f t="shared" si="20"/>
        <v>8</v>
      </c>
      <c r="BZ12" s="42">
        <f t="shared" si="20"/>
        <v>0</v>
      </c>
      <c r="CA12" s="42">
        <f t="shared" si="20"/>
        <v>0</v>
      </c>
      <c r="CB12" s="43">
        <f t="shared" si="20"/>
        <v>8</v>
      </c>
    </row>
    <row r="13" spans="1:80" s="39" customFormat="1" ht="15.75" customHeight="1" x14ac:dyDescent="0.35">
      <c r="A13" s="40" t="s">
        <v>71</v>
      </c>
      <c r="B13" s="41">
        <f t="shared" si="1"/>
        <v>81</v>
      </c>
      <c r="C13" s="42">
        <f t="shared" si="13"/>
        <v>3</v>
      </c>
      <c r="D13" s="42">
        <f t="shared" si="13"/>
        <v>1</v>
      </c>
      <c r="E13" s="42">
        <f t="shared" si="13"/>
        <v>1</v>
      </c>
      <c r="F13" s="42">
        <f t="shared" si="13"/>
        <v>1</v>
      </c>
      <c r="G13" s="42">
        <f t="shared" si="13"/>
        <v>0</v>
      </c>
      <c r="H13" s="42">
        <f t="shared" si="13"/>
        <v>0</v>
      </c>
      <c r="I13" s="42">
        <f t="shared" si="13"/>
        <v>0</v>
      </c>
      <c r="J13" s="43">
        <f t="shared" si="13"/>
        <v>1</v>
      </c>
      <c r="K13" s="42">
        <f t="shared" si="14"/>
        <v>0</v>
      </c>
      <c r="L13" s="42">
        <f t="shared" si="14"/>
        <v>0</v>
      </c>
      <c r="M13" s="42">
        <f t="shared" si="14"/>
        <v>1</v>
      </c>
      <c r="N13" s="42">
        <f t="shared" si="14"/>
        <v>3</v>
      </c>
      <c r="O13" s="42">
        <f t="shared" si="14"/>
        <v>0</v>
      </c>
      <c r="P13" s="42">
        <f t="shared" si="14"/>
        <v>0</v>
      </c>
      <c r="Q13" s="42">
        <f t="shared" si="14"/>
        <v>1</v>
      </c>
      <c r="R13" s="43">
        <f t="shared" si="14"/>
        <v>1</v>
      </c>
      <c r="S13" s="44">
        <f t="shared" si="15"/>
        <v>0</v>
      </c>
      <c r="T13" s="42">
        <f t="shared" si="15"/>
        <v>1</v>
      </c>
      <c r="U13" s="42">
        <f t="shared" si="15"/>
        <v>5</v>
      </c>
      <c r="V13" s="42">
        <f t="shared" si="15"/>
        <v>0</v>
      </c>
      <c r="W13" s="42">
        <f t="shared" si="15"/>
        <v>0</v>
      </c>
      <c r="X13" s="42">
        <f t="shared" si="15"/>
        <v>1</v>
      </c>
      <c r="Y13" s="42">
        <f t="shared" si="15"/>
        <v>1</v>
      </c>
      <c r="Z13" s="43">
        <f t="shared" si="15"/>
        <v>3</v>
      </c>
      <c r="AA13" s="44">
        <f t="shared" si="16"/>
        <v>0</v>
      </c>
      <c r="AB13" s="42">
        <f t="shared" si="16"/>
        <v>0</v>
      </c>
      <c r="AC13" s="42">
        <f t="shared" si="16"/>
        <v>1</v>
      </c>
      <c r="AD13" s="42">
        <f t="shared" si="16"/>
        <v>0</v>
      </c>
      <c r="AE13" s="42">
        <f t="shared" si="16"/>
        <v>1</v>
      </c>
      <c r="AF13" s="42">
        <f t="shared" si="16"/>
        <v>3</v>
      </c>
      <c r="AG13" s="42">
        <f t="shared" si="16"/>
        <v>1</v>
      </c>
      <c r="AH13" s="43">
        <f t="shared" si="16"/>
        <v>0</v>
      </c>
      <c r="AI13" s="44">
        <f t="shared" si="17"/>
        <v>0</v>
      </c>
      <c r="AJ13" s="42">
        <f t="shared" si="17"/>
        <v>0</v>
      </c>
      <c r="AK13" s="42">
        <f t="shared" si="17"/>
        <v>5</v>
      </c>
      <c r="AL13" s="42">
        <f t="shared" si="17"/>
        <v>1</v>
      </c>
      <c r="AM13" s="42">
        <f t="shared" si="17"/>
        <v>0</v>
      </c>
      <c r="AN13" s="42">
        <f t="shared" si="17"/>
        <v>0</v>
      </c>
      <c r="AO13" s="42">
        <f t="shared" si="17"/>
        <v>1</v>
      </c>
      <c r="AP13" s="43">
        <f t="shared" si="17"/>
        <v>0</v>
      </c>
      <c r="AQ13" s="44">
        <f t="shared" si="18"/>
        <v>3</v>
      </c>
      <c r="AR13" s="42">
        <f t="shared" si="18"/>
        <v>1</v>
      </c>
      <c r="AS13" s="42">
        <f t="shared" si="18"/>
        <v>0</v>
      </c>
      <c r="AT13" s="42">
        <f t="shared" si="18"/>
        <v>1</v>
      </c>
      <c r="AU13" s="42">
        <f t="shared" si="18"/>
        <v>0</v>
      </c>
      <c r="AV13" s="42">
        <f t="shared" si="18"/>
        <v>0</v>
      </c>
      <c r="AW13" s="42">
        <f t="shared" si="18"/>
        <v>0</v>
      </c>
      <c r="AX13" s="43">
        <f t="shared" si="18"/>
        <v>0</v>
      </c>
      <c r="AY13" s="42">
        <f t="shared" si="19"/>
        <v>0</v>
      </c>
      <c r="AZ13" s="42">
        <f t="shared" si="19"/>
        <v>0</v>
      </c>
      <c r="BA13" s="42">
        <f t="shared" si="19"/>
        <v>0</v>
      </c>
      <c r="BB13" s="42">
        <f t="shared" si="19"/>
        <v>0</v>
      </c>
      <c r="BC13" s="42">
        <f t="shared" si="19"/>
        <v>0</v>
      </c>
      <c r="BD13" s="42">
        <f t="shared" si="19"/>
        <v>0</v>
      </c>
      <c r="BE13" s="42">
        <f t="shared" si="19"/>
        <v>0</v>
      </c>
      <c r="BF13" s="42">
        <f t="shared" si="19"/>
        <v>0</v>
      </c>
      <c r="BG13" s="44">
        <f t="shared" si="9"/>
        <v>0</v>
      </c>
      <c r="BH13" s="42">
        <f t="shared" si="9"/>
        <v>0</v>
      </c>
      <c r="BI13" s="42">
        <f t="shared" si="9"/>
        <v>0</v>
      </c>
      <c r="BJ13" s="43">
        <f t="shared" si="9"/>
        <v>0</v>
      </c>
      <c r="BK13" s="44">
        <f t="shared" si="10"/>
        <v>0</v>
      </c>
      <c r="BL13" s="43">
        <f t="shared" si="10"/>
        <v>0</v>
      </c>
      <c r="BM13" s="44">
        <f t="shared" si="11"/>
        <v>0</v>
      </c>
      <c r="BN13" s="43">
        <f t="shared" si="11"/>
        <v>0</v>
      </c>
      <c r="BO13" s="44">
        <f t="shared" si="20"/>
        <v>0</v>
      </c>
      <c r="BP13" s="42">
        <f t="shared" si="20"/>
        <v>3</v>
      </c>
      <c r="BQ13" s="42">
        <f t="shared" si="20"/>
        <v>3</v>
      </c>
      <c r="BR13" s="42">
        <f t="shared" si="20"/>
        <v>3</v>
      </c>
      <c r="BS13" s="42">
        <f t="shared" si="20"/>
        <v>3</v>
      </c>
      <c r="BT13" s="42">
        <f t="shared" si="20"/>
        <v>0</v>
      </c>
      <c r="BU13" s="42">
        <f t="shared" si="20"/>
        <v>0</v>
      </c>
      <c r="BV13" s="42">
        <f t="shared" si="20"/>
        <v>3</v>
      </c>
      <c r="BW13" s="42">
        <f t="shared" si="20"/>
        <v>0</v>
      </c>
      <c r="BX13" s="42">
        <f t="shared" si="20"/>
        <v>8</v>
      </c>
      <c r="BY13" s="42">
        <f t="shared" si="20"/>
        <v>8</v>
      </c>
      <c r="BZ13" s="42">
        <f t="shared" si="20"/>
        <v>0</v>
      </c>
      <c r="CA13" s="42">
        <f t="shared" si="20"/>
        <v>0</v>
      </c>
      <c r="CB13" s="43">
        <f t="shared" si="20"/>
        <v>8</v>
      </c>
    </row>
    <row r="14" spans="1:80" s="39" customFormat="1" ht="15.75" customHeight="1" x14ac:dyDescent="0.35">
      <c r="A14" s="40" t="s">
        <v>72</v>
      </c>
      <c r="B14" s="41">
        <f t="shared" si="1"/>
        <v>68</v>
      </c>
      <c r="C14" s="42">
        <f t="shared" si="13"/>
        <v>1</v>
      </c>
      <c r="D14" s="42">
        <f t="shared" si="13"/>
        <v>0</v>
      </c>
      <c r="E14" s="42">
        <f t="shared" si="13"/>
        <v>5</v>
      </c>
      <c r="F14" s="42">
        <f t="shared" si="13"/>
        <v>0</v>
      </c>
      <c r="G14" s="42">
        <f t="shared" si="13"/>
        <v>0</v>
      </c>
      <c r="H14" s="42">
        <f t="shared" si="13"/>
        <v>0</v>
      </c>
      <c r="I14" s="42">
        <f t="shared" si="13"/>
        <v>1</v>
      </c>
      <c r="J14" s="43">
        <f t="shared" si="13"/>
        <v>1</v>
      </c>
      <c r="K14" s="42">
        <f t="shared" si="14"/>
        <v>0</v>
      </c>
      <c r="L14" s="42">
        <f t="shared" si="14"/>
        <v>0</v>
      </c>
      <c r="M14" s="42">
        <f t="shared" si="14"/>
        <v>1</v>
      </c>
      <c r="N14" s="42">
        <f t="shared" si="14"/>
        <v>1</v>
      </c>
      <c r="O14" s="42">
        <f t="shared" si="14"/>
        <v>0</v>
      </c>
      <c r="P14" s="42">
        <f t="shared" si="14"/>
        <v>0</v>
      </c>
      <c r="Q14" s="42">
        <f t="shared" si="14"/>
        <v>0</v>
      </c>
      <c r="R14" s="43">
        <f t="shared" si="14"/>
        <v>3</v>
      </c>
      <c r="S14" s="44">
        <f t="shared" si="15"/>
        <v>0</v>
      </c>
      <c r="T14" s="42">
        <f t="shared" si="15"/>
        <v>1</v>
      </c>
      <c r="U14" s="42">
        <f t="shared" si="15"/>
        <v>5</v>
      </c>
      <c r="V14" s="42">
        <f t="shared" si="15"/>
        <v>0</v>
      </c>
      <c r="W14" s="42">
        <f t="shared" si="15"/>
        <v>0</v>
      </c>
      <c r="X14" s="42">
        <f t="shared" si="15"/>
        <v>0</v>
      </c>
      <c r="Y14" s="42">
        <f t="shared" si="15"/>
        <v>0</v>
      </c>
      <c r="Z14" s="43">
        <f t="shared" si="15"/>
        <v>1</v>
      </c>
      <c r="AA14" s="44">
        <f t="shared" si="16"/>
        <v>0</v>
      </c>
      <c r="AB14" s="42">
        <f t="shared" si="16"/>
        <v>0</v>
      </c>
      <c r="AC14" s="42">
        <f t="shared" si="16"/>
        <v>1</v>
      </c>
      <c r="AD14" s="42">
        <f t="shared" si="16"/>
        <v>5</v>
      </c>
      <c r="AE14" s="42">
        <f t="shared" si="16"/>
        <v>1</v>
      </c>
      <c r="AF14" s="42">
        <f t="shared" si="16"/>
        <v>0</v>
      </c>
      <c r="AG14" s="42">
        <f t="shared" si="16"/>
        <v>1</v>
      </c>
      <c r="AH14" s="43">
        <f t="shared" si="16"/>
        <v>0</v>
      </c>
      <c r="AI14" s="44">
        <f t="shared" si="17"/>
        <v>1</v>
      </c>
      <c r="AJ14" s="42">
        <f t="shared" si="17"/>
        <v>0</v>
      </c>
      <c r="AK14" s="42">
        <f t="shared" si="17"/>
        <v>0</v>
      </c>
      <c r="AL14" s="42">
        <f t="shared" si="17"/>
        <v>0</v>
      </c>
      <c r="AM14" s="42">
        <f t="shared" si="17"/>
        <v>0</v>
      </c>
      <c r="AN14" s="42">
        <f t="shared" si="17"/>
        <v>0</v>
      </c>
      <c r="AO14" s="42">
        <f t="shared" si="17"/>
        <v>1</v>
      </c>
      <c r="AP14" s="43">
        <f t="shared" si="17"/>
        <v>3</v>
      </c>
      <c r="AQ14" s="44">
        <f t="shared" si="18"/>
        <v>5</v>
      </c>
      <c r="AR14" s="42">
        <f t="shared" si="18"/>
        <v>1</v>
      </c>
      <c r="AS14" s="42">
        <f t="shared" si="18"/>
        <v>0</v>
      </c>
      <c r="AT14" s="42">
        <f t="shared" si="18"/>
        <v>3</v>
      </c>
      <c r="AU14" s="42">
        <f t="shared" si="18"/>
        <v>0</v>
      </c>
      <c r="AV14" s="42">
        <f t="shared" si="18"/>
        <v>0</v>
      </c>
      <c r="AW14" s="42">
        <f t="shared" si="18"/>
        <v>0</v>
      </c>
      <c r="AX14" s="43">
        <f t="shared" si="18"/>
        <v>3</v>
      </c>
      <c r="AY14" s="42">
        <f t="shared" si="19"/>
        <v>0</v>
      </c>
      <c r="AZ14" s="42">
        <f t="shared" si="19"/>
        <v>0</v>
      </c>
      <c r="BA14" s="42">
        <f t="shared" si="19"/>
        <v>0</v>
      </c>
      <c r="BB14" s="42">
        <f t="shared" si="19"/>
        <v>0</v>
      </c>
      <c r="BC14" s="42">
        <f t="shared" si="19"/>
        <v>0</v>
      </c>
      <c r="BD14" s="42">
        <f t="shared" si="19"/>
        <v>0</v>
      </c>
      <c r="BE14" s="42">
        <f t="shared" si="19"/>
        <v>0</v>
      </c>
      <c r="BF14" s="42">
        <f t="shared" si="19"/>
        <v>0</v>
      </c>
      <c r="BG14" s="44">
        <f t="shared" si="9"/>
        <v>0</v>
      </c>
      <c r="BH14" s="42">
        <f t="shared" si="9"/>
        <v>0</v>
      </c>
      <c r="BI14" s="42">
        <f t="shared" si="9"/>
        <v>0</v>
      </c>
      <c r="BJ14" s="43">
        <f t="shared" si="9"/>
        <v>0</v>
      </c>
      <c r="BK14" s="44">
        <f t="shared" si="10"/>
        <v>0</v>
      </c>
      <c r="BL14" s="43">
        <f t="shared" si="10"/>
        <v>0</v>
      </c>
      <c r="BM14" s="44">
        <f t="shared" si="11"/>
        <v>0</v>
      </c>
      <c r="BN14" s="43">
        <f t="shared" si="11"/>
        <v>0</v>
      </c>
      <c r="BO14" s="44">
        <f t="shared" si="20"/>
        <v>0</v>
      </c>
      <c r="BP14" s="42">
        <f t="shared" si="20"/>
        <v>3</v>
      </c>
      <c r="BQ14" s="42">
        <f t="shared" si="20"/>
        <v>3</v>
      </c>
      <c r="BR14" s="42">
        <f t="shared" si="20"/>
        <v>3</v>
      </c>
      <c r="BS14" s="42">
        <f t="shared" si="20"/>
        <v>0</v>
      </c>
      <c r="BT14" s="42">
        <f t="shared" si="20"/>
        <v>0</v>
      </c>
      <c r="BU14" s="42">
        <f t="shared" si="20"/>
        <v>0</v>
      </c>
      <c r="BV14" s="42">
        <f t="shared" si="20"/>
        <v>3</v>
      </c>
      <c r="BW14" s="42">
        <f t="shared" si="20"/>
        <v>3</v>
      </c>
      <c r="BX14" s="42">
        <f t="shared" si="20"/>
        <v>8</v>
      </c>
      <c r="BY14" s="42">
        <f t="shared" si="20"/>
        <v>0</v>
      </c>
      <c r="BZ14" s="42">
        <f t="shared" si="20"/>
        <v>0</v>
      </c>
      <c r="CA14" s="42">
        <f t="shared" si="20"/>
        <v>0</v>
      </c>
      <c r="CB14" s="43">
        <f t="shared" si="20"/>
        <v>0</v>
      </c>
    </row>
    <row r="15" spans="1:80" s="39" customFormat="1" ht="15.75" customHeight="1" x14ac:dyDescent="0.35">
      <c r="A15" s="40" t="s">
        <v>73</v>
      </c>
      <c r="B15" s="41">
        <f t="shared" si="1"/>
        <v>70</v>
      </c>
      <c r="C15" s="42">
        <f t="shared" si="13"/>
        <v>0</v>
      </c>
      <c r="D15" s="42">
        <f t="shared" si="13"/>
        <v>1</v>
      </c>
      <c r="E15" s="42">
        <f t="shared" si="13"/>
        <v>1</v>
      </c>
      <c r="F15" s="42">
        <f t="shared" si="13"/>
        <v>0</v>
      </c>
      <c r="G15" s="42">
        <f t="shared" si="13"/>
        <v>0</v>
      </c>
      <c r="H15" s="42">
        <f t="shared" si="13"/>
        <v>0</v>
      </c>
      <c r="I15" s="42">
        <f t="shared" si="13"/>
        <v>0</v>
      </c>
      <c r="J15" s="43">
        <f t="shared" si="13"/>
        <v>1</v>
      </c>
      <c r="K15" s="42">
        <f t="shared" si="14"/>
        <v>0</v>
      </c>
      <c r="L15" s="42">
        <f t="shared" si="14"/>
        <v>0</v>
      </c>
      <c r="M15" s="42">
        <f t="shared" si="14"/>
        <v>0</v>
      </c>
      <c r="N15" s="42">
        <f t="shared" si="14"/>
        <v>3</v>
      </c>
      <c r="O15" s="42">
        <f t="shared" si="14"/>
        <v>5</v>
      </c>
      <c r="P15" s="42">
        <f t="shared" si="14"/>
        <v>0</v>
      </c>
      <c r="Q15" s="42">
        <f t="shared" si="14"/>
        <v>1</v>
      </c>
      <c r="R15" s="43">
        <f t="shared" si="14"/>
        <v>1</v>
      </c>
      <c r="S15" s="44">
        <f t="shared" si="15"/>
        <v>0</v>
      </c>
      <c r="T15" s="42">
        <f t="shared" si="15"/>
        <v>5</v>
      </c>
      <c r="U15" s="42">
        <f t="shared" si="15"/>
        <v>5</v>
      </c>
      <c r="V15" s="42">
        <f t="shared" si="15"/>
        <v>0</v>
      </c>
      <c r="W15" s="42">
        <f t="shared" si="15"/>
        <v>0</v>
      </c>
      <c r="X15" s="42">
        <f t="shared" si="15"/>
        <v>1</v>
      </c>
      <c r="Y15" s="42">
        <f t="shared" si="15"/>
        <v>0</v>
      </c>
      <c r="Z15" s="43">
        <f t="shared" si="15"/>
        <v>1</v>
      </c>
      <c r="AA15" s="44">
        <f t="shared" si="16"/>
        <v>0</v>
      </c>
      <c r="AB15" s="42">
        <f t="shared" si="16"/>
        <v>0</v>
      </c>
      <c r="AC15" s="42">
        <f t="shared" si="16"/>
        <v>1</v>
      </c>
      <c r="AD15" s="42">
        <f t="shared" si="16"/>
        <v>0</v>
      </c>
      <c r="AE15" s="42">
        <f t="shared" si="16"/>
        <v>0</v>
      </c>
      <c r="AF15" s="42">
        <f t="shared" si="16"/>
        <v>0</v>
      </c>
      <c r="AG15" s="42">
        <f t="shared" si="16"/>
        <v>0</v>
      </c>
      <c r="AH15" s="43">
        <f t="shared" si="16"/>
        <v>1</v>
      </c>
      <c r="AI15" s="44">
        <f t="shared" si="17"/>
        <v>3</v>
      </c>
      <c r="AJ15" s="42">
        <f t="shared" si="17"/>
        <v>0</v>
      </c>
      <c r="AK15" s="42">
        <f t="shared" si="17"/>
        <v>0</v>
      </c>
      <c r="AL15" s="42">
        <f t="shared" si="17"/>
        <v>1</v>
      </c>
      <c r="AM15" s="42">
        <f t="shared" si="17"/>
        <v>0</v>
      </c>
      <c r="AN15" s="42">
        <f t="shared" si="17"/>
        <v>0</v>
      </c>
      <c r="AO15" s="42">
        <f t="shared" si="17"/>
        <v>1</v>
      </c>
      <c r="AP15" s="43">
        <f t="shared" si="17"/>
        <v>5</v>
      </c>
      <c r="AQ15" s="44">
        <f t="shared" si="18"/>
        <v>0</v>
      </c>
      <c r="AR15" s="42">
        <f t="shared" si="18"/>
        <v>0</v>
      </c>
      <c r="AS15" s="42">
        <f t="shared" si="18"/>
        <v>0</v>
      </c>
      <c r="AT15" s="42">
        <f t="shared" si="18"/>
        <v>1</v>
      </c>
      <c r="AU15" s="42">
        <f t="shared" si="18"/>
        <v>0</v>
      </c>
      <c r="AV15" s="42">
        <f t="shared" si="18"/>
        <v>1</v>
      </c>
      <c r="AW15" s="42">
        <f t="shared" si="18"/>
        <v>0</v>
      </c>
      <c r="AX15" s="43">
        <f t="shared" si="18"/>
        <v>0</v>
      </c>
      <c r="AY15" s="42">
        <f t="shared" si="19"/>
        <v>0</v>
      </c>
      <c r="AZ15" s="42">
        <f t="shared" si="19"/>
        <v>0</v>
      </c>
      <c r="BA15" s="42">
        <f t="shared" si="19"/>
        <v>0</v>
      </c>
      <c r="BB15" s="42">
        <f t="shared" si="19"/>
        <v>0</v>
      </c>
      <c r="BC15" s="42">
        <f t="shared" si="19"/>
        <v>0</v>
      </c>
      <c r="BD15" s="42">
        <f t="shared" si="19"/>
        <v>0</v>
      </c>
      <c r="BE15" s="42">
        <f t="shared" si="19"/>
        <v>0</v>
      </c>
      <c r="BF15" s="42">
        <f t="shared" si="19"/>
        <v>0</v>
      </c>
      <c r="BG15" s="44">
        <f t="shared" si="9"/>
        <v>0</v>
      </c>
      <c r="BH15" s="42">
        <f t="shared" si="9"/>
        <v>0</v>
      </c>
      <c r="BI15" s="42">
        <f t="shared" si="9"/>
        <v>0</v>
      </c>
      <c r="BJ15" s="43">
        <f t="shared" si="9"/>
        <v>0</v>
      </c>
      <c r="BK15" s="44">
        <f t="shared" si="10"/>
        <v>0</v>
      </c>
      <c r="BL15" s="43">
        <f t="shared" si="10"/>
        <v>0</v>
      </c>
      <c r="BM15" s="44">
        <f t="shared" si="11"/>
        <v>0</v>
      </c>
      <c r="BN15" s="43">
        <f t="shared" si="11"/>
        <v>0</v>
      </c>
      <c r="BO15" s="44">
        <f t="shared" si="20"/>
        <v>0</v>
      </c>
      <c r="BP15" s="42">
        <f t="shared" si="20"/>
        <v>3</v>
      </c>
      <c r="BQ15" s="42">
        <f t="shared" si="20"/>
        <v>3</v>
      </c>
      <c r="BR15" s="42">
        <f t="shared" si="20"/>
        <v>3</v>
      </c>
      <c r="BS15" s="42">
        <f t="shared" si="20"/>
        <v>0</v>
      </c>
      <c r="BT15" s="42">
        <f t="shared" si="20"/>
        <v>0</v>
      </c>
      <c r="BU15" s="42">
        <f t="shared" si="20"/>
        <v>0</v>
      </c>
      <c r="BV15" s="42">
        <f t="shared" si="20"/>
        <v>3</v>
      </c>
      <c r="BW15" s="42">
        <f t="shared" si="20"/>
        <v>3</v>
      </c>
      <c r="BX15" s="42">
        <f t="shared" si="20"/>
        <v>8</v>
      </c>
      <c r="BY15" s="42">
        <f t="shared" si="20"/>
        <v>0</v>
      </c>
      <c r="BZ15" s="42">
        <f t="shared" si="20"/>
        <v>0</v>
      </c>
      <c r="CA15" s="42">
        <f t="shared" si="20"/>
        <v>0</v>
      </c>
      <c r="CB15" s="43">
        <f t="shared" si="20"/>
        <v>8</v>
      </c>
    </row>
    <row r="16" spans="1:80" s="39" customFormat="1" ht="15.75" customHeight="1" x14ac:dyDescent="0.35">
      <c r="A16" s="40" t="s">
        <v>74</v>
      </c>
      <c r="B16" s="41">
        <f t="shared" si="1"/>
        <v>77</v>
      </c>
      <c r="C16" s="42">
        <f t="shared" si="13"/>
        <v>1</v>
      </c>
      <c r="D16" s="42">
        <f t="shared" si="13"/>
        <v>1</v>
      </c>
      <c r="E16" s="42">
        <f t="shared" si="13"/>
        <v>1</v>
      </c>
      <c r="F16" s="42">
        <f t="shared" si="13"/>
        <v>0</v>
      </c>
      <c r="G16" s="42">
        <f t="shared" si="13"/>
        <v>0</v>
      </c>
      <c r="H16" s="42">
        <f t="shared" si="13"/>
        <v>0</v>
      </c>
      <c r="I16" s="42">
        <f t="shared" si="13"/>
        <v>0</v>
      </c>
      <c r="J16" s="43">
        <f t="shared" si="13"/>
        <v>1</v>
      </c>
      <c r="K16" s="42">
        <f t="shared" si="14"/>
        <v>0</v>
      </c>
      <c r="L16" s="42">
        <f t="shared" si="14"/>
        <v>0</v>
      </c>
      <c r="M16" s="42">
        <f t="shared" si="14"/>
        <v>1</v>
      </c>
      <c r="N16" s="42">
        <f t="shared" si="14"/>
        <v>1</v>
      </c>
      <c r="O16" s="42">
        <f t="shared" si="14"/>
        <v>3</v>
      </c>
      <c r="P16" s="42">
        <f t="shared" si="14"/>
        <v>0</v>
      </c>
      <c r="Q16" s="42">
        <f t="shared" si="14"/>
        <v>1</v>
      </c>
      <c r="R16" s="43">
        <f t="shared" si="14"/>
        <v>3</v>
      </c>
      <c r="S16" s="44">
        <f t="shared" si="15"/>
        <v>0</v>
      </c>
      <c r="T16" s="42">
        <f t="shared" si="15"/>
        <v>1</v>
      </c>
      <c r="U16" s="42">
        <f t="shared" si="15"/>
        <v>0</v>
      </c>
      <c r="V16" s="42">
        <f t="shared" si="15"/>
        <v>0</v>
      </c>
      <c r="W16" s="42">
        <f t="shared" si="15"/>
        <v>0</v>
      </c>
      <c r="X16" s="42">
        <f t="shared" si="15"/>
        <v>0</v>
      </c>
      <c r="Y16" s="42">
        <f t="shared" si="15"/>
        <v>1</v>
      </c>
      <c r="Z16" s="43">
        <f t="shared" si="15"/>
        <v>1</v>
      </c>
      <c r="AA16" s="44">
        <f t="shared" si="16"/>
        <v>0</v>
      </c>
      <c r="AB16" s="42">
        <f t="shared" si="16"/>
        <v>0</v>
      </c>
      <c r="AC16" s="42">
        <f t="shared" si="16"/>
        <v>0</v>
      </c>
      <c r="AD16" s="42">
        <f t="shared" si="16"/>
        <v>0</v>
      </c>
      <c r="AE16" s="42">
        <f t="shared" si="16"/>
        <v>0</v>
      </c>
      <c r="AF16" s="42">
        <f t="shared" si="16"/>
        <v>0</v>
      </c>
      <c r="AG16" s="42">
        <f t="shared" si="16"/>
        <v>1</v>
      </c>
      <c r="AH16" s="43">
        <f t="shared" si="16"/>
        <v>1</v>
      </c>
      <c r="AI16" s="44">
        <f t="shared" si="17"/>
        <v>5</v>
      </c>
      <c r="AJ16" s="42">
        <f t="shared" si="17"/>
        <v>0</v>
      </c>
      <c r="AK16" s="42">
        <f t="shared" si="17"/>
        <v>5</v>
      </c>
      <c r="AL16" s="42">
        <f t="shared" si="17"/>
        <v>3</v>
      </c>
      <c r="AM16" s="42">
        <f t="shared" si="17"/>
        <v>0</v>
      </c>
      <c r="AN16" s="42">
        <f t="shared" si="17"/>
        <v>0</v>
      </c>
      <c r="AO16" s="42">
        <f t="shared" si="17"/>
        <v>1</v>
      </c>
      <c r="AP16" s="43">
        <f t="shared" si="17"/>
        <v>1</v>
      </c>
      <c r="AQ16" s="44">
        <f t="shared" si="18"/>
        <v>1</v>
      </c>
      <c r="AR16" s="42">
        <f t="shared" si="18"/>
        <v>0</v>
      </c>
      <c r="AS16" s="42">
        <f t="shared" si="18"/>
        <v>0</v>
      </c>
      <c r="AT16" s="42">
        <f t="shared" si="18"/>
        <v>3</v>
      </c>
      <c r="AU16" s="42">
        <f t="shared" si="18"/>
        <v>0</v>
      </c>
      <c r="AV16" s="42">
        <f t="shared" si="18"/>
        <v>1</v>
      </c>
      <c r="AW16" s="42">
        <f t="shared" si="18"/>
        <v>0</v>
      </c>
      <c r="AX16" s="43">
        <f t="shared" si="18"/>
        <v>0</v>
      </c>
      <c r="AY16" s="42">
        <f t="shared" si="19"/>
        <v>0</v>
      </c>
      <c r="AZ16" s="42">
        <f t="shared" si="19"/>
        <v>0</v>
      </c>
      <c r="BA16" s="42">
        <f t="shared" si="19"/>
        <v>0</v>
      </c>
      <c r="BB16" s="42">
        <f t="shared" si="19"/>
        <v>0</v>
      </c>
      <c r="BC16" s="42">
        <f t="shared" si="19"/>
        <v>0</v>
      </c>
      <c r="BD16" s="42">
        <f t="shared" si="19"/>
        <v>0</v>
      </c>
      <c r="BE16" s="42">
        <f t="shared" si="19"/>
        <v>0</v>
      </c>
      <c r="BF16" s="42">
        <f t="shared" si="19"/>
        <v>0</v>
      </c>
      <c r="BG16" s="44">
        <f t="shared" si="9"/>
        <v>0</v>
      </c>
      <c r="BH16" s="42">
        <f t="shared" si="9"/>
        <v>0</v>
      </c>
      <c r="BI16" s="42">
        <f t="shared" si="9"/>
        <v>0</v>
      </c>
      <c r="BJ16" s="43">
        <f t="shared" si="9"/>
        <v>0</v>
      </c>
      <c r="BK16" s="44">
        <f t="shared" si="10"/>
        <v>0</v>
      </c>
      <c r="BL16" s="43">
        <f t="shared" si="10"/>
        <v>0</v>
      </c>
      <c r="BM16" s="44">
        <f t="shared" si="11"/>
        <v>0</v>
      </c>
      <c r="BN16" s="43">
        <f t="shared" si="11"/>
        <v>0</v>
      </c>
      <c r="BO16" s="44">
        <f t="shared" si="20"/>
        <v>0</v>
      </c>
      <c r="BP16" s="42">
        <f t="shared" si="20"/>
        <v>3</v>
      </c>
      <c r="BQ16" s="42">
        <f t="shared" si="20"/>
        <v>3</v>
      </c>
      <c r="BR16" s="42">
        <f t="shared" si="20"/>
        <v>3</v>
      </c>
      <c r="BS16" s="42">
        <f t="shared" si="20"/>
        <v>3</v>
      </c>
      <c r="BT16" s="42">
        <f t="shared" si="20"/>
        <v>0</v>
      </c>
      <c r="BU16" s="42">
        <f t="shared" si="20"/>
        <v>0</v>
      </c>
      <c r="BV16" s="42">
        <f t="shared" si="20"/>
        <v>3</v>
      </c>
      <c r="BW16" s="42">
        <f t="shared" si="20"/>
        <v>0</v>
      </c>
      <c r="BX16" s="42">
        <f t="shared" si="20"/>
        <v>8</v>
      </c>
      <c r="BY16" s="42">
        <f t="shared" si="20"/>
        <v>8</v>
      </c>
      <c r="BZ16" s="42">
        <f t="shared" si="20"/>
        <v>0</v>
      </c>
      <c r="CA16" s="42">
        <f t="shared" si="20"/>
        <v>0</v>
      </c>
      <c r="CB16" s="43">
        <f t="shared" si="20"/>
        <v>8</v>
      </c>
    </row>
    <row r="17" spans="1:80" s="39" customFormat="1" ht="15.75" customHeight="1" x14ac:dyDescent="0.35">
      <c r="A17" s="40" t="s">
        <v>75</v>
      </c>
      <c r="B17" s="41">
        <f t="shared" si="1"/>
        <v>73</v>
      </c>
      <c r="C17" s="42">
        <f t="shared" si="13"/>
        <v>1</v>
      </c>
      <c r="D17" s="42">
        <f t="shared" si="13"/>
        <v>1</v>
      </c>
      <c r="E17" s="42">
        <f t="shared" si="13"/>
        <v>5</v>
      </c>
      <c r="F17" s="42">
        <f t="shared" si="13"/>
        <v>0</v>
      </c>
      <c r="G17" s="42">
        <f t="shared" si="13"/>
        <v>0</v>
      </c>
      <c r="H17" s="42">
        <f t="shared" si="13"/>
        <v>0</v>
      </c>
      <c r="I17" s="42">
        <f t="shared" si="13"/>
        <v>1</v>
      </c>
      <c r="J17" s="43">
        <f t="shared" si="13"/>
        <v>0</v>
      </c>
      <c r="K17" s="42">
        <f t="shared" si="14"/>
        <v>0</v>
      </c>
      <c r="L17" s="42">
        <f t="shared" si="14"/>
        <v>0</v>
      </c>
      <c r="M17" s="42">
        <f t="shared" si="14"/>
        <v>1</v>
      </c>
      <c r="N17" s="42">
        <f t="shared" si="14"/>
        <v>1</v>
      </c>
      <c r="O17" s="42">
        <f t="shared" si="14"/>
        <v>0</v>
      </c>
      <c r="P17" s="42">
        <f t="shared" si="14"/>
        <v>0</v>
      </c>
      <c r="Q17" s="42">
        <f t="shared" si="14"/>
        <v>1</v>
      </c>
      <c r="R17" s="43">
        <f t="shared" si="14"/>
        <v>3</v>
      </c>
      <c r="S17" s="44">
        <f t="shared" si="15"/>
        <v>0</v>
      </c>
      <c r="T17" s="42">
        <f t="shared" si="15"/>
        <v>3</v>
      </c>
      <c r="U17" s="42">
        <f t="shared" si="15"/>
        <v>1</v>
      </c>
      <c r="V17" s="42">
        <f t="shared" si="15"/>
        <v>0</v>
      </c>
      <c r="W17" s="42">
        <f t="shared" si="15"/>
        <v>0</v>
      </c>
      <c r="X17" s="42">
        <f t="shared" si="15"/>
        <v>0</v>
      </c>
      <c r="Y17" s="42">
        <f t="shared" si="15"/>
        <v>0</v>
      </c>
      <c r="Z17" s="43">
        <f t="shared" si="15"/>
        <v>5</v>
      </c>
      <c r="AA17" s="44">
        <f t="shared" si="16"/>
        <v>0</v>
      </c>
      <c r="AB17" s="42">
        <f t="shared" si="16"/>
        <v>0</v>
      </c>
      <c r="AC17" s="42">
        <f t="shared" si="16"/>
        <v>0</v>
      </c>
      <c r="AD17" s="42">
        <f t="shared" si="16"/>
        <v>1</v>
      </c>
      <c r="AE17" s="42">
        <f t="shared" si="16"/>
        <v>0</v>
      </c>
      <c r="AF17" s="42">
        <f t="shared" si="16"/>
        <v>0</v>
      </c>
      <c r="AG17" s="42">
        <f t="shared" si="16"/>
        <v>1</v>
      </c>
      <c r="AH17" s="43">
        <f t="shared" si="16"/>
        <v>0</v>
      </c>
      <c r="AI17" s="44">
        <f t="shared" si="17"/>
        <v>3</v>
      </c>
      <c r="AJ17" s="42">
        <f t="shared" si="17"/>
        <v>0</v>
      </c>
      <c r="AK17" s="42">
        <f t="shared" si="17"/>
        <v>0</v>
      </c>
      <c r="AL17" s="42">
        <f t="shared" si="17"/>
        <v>1</v>
      </c>
      <c r="AM17" s="42">
        <f t="shared" si="17"/>
        <v>0</v>
      </c>
      <c r="AN17" s="42">
        <f t="shared" si="17"/>
        <v>0</v>
      </c>
      <c r="AO17" s="42">
        <f t="shared" si="17"/>
        <v>5</v>
      </c>
      <c r="AP17" s="43">
        <f t="shared" si="17"/>
        <v>0</v>
      </c>
      <c r="AQ17" s="44">
        <f t="shared" si="18"/>
        <v>5</v>
      </c>
      <c r="AR17" s="42">
        <f t="shared" si="18"/>
        <v>0</v>
      </c>
      <c r="AS17" s="42">
        <f t="shared" si="18"/>
        <v>0</v>
      </c>
      <c r="AT17" s="42">
        <f t="shared" si="18"/>
        <v>1</v>
      </c>
      <c r="AU17" s="42">
        <f t="shared" si="18"/>
        <v>0</v>
      </c>
      <c r="AV17" s="42">
        <f t="shared" si="18"/>
        <v>5</v>
      </c>
      <c r="AW17" s="42">
        <f t="shared" si="18"/>
        <v>0</v>
      </c>
      <c r="AX17" s="43">
        <f t="shared" si="18"/>
        <v>0</v>
      </c>
      <c r="AY17" s="42">
        <f t="shared" si="19"/>
        <v>0</v>
      </c>
      <c r="AZ17" s="42">
        <f t="shared" si="19"/>
        <v>0</v>
      </c>
      <c r="BA17" s="42">
        <f t="shared" si="19"/>
        <v>0</v>
      </c>
      <c r="BB17" s="42">
        <f t="shared" si="19"/>
        <v>0</v>
      </c>
      <c r="BC17" s="42">
        <f t="shared" si="19"/>
        <v>0</v>
      </c>
      <c r="BD17" s="42">
        <f t="shared" si="19"/>
        <v>0</v>
      </c>
      <c r="BE17" s="42">
        <f t="shared" si="19"/>
        <v>0</v>
      </c>
      <c r="BF17" s="42">
        <f t="shared" si="19"/>
        <v>0</v>
      </c>
      <c r="BG17" s="44">
        <f t="shared" si="9"/>
        <v>0</v>
      </c>
      <c r="BH17" s="42">
        <f t="shared" si="9"/>
        <v>0</v>
      </c>
      <c r="BI17" s="42">
        <f t="shared" si="9"/>
        <v>0</v>
      </c>
      <c r="BJ17" s="43">
        <f t="shared" si="9"/>
        <v>0</v>
      </c>
      <c r="BK17" s="44">
        <f t="shared" si="10"/>
        <v>0</v>
      </c>
      <c r="BL17" s="43">
        <f t="shared" si="10"/>
        <v>0</v>
      </c>
      <c r="BM17" s="44">
        <f t="shared" si="11"/>
        <v>0</v>
      </c>
      <c r="BN17" s="43">
        <f t="shared" si="11"/>
        <v>0</v>
      </c>
      <c r="BO17" s="44">
        <f t="shared" si="20"/>
        <v>0</v>
      </c>
      <c r="BP17" s="42">
        <f t="shared" si="20"/>
        <v>3</v>
      </c>
      <c r="BQ17" s="42">
        <f t="shared" si="20"/>
        <v>3</v>
      </c>
      <c r="BR17" s="42">
        <f t="shared" si="20"/>
        <v>3</v>
      </c>
      <c r="BS17" s="42">
        <f t="shared" si="20"/>
        <v>0</v>
      </c>
      <c r="BT17" s="42">
        <f t="shared" si="20"/>
        <v>0</v>
      </c>
      <c r="BU17" s="42">
        <f t="shared" si="20"/>
        <v>0</v>
      </c>
      <c r="BV17" s="42">
        <f t="shared" si="20"/>
        <v>3</v>
      </c>
      <c r="BW17" s="42">
        <f t="shared" si="20"/>
        <v>0</v>
      </c>
      <c r="BX17" s="42">
        <f t="shared" si="20"/>
        <v>8</v>
      </c>
      <c r="BY17" s="42">
        <f t="shared" si="20"/>
        <v>0</v>
      </c>
      <c r="BZ17" s="42">
        <f t="shared" si="20"/>
        <v>0</v>
      </c>
      <c r="CA17" s="42">
        <f t="shared" si="20"/>
        <v>0</v>
      </c>
      <c r="CB17" s="43">
        <f t="shared" si="20"/>
        <v>8</v>
      </c>
    </row>
    <row r="18" spans="1:80" s="39" customFormat="1" ht="15.75" customHeight="1" x14ac:dyDescent="0.35">
      <c r="A18" s="40" t="s">
        <v>76</v>
      </c>
      <c r="B18" s="41">
        <f t="shared" si="1"/>
        <v>80</v>
      </c>
      <c r="C18" s="42">
        <f t="shared" si="13"/>
        <v>5</v>
      </c>
      <c r="D18" s="42">
        <f t="shared" si="13"/>
        <v>1</v>
      </c>
      <c r="E18" s="42">
        <f t="shared" si="13"/>
        <v>1</v>
      </c>
      <c r="F18" s="42">
        <f t="shared" si="13"/>
        <v>5</v>
      </c>
      <c r="G18" s="42">
        <f t="shared" si="13"/>
        <v>0</v>
      </c>
      <c r="H18" s="42">
        <f t="shared" si="13"/>
        <v>0</v>
      </c>
      <c r="I18" s="42">
        <f t="shared" si="13"/>
        <v>0</v>
      </c>
      <c r="J18" s="43">
        <f t="shared" si="13"/>
        <v>1</v>
      </c>
      <c r="K18" s="42">
        <f t="shared" si="14"/>
        <v>0</v>
      </c>
      <c r="L18" s="42">
        <f t="shared" si="14"/>
        <v>0</v>
      </c>
      <c r="M18" s="42">
        <f t="shared" si="14"/>
        <v>1</v>
      </c>
      <c r="N18" s="42">
        <f t="shared" si="14"/>
        <v>1</v>
      </c>
      <c r="O18" s="42">
        <f t="shared" si="14"/>
        <v>0</v>
      </c>
      <c r="P18" s="42">
        <f t="shared" si="14"/>
        <v>1</v>
      </c>
      <c r="Q18" s="42">
        <f t="shared" si="14"/>
        <v>1</v>
      </c>
      <c r="R18" s="43">
        <f t="shared" si="14"/>
        <v>3</v>
      </c>
      <c r="S18" s="44">
        <f t="shared" si="15"/>
        <v>0</v>
      </c>
      <c r="T18" s="42">
        <f t="shared" si="15"/>
        <v>3</v>
      </c>
      <c r="U18" s="42">
        <f t="shared" si="15"/>
        <v>0</v>
      </c>
      <c r="V18" s="42">
        <f t="shared" si="15"/>
        <v>0</v>
      </c>
      <c r="W18" s="42">
        <f t="shared" si="15"/>
        <v>0</v>
      </c>
      <c r="X18" s="42">
        <f t="shared" si="15"/>
        <v>0</v>
      </c>
      <c r="Y18" s="42">
        <f t="shared" si="15"/>
        <v>1</v>
      </c>
      <c r="Z18" s="43">
        <f t="shared" si="15"/>
        <v>1</v>
      </c>
      <c r="AA18" s="44">
        <f t="shared" si="16"/>
        <v>0</v>
      </c>
      <c r="AB18" s="42">
        <f t="shared" si="16"/>
        <v>0</v>
      </c>
      <c r="AC18" s="42">
        <f t="shared" si="16"/>
        <v>0</v>
      </c>
      <c r="AD18" s="42">
        <f t="shared" si="16"/>
        <v>0</v>
      </c>
      <c r="AE18" s="42">
        <f t="shared" si="16"/>
        <v>0</v>
      </c>
      <c r="AF18" s="42">
        <f t="shared" si="16"/>
        <v>0</v>
      </c>
      <c r="AG18" s="42">
        <f t="shared" si="16"/>
        <v>1</v>
      </c>
      <c r="AH18" s="43">
        <f t="shared" si="16"/>
        <v>0</v>
      </c>
      <c r="AI18" s="44">
        <f t="shared" si="17"/>
        <v>5</v>
      </c>
      <c r="AJ18" s="42">
        <f t="shared" si="17"/>
        <v>0</v>
      </c>
      <c r="AK18" s="42">
        <f t="shared" si="17"/>
        <v>1</v>
      </c>
      <c r="AL18" s="42">
        <f t="shared" si="17"/>
        <v>1</v>
      </c>
      <c r="AM18" s="42">
        <f t="shared" si="17"/>
        <v>0</v>
      </c>
      <c r="AN18" s="42">
        <f t="shared" si="17"/>
        <v>1</v>
      </c>
      <c r="AO18" s="42">
        <f t="shared" si="17"/>
        <v>5</v>
      </c>
      <c r="AP18" s="43">
        <f t="shared" si="17"/>
        <v>5</v>
      </c>
      <c r="AQ18" s="44">
        <f t="shared" si="18"/>
        <v>3</v>
      </c>
      <c r="AR18" s="42">
        <f t="shared" si="18"/>
        <v>0</v>
      </c>
      <c r="AS18" s="42">
        <f t="shared" si="18"/>
        <v>0</v>
      </c>
      <c r="AT18" s="42">
        <f t="shared" si="18"/>
        <v>1</v>
      </c>
      <c r="AU18" s="42">
        <f t="shared" si="18"/>
        <v>0</v>
      </c>
      <c r="AV18" s="42">
        <f t="shared" si="18"/>
        <v>1</v>
      </c>
      <c r="AW18" s="42">
        <f t="shared" si="18"/>
        <v>0</v>
      </c>
      <c r="AX18" s="43">
        <f t="shared" si="18"/>
        <v>0</v>
      </c>
      <c r="AY18" s="42">
        <f t="shared" si="19"/>
        <v>0</v>
      </c>
      <c r="AZ18" s="42">
        <f t="shared" si="19"/>
        <v>0</v>
      </c>
      <c r="BA18" s="42">
        <f t="shared" si="19"/>
        <v>0</v>
      </c>
      <c r="BB18" s="42">
        <f t="shared" si="19"/>
        <v>0</v>
      </c>
      <c r="BC18" s="42">
        <f t="shared" si="19"/>
        <v>0</v>
      </c>
      <c r="BD18" s="42">
        <f t="shared" si="19"/>
        <v>0</v>
      </c>
      <c r="BE18" s="42">
        <f t="shared" si="19"/>
        <v>0</v>
      </c>
      <c r="BF18" s="42">
        <f t="shared" si="19"/>
        <v>0</v>
      </c>
      <c r="BG18" s="44">
        <f t="shared" si="9"/>
        <v>0</v>
      </c>
      <c r="BH18" s="42">
        <f t="shared" si="9"/>
        <v>0</v>
      </c>
      <c r="BI18" s="42">
        <f t="shared" si="9"/>
        <v>0</v>
      </c>
      <c r="BJ18" s="43">
        <f t="shared" si="9"/>
        <v>0</v>
      </c>
      <c r="BK18" s="44">
        <f t="shared" si="10"/>
        <v>0</v>
      </c>
      <c r="BL18" s="43">
        <f t="shared" si="10"/>
        <v>0</v>
      </c>
      <c r="BM18" s="44">
        <f t="shared" si="11"/>
        <v>0</v>
      </c>
      <c r="BN18" s="43">
        <f t="shared" si="11"/>
        <v>0</v>
      </c>
      <c r="BO18" s="44">
        <f t="shared" si="20"/>
        <v>0</v>
      </c>
      <c r="BP18" s="42">
        <f t="shared" si="20"/>
        <v>0</v>
      </c>
      <c r="BQ18" s="42">
        <f t="shared" si="20"/>
        <v>3</v>
      </c>
      <c r="BR18" s="42">
        <f t="shared" si="20"/>
        <v>3</v>
      </c>
      <c r="BS18" s="42">
        <f t="shared" si="20"/>
        <v>3</v>
      </c>
      <c r="BT18" s="42">
        <f t="shared" si="20"/>
        <v>0</v>
      </c>
      <c r="BU18" s="42">
        <f t="shared" si="20"/>
        <v>0</v>
      </c>
      <c r="BV18" s="42">
        <f t="shared" si="20"/>
        <v>3</v>
      </c>
      <c r="BW18" s="42">
        <f t="shared" si="20"/>
        <v>3</v>
      </c>
      <c r="BX18" s="42">
        <f t="shared" si="20"/>
        <v>8</v>
      </c>
      <c r="BY18" s="42">
        <f t="shared" si="20"/>
        <v>0</v>
      </c>
      <c r="BZ18" s="42">
        <f t="shared" si="20"/>
        <v>0</v>
      </c>
      <c r="CA18" s="42">
        <f t="shared" si="20"/>
        <v>0</v>
      </c>
      <c r="CB18" s="43">
        <f t="shared" si="20"/>
        <v>8</v>
      </c>
    </row>
    <row r="19" spans="1:80" s="39" customFormat="1" ht="15.75" customHeight="1" x14ac:dyDescent="0.35">
      <c r="A19" s="97"/>
      <c r="B19" s="98"/>
      <c r="C19" s="99">
        <v>1</v>
      </c>
      <c r="D19" s="99">
        <v>2</v>
      </c>
      <c r="E19" s="99">
        <v>3</v>
      </c>
      <c r="F19" s="99">
        <v>4</v>
      </c>
      <c r="G19" s="99">
        <v>5</v>
      </c>
      <c r="H19" s="99">
        <v>6</v>
      </c>
      <c r="I19" s="99">
        <v>7</v>
      </c>
      <c r="J19" s="100">
        <v>8</v>
      </c>
      <c r="K19" s="101">
        <v>1</v>
      </c>
      <c r="L19" s="101">
        <v>2</v>
      </c>
      <c r="M19" s="101">
        <v>3</v>
      </c>
      <c r="N19" s="101">
        <v>4</v>
      </c>
      <c r="O19" s="101">
        <v>5</v>
      </c>
      <c r="P19" s="101">
        <v>6</v>
      </c>
      <c r="Q19" s="101">
        <v>7</v>
      </c>
      <c r="R19" s="102">
        <v>8</v>
      </c>
      <c r="S19" s="103">
        <v>1</v>
      </c>
      <c r="T19" s="103">
        <v>2</v>
      </c>
      <c r="U19" s="103">
        <v>3</v>
      </c>
      <c r="V19" s="103">
        <v>4</v>
      </c>
      <c r="W19" s="103">
        <v>5</v>
      </c>
      <c r="X19" s="103">
        <v>6</v>
      </c>
      <c r="Y19" s="103">
        <v>7</v>
      </c>
      <c r="Z19" s="104">
        <v>8</v>
      </c>
      <c r="AA19" s="105">
        <v>1</v>
      </c>
      <c r="AB19" s="105">
        <v>2</v>
      </c>
      <c r="AC19" s="105">
        <v>3</v>
      </c>
      <c r="AD19" s="105">
        <v>4</v>
      </c>
      <c r="AE19" s="105">
        <v>5</v>
      </c>
      <c r="AF19" s="105">
        <v>6</v>
      </c>
      <c r="AG19" s="105">
        <v>7</v>
      </c>
      <c r="AH19" s="106">
        <v>8</v>
      </c>
      <c r="AI19" s="107">
        <v>1</v>
      </c>
      <c r="AJ19" s="107">
        <v>2</v>
      </c>
      <c r="AK19" s="107">
        <v>3</v>
      </c>
      <c r="AL19" s="107">
        <v>4</v>
      </c>
      <c r="AM19" s="107">
        <v>5</v>
      </c>
      <c r="AN19" s="107">
        <v>6</v>
      </c>
      <c r="AO19" s="107">
        <v>7</v>
      </c>
      <c r="AP19" s="108">
        <v>8</v>
      </c>
      <c r="AQ19" s="134">
        <v>1</v>
      </c>
      <c r="AR19" s="134">
        <v>2</v>
      </c>
      <c r="AS19" s="134">
        <v>3</v>
      </c>
      <c r="AT19" s="134">
        <v>4</v>
      </c>
      <c r="AU19" s="134">
        <v>5</v>
      </c>
      <c r="AV19" s="134">
        <v>6</v>
      </c>
      <c r="AW19" s="134">
        <v>7</v>
      </c>
      <c r="AX19" s="135">
        <v>8</v>
      </c>
      <c r="AY19" s="99">
        <v>1</v>
      </c>
      <c r="AZ19" s="99">
        <v>2</v>
      </c>
      <c r="BA19" s="99">
        <v>3</v>
      </c>
      <c r="BB19" s="99">
        <v>4</v>
      </c>
      <c r="BC19" s="99">
        <v>5</v>
      </c>
      <c r="BD19" s="99">
        <v>6</v>
      </c>
      <c r="BE19" s="99">
        <v>7</v>
      </c>
      <c r="BF19" s="99">
        <v>8</v>
      </c>
      <c r="BG19" s="109">
        <v>1</v>
      </c>
      <c r="BH19" s="110">
        <v>2</v>
      </c>
      <c r="BI19" s="110">
        <v>3</v>
      </c>
      <c r="BJ19" s="111">
        <v>4</v>
      </c>
      <c r="BK19" s="112">
        <v>1</v>
      </c>
      <c r="BL19" s="113">
        <v>2</v>
      </c>
      <c r="BM19" s="114">
        <v>1</v>
      </c>
      <c r="BN19" s="114">
        <v>2</v>
      </c>
      <c r="BO19" s="138">
        <v>1</v>
      </c>
      <c r="BP19" s="139">
        <v>2</v>
      </c>
      <c r="BQ19" s="139">
        <v>3</v>
      </c>
      <c r="BR19" s="139">
        <v>4</v>
      </c>
      <c r="BS19" s="139">
        <v>5</v>
      </c>
      <c r="BT19" s="139">
        <v>6</v>
      </c>
      <c r="BU19" s="139">
        <v>7</v>
      </c>
      <c r="BV19" s="139">
        <v>8</v>
      </c>
      <c r="BW19" s="139">
        <v>9</v>
      </c>
      <c r="BX19" s="139">
        <v>10</v>
      </c>
      <c r="BY19" s="139">
        <v>11</v>
      </c>
      <c r="BZ19" s="139">
        <v>12</v>
      </c>
      <c r="CA19" s="139">
        <v>13</v>
      </c>
      <c r="CB19" s="140">
        <v>14</v>
      </c>
    </row>
    <row r="20" spans="1:80" s="133" customFormat="1" ht="31" customHeight="1" x14ac:dyDescent="0.35">
      <c r="A20" s="115"/>
      <c r="B20" s="116"/>
      <c r="C20" s="117" t="s">
        <v>2</v>
      </c>
      <c r="D20" s="117" t="s">
        <v>3</v>
      </c>
      <c r="E20" s="117" t="s">
        <v>4</v>
      </c>
      <c r="F20" s="117" t="s">
        <v>5</v>
      </c>
      <c r="G20" s="117" t="s">
        <v>6</v>
      </c>
      <c r="H20" s="117" t="s">
        <v>7</v>
      </c>
      <c r="I20" s="117" t="s">
        <v>8</v>
      </c>
      <c r="J20" s="118" t="s">
        <v>9</v>
      </c>
      <c r="K20" s="119" t="s">
        <v>10</v>
      </c>
      <c r="L20" s="119" t="s">
        <v>11</v>
      </c>
      <c r="M20" s="119" t="s">
        <v>12</v>
      </c>
      <c r="N20" s="119" t="s">
        <v>13</v>
      </c>
      <c r="O20" s="119" t="s">
        <v>14</v>
      </c>
      <c r="P20" s="119" t="s">
        <v>15</v>
      </c>
      <c r="Q20" s="119" t="s">
        <v>16</v>
      </c>
      <c r="R20" s="120" t="s">
        <v>17</v>
      </c>
      <c r="S20" s="121" t="s">
        <v>18</v>
      </c>
      <c r="T20" s="121" t="s">
        <v>19</v>
      </c>
      <c r="U20" s="121" t="s">
        <v>20</v>
      </c>
      <c r="V20" s="121" t="s">
        <v>21</v>
      </c>
      <c r="W20" s="121" t="s">
        <v>22</v>
      </c>
      <c r="X20" s="121" t="s">
        <v>23</v>
      </c>
      <c r="Y20" s="121" t="s">
        <v>24</v>
      </c>
      <c r="Z20" s="122" t="s">
        <v>25</v>
      </c>
      <c r="AA20" s="123" t="s">
        <v>26</v>
      </c>
      <c r="AB20" s="123" t="s">
        <v>27</v>
      </c>
      <c r="AC20" s="123" t="s">
        <v>28</v>
      </c>
      <c r="AD20" s="123" t="s">
        <v>29</v>
      </c>
      <c r="AE20" s="123" t="s">
        <v>30</v>
      </c>
      <c r="AF20" s="123" t="s">
        <v>31</v>
      </c>
      <c r="AG20" s="123" t="s">
        <v>32</v>
      </c>
      <c r="AH20" s="124" t="s">
        <v>33</v>
      </c>
      <c r="AI20" s="125" t="s">
        <v>34</v>
      </c>
      <c r="AJ20" s="125" t="s">
        <v>35</v>
      </c>
      <c r="AK20" s="125" t="s">
        <v>36</v>
      </c>
      <c r="AL20" s="125" t="s">
        <v>37</v>
      </c>
      <c r="AM20" s="125" t="s">
        <v>38</v>
      </c>
      <c r="AN20" s="125" t="s">
        <v>39</v>
      </c>
      <c r="AO20" s="125" t="s">
        <v>40</v>
      </c>
      <c r="AP20" s="126" t="s">
        <v>41</v>
      </c>
      <c r="AQ20" s="136" t="s">
        <v>42</v>
      </c>
      <c r="AR20" s="136" t="s">
        <v>43</v>
      </c>
      <c r="AS20" s="136" t="s">
        <v>44</v>
      </c>
      <c r="AT20" s="136" t="s">
        <v>45</v>
      </c>
      <c r="AU20" s="136" t="s">
        <v>46</v>
      </c>
      <c r="AV20" s="136" t="s">
        <v>47</v>
      </c>
      <c r="AW20" s="136" t="s">
        <v>48</v>
      </c>
      <c r="AX20" s="137" t="s">
        <v>49</v>
      </c>
      <c r="AY20" s="117" t="s">
        <v>50</v>
      </c>
      <c r="AZ20" s="117" t="s">
        <v>51</v>
      </c>
      <c r="BA20" s="117" t="s">
        <v>52</v>
      </c>
      <c r="BB20" s="117" t="s">
        <v>53</v>
      </c>
      <c r="BC20" s="117" t="s">
        <v>54</v>
      </c>
      <c r="BD20" s="117" t="s">
        <v>55</v>
      </c>
      <c r="BE20" s="117" t="s">
        <v>56</v>
      </c>
      <c r="BF20" s="117" t="s">
        <v>57</v>
      </c>
      <c r="BG20" s="127" t="s">
        <v>77</v>
      </c>
      <c r="BH20" s="128" t="s">
        <v>78</v>
      </c>
      <c r="BI20" s="128" t="s">
        <v>79</v>
      </c>
      <c r="BJ20" s="129" t="s">
        <v>80</v>
      </c>
      <c r="BK20" s="130" t="s">
        <v>81</v>
      </c>
      <c r="BL20" s="131" t="s">
        <v>82</v>
      </c>
      <c r="BM20" s="132" t="s">
        <v>83</v>
      </c>
      <c r="BN20" s="132" t="s">
        <v>84</v>
      </c>
      <c r="BO20" s="141" t="s">
        <v>85</v>
      </c>
      <c r="BP20" s="142" t="s">
        <v>86</v>
      </c>
      <c r="BQ20" s="142" t="s">
        <v>87</v>
      </c>
      <c r="BR20" s="142" t="s">
        <v>88</v>
      </c>
      <c r="BS20" s="142" t="s">
        <v>89</v>
      </c>
      <c r="BT20" s="142" t="s">
        <v>90</v>
      </c>
      <c r="BU20" s="142" t="s">
        <v>91</v>
      </c>
      <c r="BV20" s="142" t="s">
        <v>92</v>
      </c>
      <c r="BW20" s="142" t="s">
        <v>93</v>
      </c>
      <c r="BX20" s="142" t="s">
        <v>94</v>
      </c>
      <c r="BY20" s="142" t="s">
        <v>95</v>
      </c>
      <c r="BZ20" s="142" t="s">
        <v>96</v>
      </c>
      <c r="CA20" s="142" t="s">
        <v>97</v>
      </c>
      <c r="CB20" s="143" t="s">
        <v>98</v>
      </c>
    </row>
    <row r="21" spans="1:80" s="39" customFormat="1" ht="15.75" customHeight="1" x14ac:dyDescent="0.35">
      <c r="A21" s="97"/>
      <c r="B21" s="98"/>
      <c r="C21" s="99" t="str">
        <f t="shared" ref="C21:BN21" si="21">RIGHT(C20,3)</f>
        <v>0:2</v>
      </c>
      <c r="D21" s="99" t="str">
        <f t="shared" si="21"/>
        <v>6:2</v>
      </c>
      <c r="E21" s="99" t="str">
        <f t="shared" si="21"/>
        <v>0:2</v>
      </c>
      <c r="F21" s="99" t="str">
        <f t="shared" si="21"/>
        <v>1:1</v>
      </c>
      <c r="G21" s="99" t="str">
        <f t="shared" si="21"/>
        <v>1:2</v>
      </c>
      <c r="H21" s="99" t="str">
        <f t="shared" si="21"/>
        <v>0:0</v>
      </c>
      <c r="I21" s="99" t="str">
        <f t="shared" si="21"/>
        <v>0:0</v>
      </c>
      <c r="J21" s="100" t="str">
        <f t="shared" si="21"/>
        <v>4:1</v>
      </c>
      <c r="K21" s="101" t="str">
        <f t="shared" si="21"/>
        <v>0:0</v>
      </c>
      <c r="L21" s="101" t="str">
        <f t="shared" si="21"/>
        <v>1:2</v>
      </c>
      <c r="M21" s="101" t="str">
        <f t="shared" si="21"/>
        <v>7:0</v>
      </c>
      <c r="N21" s="101" t="str">
        <f t="shared" si="21"/>
        <v>1:0</v>
      </c>
      <c r="O21" s="101" t="str">
        <f t="shared" si="21"/>
        <v>1:0</v>
      </c>
      <c r="P21" s="101" t="str">
        <f t="shared" si="21"/>
        <v>0:0</v>
      </c>
      <c r="Q21" s="101" t="str">
        <f t="shared" si="21"/>
        <v>3:2</v>
      </c>
      <c r="R21" s="102" t="str">
        <f t="shared" si="21"/>
        <v>2:0</v>
      </c>
      <c r="S21" s="103" t="str">
        <f t="shared" si="21"/>
        <v>0:2</v>
      </c>
      <c r="T21" s="103" t="str">
        <f t="shared" si="21"/>
        <v>1:3</v>
      </c>
      <c r="U21" s="103" t="str">
        <f t="shared" si="21"/>
        <v>1:1</v>
      </c>
      <c r="V21" s="103" t="str">
        <f t="shared" si="21"/>
        <v>0:0</v>
      </c>
      <c r="W21" s="103" t="str">
        <f t="shared" si="21"/>
        <v>0:1</v>
      </c>
      <c r="X21" s="103" t="str">
        <f t="shared" si="21"/>
        <v>2:0</v>
      </c>
      <c r="Y21" s="103" t="str">
        <f t="shared" si="21"/>
        <v>2:1</v>
      </c>
      <c r="Z21" s="104" t="str">
        <f t="shared" si="21"/>
        <v>2:0</v>
      </c>
      <c r="AA21" s="105" t="str">
        <f t="shared" si="21"/>
        <v>0:1</v>
      </c>
      <c r="AB21" s="105" t="str">
        <f t="shared" si="21"/>
        <v>0:2</v>
      </c>
      <c r="AC21" s="105" t="str">
        <f t="shared" si="21"/>
        <v>4:1</v>
      </c>
      <c r="AD21" s="105" t="str">
        <f t="shared" si="21"/>
        <v>1:1</v>
      </c>
      <c r="AE21" s="105" t="str">
        <f t="shared" si="21"/>
        <v>3:3</v>
      </c>
      <c r="AF21" s="105" t="str">
        <f t="shared" si="21"/>
        <v>2:3</v>
      </c>
      <c r="AG21" s="105" t="str">
        <f t="shared" si="21"/>
        <v>1:0</v>
      </c>
      <c r="AH21" s="106" t="str">
        <f t="shared" si="21"/>
        <v>2:0</v>
      </c>
      <c r="AI21" s="107" t="str">
        <f t="shared" si="21"/>
        <v>2:0</v>
      </c>
      <c r="AJ21" s="107" t="str">
        <f t="shared" si="21"/>
        <v>1:2</v>
      </c>
      <c r="AK21" s="107" t="str">
        <f t="shared" si="21"/>
        <v>0:1</v>
      </c>
      <c r="AL21" s="107" t="str">
        <f t="shared" si="21"/>
        <v>0:3</v>
      </c>
      <c r="AM21" s="107" t="str">
        <f t="shared" si="21"/>
        <v>1:0</v>
      </c>
      <c r="AN21" s="107" t="str">
        <f t="shared" si="21"/>
        <v>1:0</v>
      </c>
      <c r="AO21" s="107" t="str">
        <f t="shared" si="21"/>
        <v>0:2</v>
      </c>
      <c r="AP21" s="108" t="str">
        <f t="shared" si="21"/>
        <v>1:2</v>
      </c>
      <c r="AQ21" s="134" t="str">
        <f t="shared" si="21"/>
        <v>1:2</v>
      </c>
      <c r="AR21" s="134" t="str">
        <f t="shared" si="21"/>
        <v>0:0</v>
      </c>
      <c r="AS21" s="134" t="str">
        <f t="shared" si="21"/>
        <v>2:1</v>
      </c>
      <c r="AT21" s="134" t="str">
        <f t="shared" si="21"/>
        <v>2:4</v>
      </c>
      <c r="AU21" s="134" t="str">
        <f t="shared" si="21"/>
        <v>2:1</v>
      </c>
      <c r="AV21" s="134" t="str">
        <f t="shared" si="21"/>
        <v>0:2</v>
      </c>
      <c r="AW21" s="134" t="str">
        <f t="shared" si="21"/>
        <v>1:0</v>
      </c>
      <c r="AX21" s="135" t="str">
        <f t="shared" si="21"/>
        <v>2:3</v>
      </c>
      <c r="AY21" s="99" t="str">
        <f t="shared" si="21"/>
        <v>3:1</v>
      </c>
      <c r="AZ21" s="99" t="str">
        <f t="shared" si="21"/>
        <v>2:1</v>
      </c>
      <c r="BA21" s="99" t="str">
        <f t="shared" si="21"/>
        <v>3:1</v>
      </c>
      <c r="BB21" s="99" t="str">
        <f t="shared" si="21"/>
        <v>3:0</v>
      </c>
      <c r="BC21" s="99" t="str">
        <f t="shared" si="21"/>
        <v>1:1</v>
      </c>
      <c r="BD21" s="99" t="str">
        <f t="shared" si="21"/>
        <v>4:1</v>
      </c>
      <c r="BE21" s="99" t="str">
        <f t="shared" si="21"/>
        <v>0:0</v>
      </c>
      <c r="BF21" s="99" t="str">
        <f t="shared" si="21"/>
        <v>6:1</v>
      </c>
      <c r="BG21" s="109" t="str">
        <f t="shared" si="21"/>
        <v>1:1</v>
      </c>
      <c r="BH21" s="110" t="str">
        <f t="shared" si="21"/>
        <v>2:2</v>
      </c>
      <c r="BI21" s="110" t="str">
        <f t="shared" si="21"/>
        <v>1:0</v>
      </c>
      <c r="BJ21" s="111" t="str">
        <f t="shared" si="21"/>
        <v>1:2</v>
      </c>
      <c r="BK21" s="112" t="str">
        <f t="shared" si="21"/>
        <v>3:0</v>
      </c>
      <c r="BL21" s="113" t="str">
        <f t="shared" si="21"/>
        <v>2:0</v>
      </c>
      <c r="BM21" s="114" t="str">
        <f t="shared" si="21"/>
        <v>2:1</v>
      </c>
      <c r="BN21" s="114" t="str">
        <f t="shared" si="21"/>
        <v>3:3</v>
      </c>
      <c r="BO21" s="138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4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0"/>
  <sheetViews>
    <sheetView workbookViewId="0">
      <selection activeCell="G12" sqref="G12"/>
    </sheetView>
  </sheetViews>
  <sheetFormatPr defaultColWidth="12.6328125" defaultRowHeight="15.75" customHeight="1" x14ac:dyDescent="0.3"/>
  <cols>
    <col min="1" max="1" width="6.36328125" customWidth="1"/>
    <col min="3" max="15" width="6.6328125" customWidth="1"/>
  </cols>
  <sheetData>
    <row r="1" spans="1:15" ht="15.75" customHeight="1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15.75" customHeight="1" x14ac:dyDescent="0.35">
      <c r="A2" s="45" t="s">
        <v>99</v>
      </c>
      <c r="B2" s="45" t="s">
        <v>58</v>
      </c>
      <c r="C2" s="46">
        <v>1</v>
      </c>
      <c r="D2" s="46">
        <v>2</v>
      </c>
      <c r="E2" s="46">
        <v>3</v>
      </c>
      <c r="F2" s="46">
        <v>4</v>
      </c>
      <c r="G2" s="46">
        <v>5</v>
      </c>
      <c r="H2" s="46">
        <v>6</v>
      </c>
      <c r="I2" s="46" t="s">
        <v>100</v>
      </c>
      <c r="J2" s="46" t="s">
        <v>101</v>
      </c>
      <c r="K2" s="46" t="s">
        <v>102</v>
      </c>
      <c r="L2" s="46" t="s">
        <v>103</v>
      </c>
      <c r="M2" s="46" t="s">
        <v>104</v>
      </c>
      <c r="N2" s="46" t="s">
        <v>105</v>
      </c>
      <c r="O2" s="47" t="s">
        <v>106</v>
      </c>
    </row>
    <row r="3" spans="1:15" ht="15.75" customHeight="1" x14ac:dyDescent="0.3">
      <c r="A3" s="48">
        <v>1</v>
      </c>
      <c r="B3" s="49" t="s">
        <v>60</v>
      </c>
      <c r="C3" s="48">
        <v>12</v>
      </c>
      <c r="D3" s="48">
        <v>9</v>
      </c>
      <c r="E3" s="50">
        <v>19</v>
      </c>
      <c r="F3" s="48">
        <v>3</v>
      </c>
      <c r="G3" s="48">
        <v>19</v>
      </c>
      <c r="H3" s="48">
        <v>2</v>
      </c>
      <c r="I3" s="48">
        <v>8</v>
      </c>
      <c r="J3" s="48">
        <v>5</v>
      </c>
      <c r="K3" s="48">
        <v>2</v>
      </c>
      <c r="L3" s="48">
        <v>3</v>
      </c>
      <c r="M3" s="48">
        <v>42</v>
      </c>
      <c r="N3" s="48" t="s">
        <v>107</v>
      </c>
      <c r="O3" s="48">
        <v>124</v>
      </c>
    </row>
    <row r="4" spans="1:15" ht="15.75" customHeight="1" x14ac:dyDescent="0.3">
      <c r="A4" s="48">
        <v>2</v>
      </c>
      <c r="B4" s="49" t="s">
        <v>61</v>
      </c>
      <c r="C4" s="48">
        <v>8</v>
      </c>
      <c r="D4" s="48">
        <v>9</v>
      </c>
      <c r="E4" s="48">
        <v>10</v>
      </c>
      <c r="F4" s="48">
        <v>4</v>
      </c>
      <c r="G4" s="50">
        <v>23</v>
      </c>
      <c r="H4" s="48">
        <v>5</v>
      </c>
      <c r="I4" s="48">
        <v>10</v>
      </c>
      <c r="J4" s="48">
        <v>0</v>
      </c>
      <c r="K4" s="48">
        <v>1</v>
      </c>
      <c r="L4" s="50">
        <v>5</v>
      </c>
      <c r="M4" s="48">
        <v>47</v>
      </c>
      <c r="N4" s="48" t="s">
        <v>108</v>
      </c>
      <c r="O4" s="48">
        <v>122</v>
      </c>
    </row>
    <row r="5" spans="1:15" ht="15.75" customHeight="1" x14ac:dyDescent="0.3">
      <c r="A5" s="48">
        <v>3</v>
      </c>
      <c r="B5" s="49" t="s">
        <v>62</v>
      </c>
      <c r="C5" s="48">
        <v>11</v>
      </c>
      <c r="D5" s="48">
        <v>11</v>
      </c>
      <c r="E5" s="48">
        <v>11</v>
      </c>
      <c r="F5" s="48">
        <v>2</v>
      </c>
      <c r="G5" s="48">
        <v>12</v>
      </c>
      <c r="H5" s="48">
        <v>5</v>
      </c>
      <c r="I5" s="48">
        <v>11</v>
      </c>
      <c r="J5" s="48">
        <v>3</v>
      </c>
      <c r="K5" s="48">
        <v>5</v>
      </c>
      <c r="L5" s="48">
        <v>0</v>
      </c>
      <c r="M5" s="48">
        <v>47</v>
      </c>
      <c r="N5" s="48"/>
      <c r="O5" s="48">
        <v>118</v>
      </c>
    </row>
    <row r="6" spans="1:15" ht="15.75" customHeight="1" x14ac:dyDescent="0.3">
      <c r="A6" s="48">
        <v>4</v>
      </c>
      <c r="B6" s="49" t="s">
        <v>63</v>
      </c>
      <c r="C6" s="50">
        <v>13</v>
      </c>
      <c r="D6" s="48">
        <v>9</v>
      </c>
      <c r="E6" s="48">
        <v>2</v>
      </c>
      <c r="F6" s="48">
        <v>7</v>
      </c>
      <c r="G6" s="48">
        <v>16</v>
      </c>
      <c r="H6" s="48">
        <v>8</v>
      </c>
      <c r="I6" s="48">
        <v>10</v>
      </c>
      <c r="J6" s="48">
        <v>5</v>
      </c>
      <c r="K6" s="48">
        <v>2</v>
      </c>
      <c r="L6" s="50">
        <v>5</v>
      </c>
      <c r="M6" s="48">
        <v>39</v>
      </c>
      <c r="N6" s="48" t="s">
        <v>109</v>
      </c>
      <c r="O6" s="48">
        <v>116</v>
      </c>
    </row>
    <row r="7" spans="1:15" ht="15.75" customHeight="1" x14ac:dyDescent="0.3">
      <c r="A7" s="48">
        <v>5</v>
      </c>
      <c r="B7" s="49" t="s">
        <v>64</v>
      </c>
      <c r="C7" s="48">
        <v>4</v>
      </c>
      <c r="D7" s="50">
        <v>14</v>
      </c>
      <c r="E7" s="48">
        <v>6</v>
      </c>
      <c r="F7" s="48">
        <v>1</v>
      </c>
      <c r="G7" s="48">
        <v>13</v>
      </c>
      <c r="H7" s="50">
        <v>12</v>
      </c>
      <c r="I7" s="48">
        <v>9</v>
      </c>
      <c r="J7" s="48">
        <v>3</v>
      </c>
      <c r="K7" s="48">
        <v>1</v>
      </c>
      <c r="L7" s="48">
        <v>0</v>
      </c>
      <c r="M7" s="50">
        <v>50</v>
      </c>
      <c r="N7" s="48" t="s">
        <v>110</v>
      </c>
      <c r="O7" s="48">
        <v>113</v>
      </c>
    </row>
    <row r="8" spans="1:15" ht="15.75" customHeight="1" x14ac:dyDescent="0.3">
      <c r="A8" s="51">
        <v>6</v>
      </c>
      <c r="B8" s="52" t="s">
        <v>65</v>
      </c>
      <c r="C8" s="51">
        <v>5</v>
      </c>
      <c r="D8" s="51">
        <v>11</v>
      </c>
      <c r="E8" s="51">
        <v>10</v>
      </c>
      <c r="F8" s="53">
        <v>11</v>
      </c>
      <c r="G8" s="51">
        <v>10</v>
      </c>
      <c r="H8" s="51">
        <v>5</v>
      </c>
      <c r="I8" s="51">
        <v>11</v>
      </c>
      <c r="J8" s="51">
        <v>3</v>
      </c>
      <c r="K8" s="51">
        <v>2</v>
      </c>
      <c r="L8" s="51">
        <v>0</v>
      </c>
      <c r="M8" s="51">
        <v>42</v>
      </c>
      <c r="N8" s="51" t="s">
        <v>111</v>
      </c>
      <c r="O8" s="51">
        <v>110</v>
      </c>
    </row>
    <row r="9" spans="1:15" ht="15.75" customHeight="1" x14ac:dyDescent="0.3">
      <c r="A9" s="48">
        <v>7</v>
      </c>
      <c r="B9" s="49" t="s">
        <v>66</v>
      </c>
      <c r="C9" s="48">
        <v>11</v>
      </c>
      <c r="D9" s="48">
        <v>6</v>
      </c>
      <c r="E9" s="48">
        <v>15</v>
      </c>
      <c r="F9" s="48">
        <v>3</v>
      </c>
      <c r="G9" s="48">
        <v>6</v>
      </c>
      <c r="H9" s="48">
        <v>9</v>
      </c>
      <c r="I9" s="48">
        <v>7</v>
      </c>
      <c r="J9" s="48">
        <v>5</v>
      </c>
      <c r="K9" s="48">
        <v>1</v>
      </c>
      <c r="L9" s="48">
        <v>0</v>
      </c>
      <c r="M9" s="48">
        <v>47</v>
      </c>
      <c r="N9" s="48"/>
      <c r="O9" s="48">
        <v>110</v>
      </c>
    </row>
    <row r="10" spans="1:15" ht="15.75" customHeight="1" x14ac:dyDescent="0.3">
      <c r="A10" s="48">
        <v>8</v>
      </c>
      <c r="B10" s="49" t="s">
        <v>67</v>
      </c>
      <c r="C10" s="48">
        <v>5</v>
      </c>
      <c r="D10" s="48">
        <v>6</v>
      </c>
      <c r="E10" s="48">
        <v>13</v>
      </c>
      <c r="F10" s="48">
        <v>7</v>
      </c>
      <c r="G10" s="48">
        <v>19</v>
      </c>
      <c r="H10" s="48">
        <v>11</v>
      </c>
      <c r="I10" s="48">
        <v>8</v>
      </c>
      <c r="J10" s="48">
        <v>0</v>
      </c>
      <c r="K10" s="50">
        <v>6</v>
      </c>
      <c r="L10" s="48">
        <v>0</v>
      </c>
      <c r="M10" s="48">
        <v>34</v>
      </c>
      <c r="N10" s="48" t="s">
        <v>107</v>
      </c>
      <c r="O10" s="48">
        <v>109</v>
      </c>
    </row>
    <row r="11" spans="1:15" ht="15.75" customHeight="1" x14ac:dyDescent="0.3">
      <c r="A11" s="48">
        <v>9</v>
      </c>
      <c r="B11" s="49" t="s">
        <v>68</v>
      </c>
      <c r="C11" s="48">
        <v>2</v>
      </c>
      <c r="D11" s="48">
        <v>2</v>
      </c>
      <c r="E11" s="48">
        <v>5</v>
      </c>
      <c r="F11" s="48">
        <v>3</v>
      </c>
      <c r="G11" s="48">
        <v>15</v>
      </c>
      <c r="H11" s="48">
        <v>9</v>
      </c>
      <c r="I11" s="48">
        <v>5</v>
      </c>
      <c r="J11" s="50">
        <v>15</v>
      </c>
      <c r="K11" s="48">
        <v>0</v>
      </c>
      <c r="L11" s="50">
        <v>5</v>
      </c>
      <c r="M11" s="48">
        <v>47</v>
      </c>
      <c r="N11" s="48" t="s">
        <v>108</v>
      </c>
      <c r="O11" s="48">
        <v>108</v>
      </c>
    </row>
    <row r="12" spans="1:15" ht="15.75" customHeight="1" x14ac:dyDescent="0.35">
      <c r="A12" s="54">
        <v>10</v>
      </c>
      <c r="B12" s="49" t="s">
        <v>69</v>
      </c>
      <c r="C12" s="48">
        <v>7</v>
      </c>
      <c r="D12" s="48">
        <v>8</v>
      </c>
      <c r="E12" s="48">
        <v>9</v>
      </c>
      <c r="F12" s="50">
        <v>11</v>
      </c>
      <c r="G12" s="48">
        <v>21</v>
      </c>
      <c r="H12" s="48">
        <v>3</v>
      </c>
      <c r="I12" s="48">
        <v>8</v>
      </c>
      <c r="J12" s="48">
        <v>3</v>
      </c>
      <c r="K12" s="48">
        <v>1</v>
      </c>
      <c r="L12" s="48">
        <v>1</v>
      </c>
      <c r="M12" s="48">
        <v>34</v>
      </c>
      <c r="N12" s="48" t="s">
        <v>111</v>
      </c>
      <c r="O12" s="48">
        <v>106</v>
      </c>
    </row>
    <row r="13" spans="1:15" ht="15.75" customHeight="1" x14ac:dyDescent="0.35">
      <c r="A13" s="54">
        <v>11</v>
      </c>
      <c r="B13" s="49" t="s">
        <v>70</v>
      </c>
      <c r="C13" s="48">
        <v>9</v>
      </c>
      <c r="D13" s="48">
        <v>11</v>
      </c>
      <c r="E13" s="48">
        <v>9</v>
      </c>
      <c r="F13" s="48">
        <v>1</v>
      </c>
      <c r="G13" s="48">
        <v>12</v>
      </c>
      <c r="H13" s="48">
        <v>5</v>
      </c>
      <c r="I13" s="48">
        <v>8</v>
      </c>
      <c r="J13" s="48">
        <v>0</v>
      </c>
      <c r="K13" s="48">
        <v>1</v>
      </c>
      <c r="L13" s="48">
        <v>0</v>
      </c>
      <c r="M13" s="48">
        <v>47</v>
      </c>
      <c r="N13" s="48"/>
      <c r="O13" s="48">
        <v>103</v>
      </c>
    </row>
    <row r="14" spans="1:15" ht="15.75" customHeight="1" x14ac:dyDescent="0.35">
      <c r="A14" s="54">
        <v>12</v>
      </c>
      <c r="B14" s="49" t="s">
        <v>71</v>
      </c>
      <c r="C14" s="48">
        <v>7</v>
      </c>
      <c r="D14" s="48">
        <v>6</v>
      </c>
      <c r="E14" s="48">
        <v>11</v>
      </c>
      <c r="F14" s="48">
        <v>6</v>
      </c>
      <c r="G14" s="48">
        <v>7</v>
      </c>
      <c r="H14" s="48">
        <v>5</v>
      </c>
      <c r="I14" s="48">
        <v>9</v>
      </c>
      <c r="J14" s="48">
        <v>5</v>
      </c>
      <c r="K14" s="48">
        <v>0</v>
      </c>
      <c r="L14" s="48">
        <v>0</v>
      </c>
      <c r="M14" s="48">
        <v>39</v>
      </c>
      <c r="N14" s="48"/>
      <c r="O14" s="48">
        <v>95</v>
      </c>
    </row>
    <row r="15" spans="1:15" ht="15.75" customHeight="1" x14ac:dyDescent="0.35">
      <c r="A15" s="54">
        <v>13</v>
      </c>
      <c r="B15" s="49" t="s">
        <v>72</v>
      </c>
      <c r="C15" s="48">
        <v>8</v>
      </c>
      <c r="D15" s="48">
        <v>5</v>
      </c>
      <c r="E15" s="48">
        <v>7</v>
      </c>
      <c r="F15" s="48">
        <v>8</v>
      </c>
      <c r="G15" s="48">
        <v>5</v>
      </c>
      <c r="H15" s="50">
        <v>12</v>
      </c>
      <c r="I15" s="48">
        <v>15</v>
      </c>
      <c r="J15" s="48">
        <v>5</v>
      </c>
      <c r="K15" s="48">
        <v>2</v>
      </c>
      <c r="L15" s="48">
        <v>3</v>
      </c>
      <c r="M15" s="48">
        <v>23</v>
      </c>
      <c r="N15" s="48" t="s">
        <v>111</v>
      </c>
      <c r="O15" s="48">
        <v>93</v>
      </c>
    </row>
    <row r="16" spans="1:15" ht="15.75" customHeight="1" x14ac:dyDescent="0.35">
      <c r="A16" s="54">
        <v>14</v>
      </c>
      <c r="B16" s="49" t="s">
        <v>73</v>
      </c>
      <c r="C16" s="48">
        <v>3</v>
      </c>
      <c r="D16" s="48">
        <v>10</v>
      </c>
      <c r="E16" s="48">
        <v>12</v>
      </c>
      <c r="F16" s="48">
        <v>2</v>
      </c>
      <c r="G16" s="48">
        <v>10</v>
      </c>
      <c r="H16" s="48">
        <v>2</v>
      </c>
      <c r="I16" s="50">
        <v>19</v>
      </c>
      <c r="J16" s="48">
        <v>0</v>
      </c>
      <c r="K16" s="48">
        <v>2</v>
      </c>
      <c r="L16" s="48">
        <v>0</v>
      </c>
      <c r="M16" s="48">
        <v>31</v>
      </c>
      <c r="N16" s="48" t="s">
        <v>107</v>
      </c>
      <c r="O16" s="48">
        <v>91</v>
      </c>
    </row>
    <row r="17" spans="1:15" ht="15.75" customHeight="1" x14ac:dyDescent="0.35">
      <c r="A17" s="54">
        <v>15</v>
      </c>
      <c r="B17" s="49" t="s">
        <v>74</v>
      </c>
      <c r="C17" s="48">
        <v>4</v>
      </c>
      <c r="D17" s="48">
        <v>9</v>
      </c>
      <c r="E17" s="48">
        <v>3</v>
      </c>
      <c r="F17" s="48">
        <v>2</v>
      </c>
      <c r="G17" s="48">
        <v>15</v>
      </c>
      <c r="H17" s="48">
        <v>5</v>
      </c>
      <c r="I17" s="48">
        <v>7</v>
      </c>
      <c r="J17" s="48">
        <v>3</v>
      </c>
      <c r="K17" s="48">
        <v>0</v>
      </c>
      <c r="L17" s="48">
        <v>3</v>
      </c>
      <c r="M17" s="48">
        <v>39</v>
      </c>
      <c r="N17" s="48"/>
      <c r="O17" s="48">
        <v>90</v>
      </c>
    </row>
    <row r="18" spans="1:15" ht="15.75" customHeight="1" x14ac:dyDescent="0.35">
      <c r="A18" s="54">
        <v>16</v>
      </c>
      <c r="B18" s="49" t="s">
        <v>75</v>
      </c>
      <c r="C18" s="48">
        <v>8</v>
      </c>
      <c r="D18" s="48">
        <v>6</v>
      </c>
      <c r="E18" s="48">
        <v>9</v>
      </c>
      <c r="F18" s="48">
        <v>2</v>
      </c>
      <c r="G18" s="48">
        <v>9</v>
      </c>
      <c r="H18" s="48">
        <v>11</v>
      </c>
      <c r="I18" s="48">
        <v>9</v>
      </c>
      <c r="J18" s="48">
        <v>5</v>
      </c>
      <c r="K18" s="48">
        <v>2</v>
      </c>
      <c r="L18" s="48">
        <v>0</v>
      </c>
      <c r="M18" s="48">
        <v>28</v>
      </c>
      <c r="N18" s="48"/>
      <c r="O18" s="48">
        <v>89</v>
      </c>
    </row>
    <row r="19" spans="1:15" ht="15.75" customHeight="1" x14ac:dyDescent="0.35">
      <c r="A19" s="54">
        <v>17</v>
      </c>
      <c r="B19" s="49" t="s">
        <v>76</v>
      </c>
      <c r="C19" s="50">
        <v>13</v>
      </c>
      <c r="D19" s="48">
        <v>7</v>
      </c>
      <c r="E19" s="48">
        <v>5</v>
      </c>
      <c r="F19" s="48">
        <v>1</v>
      </c>
      <c r="G19" s="48">
        <v>18</v>
      </c>
      <c r="H19" s="48">
        <v>5</v>
      </c>
      <c r="I19" s="48">
        <v>5</v>
      </c>
      <c r="J19" s="48">
        <v>3</v>
      </c>
      <c r="K19" s="48">
        <v>0</v>
      </c>
      <c r="L19" s="48">
        <v>0</v>
      </c>
      <c r="M19" s="48">
        <v>31</v>
      </c>
      <c r="N19" s="48" t="s">
        <v>111</v>
      </c>
      <c r="O19" s="48">
        <v>88</v>
      </c>
    </row>
    <row r="20" spans="1:15" ht="15.75" customHeight="1" x14ac:dyDescent="0.35">
      <c r="A20" s="55">
        <v>18</v>
      </c>
      <c r="B20" s="56" t="s">
        <v>112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/>
      <c r="O20" s="57">
        <v>0</v>
      </c>
    </row>
  </sheetData>
  <hyperlinks>
    <hyperlink ref="C2" r:id="rId1" display="https://www.kicktipp.es/mefuimundial/ranking?wertung=einzelwertung&amp;tippsaisonId=1370802&amp;spieltagIndex=1" xr:uid="{00000000-0004-0000-0200-000000000000}"/>
    <hyperlink ref="D2" r:id="rId2" display="https://www.kicktipp.es/mefuimundial/ranking?wertung=einzelwertung&amp;tippsaisonId=1370802&amp;spieltagIndex=2" xr:uid="{00000000-0004-0000-0200-000001000000}"/>
    <hyperlink ref="E2" r:id="rId3" display="https://www.kicktipp.es/mefuimundial/ranking?wertung=einzelwertung&amp;tippsaisonId=1370802&amp;spieltagIndex=3" xr:uid="{00000000-0004-0000-0200-000002000000}"/>
    <hyperlink ref="F2" r:id="rId4" display="https://www.kicktipp.es/mefuimundial/ranking?wertung=einzelwertung&amp;tippsaisonId=1370802&amp;spieltagIndex=4" xr:uid="{00000000-0004-0000-0200-000003000000}"/>
    <hyperlink ref="G2" r:id="rId5" display="https://www.kicktipp.es/mefuimundial/ranking?wertung=einzelwertung&amp;tippsaisonId=1370802&amp;spieltagIndex=5" xr:uid="{00000000-0004-0000-0200-000004000000}"/>
    <hyperlink ref="H2" r:id="rId6" display="https://www.kicktipp.es/mefuimundial/ranking?wertung=einzelwertung&amp;tippsaisonId=1370802&amp;spieltagIndex=6" xr:uid="{00000000-0004-0000-0200-000005000000}"/>
    <hyperlink ref="I2" r:id="rId7" xr:uid="{00000000-0004-0000-0200-000006000000}"/>
    <hyperlink ref="J2" r:id="rId8" xr:uid="{00000000-0004-0000-0200-000007000000}"/>
    <hyperlink ref="K2" r:id="rId9" xr:uid="{00000000-0004-0000-0200-000008000000}"/>
    <hyperlink ref="L2" r:id="rId10" xr:uid="{00000000-0004-0000-0200-000009000000}"/>
    <hyperlink ref="M2" r:id="rId11" xr:uid="{00000000-0004-0000-0200-00000A000000}"/>
    <hyperlink ref="N2" r:id="rId12" xr:uid="{00000000-0004-0000-0200-00000B000000}"/>
    <hyperlink ref="O2" r:id="rId13" xr:uid="{00000000-0004-0000-0200-00000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00"/>
    <outlinePr summaryBelow="0" summaryRight="0"/>
  </sheetPr>
  <dimension ref="A1:S49"/>
  <sheetViews>
    <sheetView topLeftCell="A35" workbookViewId="0">
      <selection activeCell="S49" sqref="A1:S49"/>
    </sheetView>
  </sheetViews>
  <sheetFormatPr defaultColWidth="12.6328125" defaultRowHeight="15.75" customHeight="1" x14ac:dyDescent="0.3"/>
  <cols>
    <col min="1" max="2" width="6.36328125" customWidth="1"/>
    <col min="3" max="3" width="11.6328125" customWidth="1"/>
    <col min="4" max="15" width="6.36328125" customWidth="1"/>
  </cols>
  <sheetData>
    <row r="1" spans="1:19" ht="15.75" customHeight="1" x14ac:dyDescent="0.35">
      <c r="A1" s="39"/>
      <c r="B1" s="39"/>
      <c r="C1" s="39"/>
      <c r="D1" s="58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7</v>
      </c>
      <c r="J1" s="58" t="s">
        <v>8</v>
      </c>
      <c r="K1" s="58" t="s">
        <v>9</v>
      </c>
      <c r="L1" s="46" t="s">
        <v>113</v>
      </c>
      <c r="M1" s="46" t="s">
        <v>104</v>
      </c>
      <c r="N1" s="46" t="s">
        <v>105</v>
      </c>
      <c r="O1" s="47" t="s">
        <v>106</v>
      </c>
      <c r="P1" s="39"/>
      <c r="Q1" s="39"/>
      <c r="R1" s="39"/>
      <c r="S1" s="39"/>
    </row>
    <row r="2" spans="1:19" ht="15.75" customHeight="1" x14ac:dyDescent="0.35">
      <c r="A2" s="59">
        <v>1</v>
      </c>
      <c r="B2" s="60"/>
      <c r="C2" s="60" t="s">
        <v>76</v>
      </c>
      <c r="D2" s="61">
        <v>1.7361111111111112E-2</v>
      </c>
      <c r="E2" s="61">
        <v>8.4027777777777785E-2</v>
      </c>
      <c r="F2" s="61">
        <v>2.1527777777777778E-2</v>
      </c>
      <c r="G2" s="61">
        <v>5.2083333333333336E-2</v>
      </c>
      <c r="H2" s="62" t="s">
        <v>114</v>
      </c>
      <c r="I2" s="62" t="s">
        <v>115</v>
      </c>
      <c r="J2" s="62" t="s">
        <v>116</v>
      </c>
      <c r="K2" s="61">
        <v>8.4027777777777785E-2</v>
      </c>
      <c r="L2" s="63">
        <v>13</v>
      </c>
      <c r="M2" s="64">
        <v>0</v>
      </c>
      <c r="N2" s="59" t="s">
        <v>111</v>
      </c>
      <c r="O2" s="64">
        <v>13</v>
      </c>
      <c r="P2" s="39"/>
      <c r="Q2" s="39"/>
      <c r="R2" s="39"/>
      <c r="S2" s="39"/>
    </row>
    <row r="3" spans="1:19" ht="15.75" customHeight="1" x14ac:dyDescent="0.35">
      <c r="A3" s="59">
        <v>1</v>
      </c>
      <c r="B3" s="60"/>
      <c r="C3" s="60" t="s">
        <v>63</v>
      </c>
      <c r="D3" s="61">
        <v>7.6388888888888886E-3</v>
      </c>
      <c r="E3" s="61">
        <v>8.4027777777777785E-2</v>
      </c>
      <c r="F3" s="61">
        <v>1.7361111111111112E-2</v>
      </c>
      <c r="G3" s="62" t="s">
        <v>117</v>
      </c>
      <c r="H3" s="62" t="s">
        <v>115</v>
      </c>
      <c r="I3" s="62" t="s">
        <v>117</v>
      </c>
      <c r="J3" s="61">
        <v>3.472222222222222E-3</v>
      </c>
      <c r="K3" s="61">
        <v>8.4027777777777785E-2</v>
      </c>
      <c r="L3" s="63">
        <v>13</v>
      </c>
      <c r="M3" s="64">
        <v>0</v>
      </c>
      <c r="N3" s="59" t="s">
        <v>111</v>
      </c>
      <c r="O3" s="64">
        <v>13</v>
      </c>
      <c r="P3" s="39"/>
      <c r="Q3" s="39"/>
      <c r="R3" s="39"/>
      <c r="S3" s="39"/>
    </row>
    <row r="4" spans="1:19" ht="15.75" customHeight="1" x14ac:dyDescent="0.35">
      <c r="A4" s="48">
        <v>3</v>
      </c>
      <c r="B4" s="49"/>
      <c r="C4" s="49" t="s">
        <v>60</v>
      </c>
      <c r="D4" s="65" t="s">
        <v>117</v>
      </c>
      <c r="E4" s="66">
        <v>9.0972222222222218E-2</v>
      </c>
      <c r="F4" s="66">
        <v>1.7361111111111112E-2</v>
      </c>
      <c r="G4" s="66">
        <v>5.2083333333333336E-2</v>
      </c>
      <c r="H4" s="65" t="s">
        <v>114</v>
      </c>
      <c r="I4" s="65" t="s">
        <v>117</v>
      </c>
      <c r="J4" s="65" t="s">
        <v>118</v>
      </c>
      <c r="K4" s="66">
        <v>0.13263888888888889</v>
      </c>
      <c r="L4" s="54">
        <v>12</v>
      </c>
      <c r="M4" s="54">
        <v>0</v>
      </c>
      <c r="N4" s="48"/>
      <c r="O4" s="54">
        <v>12</v>
      </c>
      <c r="P4" s="39"/>
      <c r="Q4" s="39"/>
      <c r="R4" s="39"/>
      <c r="S4" s="39"/>
    </row>
    <row r="5" spans="1:19" ht="15.75" customHeight="1" x14ac:dyDescent="0.35">
      <c r="A5" s="48">
        <v>4</v>
      </c>
      <c r="B5" s="49"/>
      <c r="C5" s="49" t="s">
        <v>66</v>
      </c>
      <c r="D5" s="66">
        <v>5.6250000000000001E-2</v>
      </c>
      <c r="E5" s="66">
        <v>8.4027777777777785E-2</v>
      </c>
      <c r="F5" s="66">
        <v>7.6388888888888886E-3</v>
      </c>
      <c r="G5" s="66">
        <v>5.2083333333333336E-2</v>
      </c>
      <c r="H5" s="65" t="s">
        <v>115</v>
      </c>
      <c r="I5" s="65" t="s">
        <v>115</v>
      </c>
      <c r="J5" s="65" t="s">
        <v>119</v>
      </c>
      <c r="K5" s="66">
        <v>0.12708333333333333</v>
      </c>
      <c r="L5" s="54">
        <v>11</v>
      </c>
      <c r="M5" s="54">
        <v>0</v>
      </c>
      <c r="N5" s="48"/>
      <c r="O5" s="54">
        <v>11</v>
      </c>
      <c r="P5" s="39"/>
      <c r="Q5" s="39"/>
      <c r="R5" s="39"/>
      <c r="S5" s="39"/>
    </row>
    <row r="6" spans="1:19" ht="15.75" customHeight="1" x14ac:dyDescent="0.35">
      <c r="A6" s="48">
        <v>4</v>
      </c>
      <c r="B6" s="49"/>
      <c r="C6" s="49" t="s">
        <v>62</v>
      </c>
      <c r="D6" s="65" t="s">
        <v>120</v>
      </c>
      <c r="E6" s="66">
        <v>8.4027777777777785E-2</v>
      </c>
      <c r="F6" s="66">
        <v>6.458333333333334E-2</v>
      </c>
      <c r="G6" s="66">
        <v>5.2083333333333336E-2</v>
      </c>
      <c r="H6" s="65" t="s">
        <v>121</v>
      </c>
      <c r="I6" s="65" t="s">
        <v>114</v>
      </c>
      <c r="J6" s="66">
        <v>9.7916666666666666E-2</v>
      </c>
      <c r="K6" s="66">
        <v>8.4027777777777785E-2</v>
      </c>
      <c r="L6" s="54">
        <v>11</v>
      </c>
      <c r="M6" s="54">
        <v>0</v>
      </c>
      <c r="N6" s="48"/>
      <c r="O6" s="54">
        <v>11</v>
      </c>
      <c r="P6" s="39"/>
      <c r="Q6" s="39"/>
      <c r="R6" s="39"/>
      <c r="S6" s="39"/>
    </row>
    <row r="7" spans="1:19" ht="15.75" customHeight="1" x14ac:dyDescent="0.35">
      <c r="A7" s="48">
        <v>6</v>
      </c>
      <c r="B7" s="49"/>
      <c r="C7" s="49" t="s">
        <v>70</v>
      </c>
      <c r="D7" s="66">
        <v>2.1527777777777778E-2</v>
      </c>
      <c r="E7" s="66">
        <v>9.0972222222222218E-2</v>
      </c>
      <c r="F7" s="66">
        <v>1.7361111111111112E-2</v>
      </c>
      <c r="G7" s="65" t="s">
        <v>118</v>
      </c>
      <c r="H7" s="65" t="s">
        <v>122</v>
      </c>
      <c r="I7" s="65" t="s">
        <v>118</v>
      </c>
      <c r="J7" s="66">
        <v>4.9305555555555554E-2</v>
      </c>
      <c r="K7" s="66">
        <v>8.4027777777777785E-2</v>
      </c>
      <c r="L7" s="54">
        <v>9</v>
      </c>
      <c r="M7" s="54">
        <v>0</v>
      </c>
      <c r="N7" s="48"/>
      <c r="O7" s="54">
        <v>9</v>
      </c>
      <c r="P7" s="39"/>
      <c r="Q7" s="39"/>
      <c r="R7" s="39"/>
      <c r="S7" s="39"/>
    </row>
    <row r="8" spans="1:19" ht="15.75" customHeight="1" x14ac:dyDescent="0.35">
      <c r="A8" s="48">
        <v>7</v>
      </c>
      <c r="B8" s="49"/>
      <c r="C8" s="49" t="s">
        <v>72</v>
      </c>
      <c r="D8" s="66">
        <v>5.6250000000000001E-2</v>
      </c>
      <c r="E8" s="65" t="s">
        <v>120</v>
      </c>
      <c r="F8" s="66">
        <v>1.7361111111111112E-2</v>
      </c>
      <c r="G8" s="65" t="s">
        <v>117</v>
      </c>
      <c r="H8" s="65" t="s">
        <v>114</v>
      </c>
      <c r="I8" s="65" t="s">
        <v>115</v>
      </c>
      <c r="J8" s="66">
        <v>4.9305555555555554E-2</v>
      </c>
      <c r="K8" s="66">
        <v>4.2361111111111113E-2</v>
      </c>
      <c r="L8" s="54">
        <v>8</v>
      </c>
      <c r="M8" s="54">
        <v>0</v>
      </c>
      <c r="N8" s="48"/>
      <c r="O8" s="54">
        <v>8</v>
      </c>
      <c r="P8" s="39"/>
      <c r="Q8" s="39"/>
      <c r="R8" s="39"/>
      <c r="S8" s="39"/>
    </row>
    <row r="9" spans="1:19" ht="15.75" customHeight="1" x14ac:dyDescent="0.35">
      <c r="A9" s="48">
        <v>7</v>
      </c>
      <c r="B9" s="49"/>
      <c r="C9" s="49" t="s">
        <v>75</v>
      </c>
      <c r="D9" s="66">
        <v>5.6250000000000001E-2</v>
      </c>
      <c r="E9" s="66">
        <v>8.4027777777777785E-2</v>
      </c>
      <c r="F9" s="66">
        <v>1.7361111111111112E-2</v>
      </c>
      <c r="G9" s="65" t="s">
        <v>116</v>
      </c>
      <c r="H9" s="65" t="s">
        <v>114</v>
      </c>
      <c r="I9" s="65" t="s">
        <v>115</v>
      </c>
      <c r="J9" s="66">
        <v>4.9305555555555554E-2</v>
      </c>
      <c r="K9" s="65" t="s">
        <v>123</v>
      </c>
      <c r="L9" s="54">
        <v>8</v>
      </c>
      <c r="M9" s="54">
        <v>0</v>
      </c>
      <c r="N9" s="48"/>
      <c r="O9" s="54">
        <v>8</v>
      </c>
      <c r="P9" s="39"/>
      <c r="Q9" s="39"/>
      <c r="R9" s="39"/>
      <c r="S9" s="39"/>
    </row>
    <row r="10" spans="1:19" ht="15.75" customHeight="1" x14ac:dyDescent="0.35">
      <c r="A10" s="48">
        <v>7</v>
      </c>
      <c r="B10" s="49"/>
      <c r="C10" s="49" t="s">
        <v>61</v>
      </c>
      <c r="D10" s="65" t="s">
        <v>120</v>
      </c>
      <c r="E10" s="66">
        <v>8.4027777777777785E-2</v>
      </c>
      <c r="F10" s="66">
        <v>1.7361111111111112E-2</v>
      </c>
      <c r="G10" s="66">
        <v>9.7916666666666666E-2</v>
      </c>
      <c r="H10" s="65" t="s">
        <v>114</v>
      </c>
      <c r="I10" s="65" t="s">
        <v>118</v>
      </c>
      <c r="J10" s="65" t="s">
        <v>118</v>
      </c>
      <c r="K10" s="66">
        <v>0.13263888888888889</v>
      </c>
      <c r="L10" s="54">
        <v>8</v>
      </c>
      <c r="M10" s="54">
        <v>0</v>
      </c>
      <c r="N10" s="48"/>
      <c r="O10" s="54">
        <v>8</v>
      </c>
      <c r="P10" s="39"/>
      <c r="Q10" s="39"/>
      <c r="R10" s="39"/>
      <c r="S10" s="39"/>
    </row>
    <row r="11" spans="1:19" ht="15.75" customHeight="1" x14ac:dyDescent="0.35">
      <c r="A11" s="54">
        <v>10</v>
      </c>
      <c r="B11" s="49"/>
      <c r="C11" s="49" t="s">
        <v>69</v>
      </c>
      <c r="D11" s="66">
        <v>7.6388888888888886E-3</v>
      </c>
      <c r="E11" s="66">
        <v>0.13263888888888889</v>
      </c>
      <c r="F11" s="65" t="s">
        <v>120</v>
      </c>
      <c r="G11" s="66">
        <v>6.9444444444444447E-4</v>
      </c>
      <c r="H11" s="65" t="s">
        <v>124</v>
      </c>
      <c r="I11" s="65" t="s">
        <v>115</v>
      </c>
      <c r="J11" s="66">
        <v>4.9305555555555554E-2</v>
      </c>
      <c r="K11" s="66">
        <v>0.12708333333333333</v>
      </c>
      <c r="L11" s="54">
        <v>7</v>
      </c>
      <c r="M11" s="54">
        <v>0</v>
      </c>
      <c r="N11" s="48"/>
      <c r="O11" s="54">
        <v>7</v>
      </c>
      <c r="P11" s="39"/>
      <c r="Q11" s="39"/>
      <c r="R11" s="39"/>
      <c r="S11" s="39"/>
    </row>
    <row r="12" spans="1:19" ht="15.75" customHeight="1" x14ac:dyDescent="0.35">
      <c r="A12" s="54">
        <v>10</v>
      </c>
      <c r="B12" s="49"/>
      <c r="C12" s="49" t="s">
        <v>71</v>
      </c>
      <c r="D12" s="66">
        <v>6.458333333333334E-2</v>
      </c>
      <c r="E12" s="66">
        <v>0.12569444444444444</v>
      </c>
      <c r="F12" s="66">
        <v>5.6250000000000001E-2</v>
      </c>
      <c r="G12" s="66">
        <v>9.7916666666666666E-2</v>
      </c>
      <c r="H12" s="65" t="s">
        <v>115</v>
      </c>
      <c r="I12" s="65" t="s">
        <v>115</v>
      </c>
      <c r="J12" s="65" t="s">
        <v>116</v>
      </c>
      <c r="K12" s="66">
        <v>8.4027777777777785E-2</v>
      </c>
      <c r="L12" s="54">
        <v>7</v>
      </c>
      <c r="M12" s="54">
        <v>0</v>
      </c>
      <c r="N12" s="48"/>
      <c r="O12" s="54">
        <v>7</v>
      </c>
      <c r="P12" s="39"/>
      <c r="Q12" s="39"/>
      <c r="R12" s="39"/>
      <c r="S12" s="39"/>
    </row>
    <row r="13" spans="1:19" ht="15.75" customHeight="1" x14ac:dyDescent="0.35">
      <c r="A13" s="67">
        <v>12</v>
      </c>
      <c r="B13" s="52"/>
      <c r="C13" s="52" t="s">
        <v>65</v>
      </c>
      <c r="D13" s="68">
        <v>5.6250000000000001E-2</v>
      </c>
      <c r="E13" s="68">
        <v>0.12569444444444444</v>
      </c>
      <c r="F13" s="68">
        <v>2.1527777777777778E-2</v>
      </c>
      <c r="G13" s="69" t="s">
        <v>118</v>
      </c>
      <c r="H13" s="69" t="s">
        <v>114</v>
      </c>
      <c r="I13" s="69" t="s">
        <v>117</v>
      </c>
      <c r="J13" s="68">
        <v>4.9305555555555554E-2</v>
      </c>
      <c r="K13" s="68">
        <v>8.4027777777777785E-2</v>
      </c>
      <c r="L13" s="67">
        <v>5</v>
      </c>
      <c r="M13" s="67">
        <v>0</v>
      </c>
      <c r="N13" s="51"/>
      <c r="O13" s="67">
        <v>5</v>
      </c>
      <c r="P13" s="39"/>
      <c r="Q13" s="39"/>
      <c r="R13" s="39"/>
      <c r="S13" s="39"/>
    </row>
    <row r="14" spans="1:19" ht="15.75" customHeight="1" x14ac:dyDescent="0.35">
      <c r="A14" s="54">
        <v>12</v>
      </c>
      <c r="B14" s="49"/>
      <c r="C14" s="49" t="s">
        <v>67</v>
      </c>
      <c r="D14" s="66">
        <v>7.6388888888888886E-3</v>
      </c>
      <c r="E14" s="66">
        <v>0.13263888888888889</v>
      </c>
      <c r="F14" s="66">
        <v>5.6250000000000001E-2</v>
      </c>
      <c r="G14" s="66">
        <v>6.9444444444444447E-4</v>
      </c>
      <c r="H14" s="65" t="s">
        <v>114</v>
      </c>
      <c r="I14" s="65" t="s">
        <v>117</v>
      </c>
      <c r="J14" s="65" t="s">
        <v>125</v>
      </c>
      <c r="K14" s="66">
        <v>8.4027777777777785E-2</v>
      </c>
      <c r="L14" s="54">
        <v>5</v>
      </c>
      <c r="M14" s="54">
        <v>0</v>
      </c>
      <c r="N14" s="48"/>
      <c r="O14" s="54">
        <v>5</v>
      </c>
      <c r="P14" s="39"/>
      <c r="Q14" s="39"/>
      <c r="R14" s="39"/>
      <c r="S14" s="39"/>
    </row>
    <row r="15" spans="1:19" ht="15.75" customHeight="1" x14ac:dyDescent="0.35">
      <c r="A15" s="54">
        <v>14</v>
      </c>
      <c r="B15" s="49"/>
      <c r="C15" s="49" t="s">
        <v>74</v>
      </c>
      <c r="D15" s="66">
        <v>7.6388888888888886E-3</v>
      </c>
      <c r="E15" s="66">
        <v>0.12569444444444444</v>
      </c>
      <c r="F15" s="66">
        <v>5.6250000000000001E-2</v>
      </c>
      <c r="G15" s="65" t="s">
        <v>118</v>
      </c>
      <c r="H15" s="65" t="s">
        <v>114</v>
      </c>
      <c r="I15" s="65" t="s">
        <v>115</v>
      </c>
      <c r="J15" s="65" t="s">
        <v>118</v>
      </c>
      <c r="K15" s="66">
        <v>0.13263888888888889</v>
      </c>
      <c r="L15" s="54">
        <v>4</v>
      </c>
      <c r="M15" s="54">
        <v>0</v>
      </c>
      <c r="N15" s="48"/>
      <c r="O15" s="54">
        <v>4</v>
      </c>
      <c r="P15" s="39"/>
      <c r="Q15" s="39"/>
      <c r="R15" s="39"/>
      <c r="S15" s="39"/>
    </row>
    <row r="16" spans="1:19" ht="15.75" customHeight="1" x14ac:dyDescent="0.35">
      <c r="A16" s="54">
        <v>14</v>
      </c>
      <c r="B16" s="49"/>
      <c r="C16" s="49" t="s">
        <v>64</v>
      </c>
      <c r="D16" s="66">
        <v>5.6250000000000001E-2</v>
      </c>
      <c r="E16" s="66">
        <v>0.12569444444444444</v>
      </c>
      <c r="F16" s="66">
        <v>5.6250000000000001E-2</v>
      </c>
      <c r="G16" s="65" t="s">
        <v>117</v>
      </c>
      <c r="H16" s="65" t="s">
        <v>121</v>
      </c>
      <c r="I16" s="65" t="s">
        <v>114</v>
      </c>
      <c r="J16" s="65" t="s">
        <v>116</v>
      </c>
      <c r="K16" s="66">
        <v>0.1673611111111111</v>
      </c>
      <c r="L16" s="54">
        <v>4</v>
      </c>
      <c r="M16" s="54">
        <v>0</v>
      </c>
      <c r="N16" s="48"/>
      <c r="O16" s="54">
        <v>4</v>
      </c>
      <c r="P16" s="39"/>
      <c r="Q16" s="39"/>
      <c r="R16" s="39"/>
      <c r="S16" s="39"/>
    </row>
    <row r="17" spans="1:19" ht="15.75" customHeight="1" x14ac:dyDescent="0.35">
      <c r="A17" s="54">
        <v>16</v>
      </c>
      <c r="B17" s="49"/>
      <c r="C17" s="49" t="s">
        <v>73</v>
      </c>
      <c r="D17" s="65" t="s">
        <v>120</v>
      </c>
      <c r="E17" s="66">
        <v>0.13263888888888889</v>
      </c>
      <c r="F17" s="66">
        <v>5.6250000000000001E-2</v>
      </c>
      <c r="G17" s="65" t="s">
        <v>117</v>
      </c>
      <c r="H17" s="65" t="s">
        <v>114</v>
      </c>
      <c r="I17" s="65" t="s">
        <v>115</v>
      </c>
      <c r="J17" s="65" t="s">
        <v>118</v>
      </c>
      <c r="K17" s="66">
        <v>0.13263888888888889</v>
      </c>
      <c r="L17" s="54">
        <v>3</v>
      </c>
      <c r="M17" s="54">
        <v>0</v>
      </c>
      <c r="N17" s="48"/>
      <c r="O17" s="54">
        <v>3</v>
      </c>
      <c r="P17" s="39"/>
      <c r="Q17" s="39"/>
      <c r="R17" s="39"/>
      <c r="S17" s="39"/>
    </row>
    <row r="18" spans="1:19" ht="15.75" customHeight="1" x14ac:dyDescent="0.35">
      <c r="A18" s="54">
        <v>17</v>
      </c>
      <c r="B18" s="49"/>
      <c r="C18" s="49" t="s">
        <v>68</v>
      </c>
      <c r="D18" s="65" t="s">
        <v>120</v>
      </c>
      <c r="E18" s="65" t="s">
        <v>123</v>
      </c>
      <c r="F18" s="66">
        <v>5.6250000000000001E-2</v>
      </c>
      <c r="G18" s="65" t="s">
        <v>125</v>
      </c>
      <c r="H18" s="65" t="s">
        <v>114</v>
      </c>
      <c r="I18" s="65" t="s">
        <v>118</v>
      </c>
      <c r="J18" s="65" t="s">
        <v>116</v>
      </c>
      <c r="K18" s="66">
        <v>0.13263888888888889</v>
      </c>
      <c r="L18" s="54">
        <v>2</v>
      </c>
      <c r="M18" s="54">
        <v>0</v>
      </c>
      <c r="N18" s="48"/>
      <c r="O18" s="54">
        <v>2</v>
      </c>
      <c r="P18" s="39"/>
      <c r="Q18" s="39"/>
      <c r="R18" s="39"/>
      <c r="S18" s="39"/>
    </row>
    <row r="19" spans="1:19" ht="15.75" customHeight="1" x14ac:dyDescent="0.35">
      <c r="A19" s="70"/>
      <c r="B19" s="49"/>
      <c r="C19" s="66"/>
      <c r="D19" s="49"/>
      <c r="E19" s="49"/>
      <c r="F19" s="49"/>
      <c r="G19" s="49"/>
      <c r="H19" s="66"/>
      <c r="I19" s="49"/>
      <c r="J19" s="49"/>
      <c r="K19" s="54">
        <v>0</v>
      </c>
      <c r="L19" s="54">
        <v>0</v>
      </c>
      <c r="M19" s="48"/>
      <c r="N19" s="54">
        <v>0</v>
      </c>
      <c r="O19" s="71"/>
      <c r="P19" s="39"/>
      <c r="Q19" s="39"/>
      <c r="R19" s="39"/>
      <c r="S19" s="39"/>
    </row>
    <row r="20" spans="1:19" ht="14.5" x14ac:dyDescent="0.35">
      <c r="A20" s="72"/>
      <c r="B20" s="72"/>
      <c r="C20" s="73"/>
      <c r="D20" s="72"/>
      <c r="E20" s="72"/>
      <c r="F20" s="72"/>
      <c r="G20" s="72"/>
      <c r="H20" s="73"/>
      <c r="I20" s="74"/>
      <c r="J20" s="74"/>
      <c r="K20" s="74"/>
      <c r="L20" s="74"/>
      <c r="M20" s="74"/>
      <c r="N20" s="74"/>
      <c r="O20" s="74"/>
      <c r="P20" s="39"/>
      <c r="Q20" s="39"/>
      <c r="R20" s="39"/>
      <c r="S20" s="39"/>
    </row>
    <row r="21" spans="1:19" ht="14.5" x14ac:dyDescent="0.35">
      <c r="A21" s="75"/>
      <c r="B21" s="75"/>
      <c r="C21" s="76"/>
      <c r="D21" s="75"/>
      <c r="E21" s="75"/>
      <c r="F21" s="75"/>
      <c r="G21" s="75"/>
      <c r="H21" s="76"/>
      <c r="I21" s="77"/>
      <c r="J21" s="77"/>
      <c r="K21" s="77"/>
      <c r="L21" s="77"/>
      <c r="M21" s="77"/>
      <c r="N21" s="77"/>
      <c r="O21" s="77"/>
      <c r="P21" s="39"/>
      <c r="Q21" s="39"/>
      <c r="R21" s="39"/>
      <c r="S21" s="39"/>
    </row>
    <row r="22" spans="1:19" ht="14.5" x14ac:dyDescent="0.35">
      <c r="A22" s="75"/>
      <c r="B22" s="75"/>
      <c r="C22" s="78" t="s">
        <v>126</v>
      </c>
      <c r="D22" s="78"/>
      <c r="E22" s="78"/>
      <c r="F22" s="78"/>
      <c r="G22" s="78"/>
      <c r="H22" s="79"/>
      <c r="I22" s="80"/>
      <c r="J22" s="80"/>
      <c r="K22" s="80"/>
      <c r="L22" s="80" t="s">
        <v>127</v>
      </c>
      <c r="M22" s="77"/>
      <c r="N22" s="77"/>
      <c r="O22" s="77"/>
      <c r="P22" s="39"/>
      <c r="Q22" s="39"/>
      <c r="R22" s="39"/>
      <c r="S22" s="39"/>
    </row>
    <row r="23" spans="1:19" ht="14.5" x14ac:dyDescent="0.35">
      <c r="A23" s="75"/>
      <c r="B23" s="75"/>
      <c r="C23" s="75" t="s">
        <v>76</v>
      </c>
      <c r="D23" s="75">
        <v>5</v>
      </c>
      <c r="E23" s="75">
        <v>1</v>
      </c>
      <c r="F23" s="75">
        <v>1</v>
      </c>
      <c r="G23" s="75">
        <v>5</v>
      </c>
      <c r="H23" s="75">
        <v>0</v>
      </c>
      <c r="I23" s="75">
        <v>0</v>
      </c>
      <c r="J23" s="75">
        <v>0</v>
      </c>
      <c r="K23" s="75">
        <v>1</v>
      </c>
      <c r="L23" s="81">
        <v>13</v>
      </c>
      <c r="M23" s="77"/>
      <c r="N23" s="77"/>
      <c r="O23" s="77"/>
      <c r="P23" s="39"/>
      <c r="Q23" s="39"/>
      <c r="R23" s="39"/>
      <c r="S23" s="39"/>
    </row>
    <row r="24" spans="1:19" ht="14.5" x14ac:dyDescent="0.35">
      <c r="A24" s="75"/>
      <c r="B24" s="75"/>
      <c r="C24" s="75" t="s">
        <v>63</v>
      </c>
      <c r="D24" s="75">
        <v>1</v>
      </c>
      <c r="E24" s="75">
        <v>1</v>
      </c>
      <c r="F24" s="75">
        <v>5</v>
      </c>
      <c r="G24" s="75">
        <v>0</v>
      </c>
      <c r="H24" s="75">
        <v>0</v>
      </c>
      <c r="I24" s="75">
        <v>0</v>
      </c>
      <c r="J24" s="75">
        <v>5</v>
      </c>
      <c r="K24" s="75">
        <v>1</v>
      </c>
      <c r="L24" s="81">
        <v>13</v>
      </c>
      <c r="M24" s="77"/>
      <c r="N24" s="77"/>
      <c r="O24" s="77"/>
      <c r="P24" s="39"/>
      <c r="Q24" s="39"/>
      <c r="R24" s="39"/>
      <c r="S24" s="39"/>
    </row>
    <row r="25" spans="1:19" ht="14.5" x14ac:dyDescent="0.35">
      <c r="A25" s="75"/>
      <c r="B25" s="75"/>
      <c r="C25" s="75" t="s">
        <v>60</v>
      </c>
      <c r="D25" s="75">
        <v>0</v>
      </c>
      <c r="E25" s="75">
        <v>1</v>
      </c>
      <c r="F25" s="75">
        <v>5</v>
      </c>
      <c r="G25" s="75">
        <v>5</v>
      </c>
      <c r="H25" s="75">
        <v>0</v>
      </c>
      <c r="I25" s="75">
        <v>0</v>
      </c>
      <c r="J25" s="75">
        <v>0</v>
      </c>
      <c r="K25" s="75">
        <v>1</v>
      </c>
      <c r="L25" s="81">
        <v>12</v>
      </c>
      <c r="M25" s="77"/>
      <c r="N25" s="77"/>
      <c r="O25" s="77"/>
      <c r="P25" s="39"/>
      <c r="Q25" s="39"/>
      <c r="R25" s="39"/>
      <c r="S25" s="39"/>
    </row>
    <row r="26" spans="1:19" ht="14.5" x14ac:dyDescent="0.35">
      <c r="A26" s="75"/>
      <c r="B26" s="75"/>
      <c r="C26" s="75" t="s">
        <v>66</v>
      </c>
      <c r="D26" s="75">
        <v>1</v>
      </c>
      <c r="E26" s="75">
        <v>1</v>
      </c>
      <c r="F26" s="75">
        <v>1</v>
      </c>
      <c r="G26" s="75">
        <v>5</v>
      </c>
      <c r="H26" s="75">
        <v>0</v>
      </c>
      <c r="I26" s="75">
        <v>0</v>
      </c>
      <c r="J26" s="75">
        <v>0</v>
      </c>
      <c r="K26" s="75">
        <v>3</v>
      </c>
      <c r="L26" s="81">
        <v>11</v>
      </c>
      <c r="M26" s="77"/>
      <c r="N26" s="77"/>
      <c r="O26" s="77"/>
      <c r="P26" s="39"/>
      <c r="Q26" s="39"/>
      <c r="R26" s="39"/>
      <c r="S26" s="39"/>
    </row>
    <row r="27" spans="1:19" ht="14.5" x14ac:dyDescent="0.35">
      <c r="A27" s="75"/>
      <c r="B27" s="75"/>
      <c r="C27" s="75" t="s">
        <v>62</v>
      </c>
      <c r="D27" s="75">
        <v>0</v>
      </c>
      <c r="E27" s="75">
        <v>1</v>
      </c>
      <c r="F27" s="75">
        <v>3</v>
      </c>
      <c r="G27" s="75">
        <v>5</v>
      </c>
      <c r="H27" s="75">
        <v>0</v>
      </c>
      <c r="I27" s="75">
        <v>0</v>
      </c>
      <c r="J27" s="75">
        <v>1</v>
      </c>
      <c r="K27" s="75">
        <v>1</v>
      </c>
      <c r="L27" s="81">
        <v>11</v>
      </c>
      <c r="M27" s="77"/>
      <c r="N27" s="77"/>
      <c r="O27" s="77"/>
      <c r="P27" s="39"/>
      <c r="Q27" s="39"/>
      <c r="R27" s="39"/>
      <c r="S27" s="39"/>
    </row>
    <row r="28" spans="1:19" ht="14.5" x14ac:dyDescent="0.35">
      <c r="A28" s="75"/>
      <c r="B28" s="75"/>
      <c r="C28" s="75" t="s">
        <v>70</v>
      </c>
      <c r="D28" s="75">
        <v>1</v>
      </c>
      <c r="E28" s="75">
        <v>1</v>
      </c>
      <c r="F28" s="75">
        <v>5</v>
      </c>
      <c r="G28" s="75">
        <v>0</v>
      </c>
      <c r="H28" s="75">
        <v>0</v>
      </c>
      <c r="I28" s="75">
        <v>0</v>
      </c>
      <c r="J28" s="75">
        <v>1</v>
      </c>
      <c r="K28" s="75">
        <v>1</v>
      </c>
      <c r="L28" s="81">
        <v>9</v>
      </c>
      <c r="M28" s="77"/>
      <c r="N28" s="77"/>
      <c r="O28" s="77"/>
      <c r="P28" s="39"/>
      <c r="Q28" s="39"/>
      <c r="R28" s="39"/>
      <c r="S28" s="39"/>
    </row>
    <row r="29" spans="1:19" ht="14.5" x14ac:dyDescent="0.35">
      <c r="A29" s="75"/>
      <c r="B29" s="75"/>
      <c r="C29" s="75" t="s">
        <v>72</v>
      </c>
      <c r="D29" s="75">
        <v>1</v>
      </c>
      <c r="E29" s="75">
        <v>0</v>
      </c>
      <c r="F29" s="75">
        <v>5</v>
      </c>
      <c r="G29" s="75">
        <v>0</v>
      </c>
      <c r="H29" s="75">
        <v>0</v>
      </c>
      <c r="I29" s="75">
        <v>0</v>
      </c>
      <c r="J29" s="75">
        <v>1</v>
      </c>
      <c r="K29" s="75">
        <v>1</v>
      </c>
      <c r="L29" s="81">
        <v>8</v>
      </c>
      <c r="M29" s="77"/>
      <c r="N29" s="77"/>
      <c r="O29" s="77"/>
      <c r="P29" s="39"/>
      <c r="Q29" s="39"/>
      <c r="R29" s="39"/>
      <c r="S29" s="39"/>
    </row>
    <row r="30" spans="1:19" ht="14.5" x14ac:dyDescent="0.35">
      <c r="A30" s="75"/>
      <c r="B30" s="75"/>
      <c r="C30" s="75" t="s">
        <v>75</v>
      </c>
      <c r="D30" s="75">
        <v>1</v>
      </c>
      <c r="E30" s="75">
        <v>1</v>
      </c>
      <c r="F30" s="75">
        <v>5</v>
      </c>
      <c r="G30" s="75">
        <v>0</v>
      </c>
      <c r="H30" s="75">
        <v>0</v>
      </c>
      <c r="I30" s="75">
        <v>0</v>
      </c>
      <c r="J30" s="75">
        <v>1</v>
      </c>
      <c r="K30" s="75">
        <v>0</v>
      </c>
      <c r="L30" s="81">
        <v>8</v>
      </c>
      <c r="M30" s="77"/>
      <c r="N30" s="77"/>
      <c r="O30" s="77"/>
      <c r="P30" s="39"/>
      <c r="Q30" s="39"/>
      <c r="R30" s="39"/>
      <c r="S30" s="39"/>
    </row>
    <row r="31" spans="1:19" ht="14.5" x14ac:dyDescent="0.35">
      <c r="A31" s="75"/>
      <c r="B31" s="75"/>
      <c r="C31" s="75" t="s">
        <v>61</v>
      </c>
      <c r="D31" s="75">
        <v>0</v>
      </c>
      <c r="E31" s="75">
        <v>1</v>
      </c>
      <c r="F31" s="75">
        <v>5</v>
      </c>
      <c r="G31" s="75">
        <v>1</v>
      </c>
      <c r="H31" s="75">
        <v>0</v>
      </c>
      <c r="I31" s="75">
        <v>0</v>
      </c>
      <c r="J31" s="75">
        <v>0</v>
      </c>
      <c r="K31" s="75">
        <v>1</v>
      </c>
      <c r="L31" s="81">
        <v>8</v>
      </c>
      <c r="M31" s="77"/>
      <c r="N31" s="77"/>
      <c r="O31" s="77"/>
      <c r="P31" s="39"/>
      <c r="Q31" s="39"/>
      <c r="R31" s="39"/>
      <c r="S31" s="39"/>
    </row>
    <row r="32" spans="1:19" ht="14.5" x14ac:dyDescent="0.35">
      <c r="A32" s="75"/>
      <c r="B32" s="75"/>
      <c r="C32" s="75" t="s">
        <v>69</v>
      </c>
      <c r="D32" s="75">
        <v>1</v>
      </c>
      <c r="E32" s="75">
        <v>1</v>
      </c>
      <c r="F32" s="75">
        <v>0</v>
      </c>
      <c r="G32" s="75">
        <v>1</v>
      </c>
      <c r="H32" s="75">
        <v>0</v>
      </c>
      <c r="I32" s="75">
        <v>0</v>
      </c>
      <c r="J32" s="75">
        <v>1</v>
      </c>
      <c r="K32" s="75">
        <v>3</v>
      </c>
      <c r="L32" s="81">
        <v>7</v>
      </c>
      <c r="M32" s="77"/>
      <c r="N32" s="77"/>
      <c r="O32" s="77"/>
      <c r="P32" s="39"/>
      <c r="Q32" s="39"/>
      <c r="R32" s="39"/>
      <c r="S32" s="39"/>
    </row>
    <row r="33" spans="1:19" ht="14.5" x14ac:dyDescent="0.35">
      <c r="A33" s="75"/>
      <c r="B33" s="75"/>
      <c r="C33" s="75" t="s">
        <v>71</v>
      </c>
      <c r="D33" s="75">
        <v>3</v>
      </c>
      <c r="E33" s="75">
        <v>1</v>
      </c>
      <c r="F33" s="75">
        <v>1</v>
      </c>
      <c r="G33" s="75">
        <v>1</v>
      </c>
      <c r="H33" s="75">
        <v>0</v>
      </c>
      <c r="I33" s="75">
        <v>0</v>
      </c>
      <c r="J33" s="75">
        <v>0</v>
      </c>
      <c r="K33" s="75">
        <v>1</v>
      </c>
      <c r="L33" s="81">
        <v>7</v>
      </c>
      <c r="M33" s="77"/>
      <c r="N33" s="77"/>
      <c r="O33" s="77"/>
      <c r="P33" s="39"/>
      <c r="Q33" s="39"/>
      <c r="R33" s="39"/>
      <c r="S33" s="39"/>
    </row>
    <row r="34" spans="1:19" ht="14.5" x14ac:dyDescent="0.35">
      <c r="A34" s="75"/>
      <c r="B34" s="75"/>
      <c r="C34" s="75" t="s">
        <v>65</v>
      </c>
      <c r="D34" s="75">
        <v>1</v>
      </c>
      <c r="E34" s="75">
        <v>1</v>
      </c>
      <c r="F34" s="75">
        <v>1</v>
      </c>
      <c r="G34" s="75">
        <v>0</v>
      </c>
      <c r="H34" s="75">
        <v>0</v>
      </c>
      <c r="I34" s="75">
        <v>0</v>
      </c>
      <c r="J34" s="75">
        <v>1</v>
      </c>
      <c r="K34" s="75">
        <v>1</v>
      </c>
      <c r="L34" s="81">
        <v>5</v>
      </c>
      <c r="M34" s="77"/>
      <c r="N34" s="77"/>
      <c r="O34" s="77"/>
      <c r="P34" s="39"/>
      <c r="Q34" s="39"/>
      <c r="R34" s="39"/>
      <c r="S34" s="39"/>
    </row>
    <row r="35" spans="1:19" ht="14.5" x14ac:dyDescent="0.35">
      <c r="A35" s="75"/>
      <c r="B35" s="75"/>
      <c r="C35" s="75" t="s">
        <v>67</v>
      </c>
      <c r="D35" s="75">
        <v>1</v>
      </c>
      <c r="E35" s="75">
        <v>1</v>
      </c>
      <c r="F35" s="75">
        <v>1</v>
      </c>
      <c r="G35" s="75">
        <v>1</v>
      </c>
      <c r="H35" s="75">
        <v>0</v>
      </c>
      <c r="I35" s="75">
        <v>0</v>
      </c>
      <c r="J35" s="75">
        <v>0</v>
      </c>
      <c r="K35" s="75">
        <v>1</v>
      </c>
      <c r="L35" s="81">
        <v>5</v>
      </c>
      <c r="M35" s="77"/>
      <c r="N35" s="77"/>
      <c r="O35" s="77"/>
      <c r="P35" s="39"/>
      <c r="Q35" s="39"/>
      <c r="R35" s="39"/>
      <c r="S35" s="39"/>
    </row>
    <row r="36" spans="1:19" ht="14.5" x14ac:dyDescent="0.35">
      <c r="A36" s="75"/>
      <c r="B36" s="75"/>
      <c r="C36" s="75" t="s">
        <v>74</v>
      </c>
      <c r="D36" s="75">
        <v>1</v>
      </c>
      <c r="E36" s="75">
        <v>1</v>
      </c>
      <c r="F36" s="75">
        <v>1</v>
      </c>
      <c r="G36" s="75">
        <v>0</v>
      </c>
      <c r="H36" s="75">
        <v>0</v>
      </c>
      <c r="I36" s="75">
        <v>0</v>
      </c>
      <c r="J36" s="75">
        <v>0</v>
      </c>
      <c r="K36" s="75">
        <v>1</v>
      </c>
      <c r="L36" s="81">
        <v>4</v>
      </c>
      <c r="M36" s="77"/>
      <c r="N36" s="77"/>
      <c r="O36" s="77"/>
      <c r="P36" s="39"/>
      <c r="Q36" s="39"/>
      <c r="R36" s="39"/>
      <c r="S36" s="39"/>
    </row>
    <row r="37" spans="1:19" ht="14.5" x14ac:dyDescent="0.35">
      <c r="A37" s="75"/>
      <c r="B37" s="75"/>
      <c r="C37" s="75" t="s">
        <v>64</v>
      </c>
      <c r="D37" s="75">
        <v>1</v>
      </c>
      <c r="E37" s="75">
        <v>1</v>
      </c>
      <c r="F37" s="75">
        <v>1</v>
      </c>
      <c r="G37" s="75">
        <v>0</v>
      </c>
      <c r="H37" s="75">
        <v>0</v>
      </c>
      <c r="I37" s="75">
        <v>0</v>
      </c>
      <c r="J37" s="75">
        <v>0</v>
      </c>
      <c r="K37" s="75">
        <v>1</v>
      </c>
      <c r="L37" s="81">
        <v>4</v>
      </c>
      <c r="M37" s="77"/>
      <c r="N37" s="77"/>
      <c r="O37" s="77"/>
      <c r="P37" s="39"/>
      <c r="Q37" s="39"/>
      <c r="R37" s="39"/>
      <c r="S37" s="39"/>
    </row>
    <row r="38" spans="1:19" ht="14.5" x14ac:dyDescent="0.35">
      <c r="A38" s="75"/>
      <c r="B38" s="75"/>
      <c r="C38" s="75" t="s">
        <v>73</v>
      </c>
      <c r="D38" s="75">
        <v>0</v>
      </c>
      <c r="E38" s="75">
        <v>1</v>
      </c>
      <c r="F38" s="75">
        <v>1</v>
      </c>
      <c r="G38" s="75">
        <v>0</v>
      </c>
      <c r="H38" s="75">
        <v>0</v>
      </c>
      <c r="I38" s="75">
        <v>0</v>
      </c>
      <c r="J38" s="75">
        <v>0</v>
      </c>
      <c r="K38" s="75">
        <v>1</v>
      </c>
      <c r="L38" s="81">
        <v>3</v>
      </c>
      <c r="M38" s="77"/>
      <c r="N38" s="77"/>
      <c r="O38" s="77"/>
      <c r="P38" s="39"/>
      <c r="Q38" s="39"/>
      <c r="R38" s="39"/>
      <c r="S38" s="39"/>
    </row>
    <row r="39" spans="1:19" ht="14.5" x14ac:dyDescent="0.35">
      <c r="A39" s="75"/>
      <c r="B39" s="75"/>
      <c r="C39" s="75" t="s">
        <v>68</v>
      </c>
      <c r="D39" s="75">
        <v>0</v>
      </c>
      <c r="E39" s="75">
        <v>0</v>
      </c>
      <c r="F39" s="75">
        <v>1</v>
      </c>
      <c r="G39" s="75">
        <v>0</v>
      </c>
      <c r="H39" s="75">
        <v>0</v>
      </c>
      <c r="I39" s="75">
        <v>0</v>
      </c>
      <c r="J39" s="75">
        <v>0</v>
      </c>
      <c r="K39" s="75">
        <v>1</v>
      </c>
      <c r="L39" s="81">
        <v>2</v>
      </c>
      <c r="M39" s="77"/>
      <c r="N39" s="77"/>
      <c r="O39" s="77"/>
      <c r="P39" s="39"/>
      <c r="Q39" s="39"/>
      <c r="R39" s="39"/>
      <c r="S39" s="39"/>
    </row>
    <row r="40" spans="1:19" ht="15.75" customHeight="1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5.75" customHeight="1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5.75" customHeight="1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t="15.75" customHeight="1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19" ht="15.75" customHeight="1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5.75" customHeight="1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t="15.75" customHeight="1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19" ht="15.75" customHeight="1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t="15.75" customHeight="1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.75" customHeight="1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</sheetData>
  <hyperlinks>
    <hyperlink ref="D1" r:id="rId1" xr:uid="{00000000-0004-0000-0300-000000000000}"/>
    <hyperlink ref="E1" r:id="rId2" xr:uid="{00000000-0004-0000-0300-000001000000}"/>
    <hyperlink ref="F1" r:id="rId3" xr:uid="{00000000-0004-0000-0300-000002000000}"/>
    <hyperlink ref="G1" r:id="rId4" xr:uid="{00000000-0004-0000-0300-000003000000}"/>
    <hyperlink ref="H1" r:id="rId5" xr:uid="{00000000-0004-0000-0300-000004000000}"/>
    <hyperlink ref="I1" r:id="rId6" xr:uid="{00000000-0004-0000-0300-000005000000}"/>
    <hyperlink ref="J1" r:id="rId7" xr:uid="{00000000-0004-0000-0300-000006000000}"/>
    <hyperlink ref="K1" r:id="rId8" xr:uid="{00000000-0004-0000-0300-000007000000}"/>
    <hyperlink ref="L1" r:id="rId9" xr:uid="{00000000-0004-0000-0300-000008000000}"/>
    <hyperlink ref="M1" r:id="rId10" xr:uid="{00000000-0004-0000-0300-000009000000}"/>
    <hyperlink ref="N1" r:id="rId11" xr:uid="{00000000-0004-0000-0300-00000A000000}"/>
    <hyperlink ref="O1" r:id="rId12" xr:uid="{00000000-0004-0000-03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  <outlinePr summaryBelow="0" summaryRight="0"/>
  </sheetPr>
  <dimension ref="A1:O39"/>
  <sheetViews>
    <sheetView workbookViewId="0">
      <selection sqref="A1:XFD1048576"/>
    </sheetView>
  </sheetViews>
  <sheetFormatPr defaultColWidth="12.6328125" defaultRowHeight="15.75" customHeight="1" x14ac:dyDescent="0.3"/>
  <cols>
    <col min="1" max="2" width="6.36328125" style="39" customWidth="1"/>
    <col min="3" max="3" width="11.6328125" style="39" customWidth="1"/>
    <col min="4" max="15" width="6.36328125" style="39" customWidth="1"/>
    <col min="16" max="16384" width="12.6328125" style="39"/>
  </cols>
  <sheetData>
    <row r="1" spans="1:15" ht="15.75" customHeight="1" x14ac:dyDescent="0.35">
      <c r="D1" s="58" t="s">
        <v>10</v>
      </c>
      <c r="E1" s="58" t="s">
        <v>11</v>
      </c>
      <c r="F1" s="58" t="s">
        <v>12</v>
      </c>
      <c r="G1" s="58" t="s">
        <v>13</v>
      </c>
      <c r="H1" s="58" t="s">
        <v>14</v>
      </c>
      <c r="I1" s="58" t="s">
        <v>15</v>
      </c>
      <c r="J1" s="58" t="s">
        <v>16</v>
      </c>
      <c r="K1" s="58" t="s">
        <v>17</v>
      </c>
      <c r="L1" s="46" t="s">
        <v>113</v>
      </c>
      <c r="M1" s="46" t="s">
        <v>104</v>
      </c>
      <c r="N1" s="46" t="s">
        <v>105</v>
      </c>
      <c r="O1" s="47" t="s">
        <v>106</v>
      </c>
    </row>
    <row r="2" spans="1:15" ht="15.75" customHeight="1" x14ac:dyDescent="0.35">
      <c r="A2" s="48">
        <v>1</v>
      </c>
      <c r="B2" s="49"/>
      <c r="C2" s="49" t="s">
        <v>63</v>
      </c>
      <c r="D2" s="65" t="s">
        <v>125</v>
      </c>
      <c r="E2" s="65" t="s">
        <v>115</v>
      </c>
      <c r="F2" s="66">
        <v>4.2361111111111113E-2</v>
      </c>
      <c r="G2" s="66">
        <v>8.4027777777777785E-2</v>
      </c>
      <c r="H2" s="65" t="s">
        <v>123</v>
      </c>
      <c r="I2" s="66">
        <v>4.9305555555555554E-2</v>
      </c>
      <c r="J2" s="66">
        <v>8.4027777777777785E-2</v>
      </c>
      <c r="K2" s="66">
        <v>8.6805555555555552E-2</v>
      </c>
      <c r="L2" s="54">
        <v>9</v>
      </c>
      <c r="M2" s="54">
        <v>0</v>
      </c>
      <c r="N2" s="48" t="s">
        <v>111</v>
      </c>
      <c r="O2" s="54">
        <v>22</v>
      </c>
    </row>
    <row r="3" spans="1:15" ht="15.75" customHeight="1" x14ac:dyDescent="0.35">
      <c r="A3" s="48">
        <v>2</v>
      </c>
      <c r="B3" s="49">
        <v>2</v>
      </c>
      <c r="C3" s="49" t="s">
        <v>62</v>
      </c>
      <c r="D3" s="65" t="s">
        <v>119</v>
      </c>
      <c r="E3" s="65" t="s">
        <v>118</v>
      </c>
      <c r="F3" s="66">
        <v>4.2361111111111113E-2</v>
      </c>
      <c r="G3" s="66">
        <v>4.5138888888888888E-2</v>
      </c>
      <c r="H3" s="65" t="s">
        <v>123</v>
      </c>
      <c r="I3" s="65" t="s">
        <v>117</v>
      </c>
      <c r="J3" s="65" t="s">
        <v>120</v>
      </c>
      <c r="K3" s="66">
        <v>8.6805555555555552E-2</v>
      </c>
      <c r="L3" s="54">
        <v>11</v>
      </c>
      <c r="M3" s="54">
        <v>0</v>
      </c>
      <c r="N3" s="48"/>
      <c r="O3" s="54">
        <v>22</v>
      </c>
    </row>
    <row r="4" spans="1:15" ht="15.75" customHeight="1" x14ac:dyDescent="0.35">
      <c r="A4" s="48">
        <v>3</v>
      </c>
      <c r="B4" s="49"/>
      <c r="C4" s="49" t="s">
        <v>60</v>
      </c>
      <c r="D4" s="65" t="s">
        <v>116</v>
      </c>
      <c r="E4" s="65" t="s">
        <v>115</v>
      </c>
      <c r="F4" s="66">
        <v>0.17430555555555555</v>
      </c>
      <c r="G4" s="66">
        <v>8.4027777777777785E-2</v>
      </c>
      <c r="H4" s="66">
        <v>4.5138888888888888E-2</v>
      </c>
      <c r="I4" s="65" t="s">
        <v>117</v>
      </c>
      <c r="J4" s="66">
        <v>8.4027777777777785E-2</v>
      </c>
      <c r="K4" s="66">
        <v>0.12569444444444444</v>
      </c>
      <c r="L4" s="54">
        <v>9</v>
      </c>
      <c r="M4" s="54">
        <v>0</v>
      </c>
      <c r="N4" s="48"/>
      <c r="O4" s="54">
        <v>21</v>
      </c>
    </row>
    <row r="5" spans="1:15" ht="15.75" customHeight="1" x14ac:dyDescent="0.35">
      <c r="A5" s="48">
        <v>4</v>
      </c>
      <c r="B5" s="49">
        <v>3</v>
      </c>
      <c r="C5" s="49" t="s">
        <v>76</v>
      </c>
      <c r="D5" s="65" t="s">
        <v>119</v>
      </c>
      <c r="E5" s="65" t="s">
        <v>128</v>
      </c>
      <c r="F5" s="66">
        <v>0.12569444444444444</v>
      </c>
      <c r="G5" s="66">
        <v>0.12569444444444444</v>
      </c>
      <c r="H5" s="65" t="s">
        <v>116</v>
      </c>
      <c r="I5" s="66">
        <v>4.9305555555555554E-2</v>
      </c>
      <c r="J5" s="66">
        <v>8.4027777777777785E-2</v>
      </c>
      <c r="K5" s="66">
        <v>0.13402777777777777</v>
      </c>
      <c r="L5" s="54">
        <v>7</v>
      </c>
      <c r="M5" s="54">
        <v>0</v>
      </c>
      <c r="N5" s="48" t="s">
        <v>111</v>
      </c>
      <c r="O5" s="54">
        <v>20</v>
      </c>
    </row>
    <row r="6" spans="1:15" ht="15.75" customHeight="1" x14ac:dyDescent="0.35">
      <c r="A6" s="48">
        <v>5</v>
      </c>
      <c r="B6" s="49">
        <v>1</v>
      </c>
      <c r="C6" s="49" t="s">
        <v>70</v>
      </c>
      <c r="D6" s="66">
        <v>9.7916666666666666E-2</v>
      </c>
      <c r="E6" s="65" t="s">
        <v>117</v>
      </c>
      <c r="F6" s="66">
        <v>0.12569444444444444</v>
      </c>
      <c r="G6" s="66">
        <v>8.4027777777777785E-2</v>
      </c>
      <c r="H6" s="66">
        <v>4.5138888888888888E-2</v>
      </c>
      <c r="I6" s="66">
        <v>4.9305555555555554E-2</v>
      </c>
      <c r="J6" s="66">
        <v>8.4027777777777785E-2</v>
      </c>
      <c r="K6" s="66">
        <v>9.0972222222222218E-2</v>
      </c>
      <c r="L6" s="54">
        <v>11</v>
      </c>
      <c r="M6" s="54">
        <v>0</v>
      </c>
      <c r="N6" s="48"/>
      <c r="O6" s="54">
        <v>20</v>
      </c>
    </row>
    <row r="7" spans="1:15" ht="15.75" customHeight="1" x14ac:dyDescent="0.35">
      <c r="A7" s="59">
        <v>6</v>
      </c>
      <c r="B7" s="60">
        <v>8</v>
      </c>
      <c r="C7" s="60" t="s">
        <v>64</v>
      </c>
      <c r="D7" s="62" t="s">
        <v>125</v>
      </c>
      <c r="E7" s="62" t="s">
        <v>128</v>
      </c>
      <c r="F7" s="61">
        <v>0.12569444444444444</v>
      </c>
      <c r="G7" s="61">
        <v>9.2361111111111116E-2</v>
      </c>
      <c r="H7" s="61">
        <v>4.5138888888888888E-2</v>
      </c>
      <c r="I7" s="61">
        <v>4.9305555555555554E-2</v>
      </c>
      <c r="J7" s="61">
        <v>4.3749999999999997E-2</v>
      </c>
      <c r="K7" s="61">
        <v>4.2361111111111113E-2</v>
      </c>
      <c r="L7" s="63">
        <v>14</v>
      </c>
      <c r="M7" s="64">
        <v>0</v>
      </c>
      <c r="N7" s="59" t="s">
        <v>107</v>
      </c>
      <c r="O7" s="64">
        <v>18</v>
      </c>
    </row>
    <row r="8" spans="1:15" ht="15.75" customHeight="1" x14ac:dyDescent="0.35">
      <c r="A8" s="48">
        <v>7</v>
      </c>
      <c r="B8" s="49">
        <v>3</v>
      </c>
      <c r="C8" s="49" t="s">
        <v>66</v>
      </c>
      <c r="D8" s="65" t="s">
        <v>125</v>
      </c>
      <c r="E8" s="65" t="s">
        <v>117</v>
      </c>
      <c r="F8" s="66">
        <v>8.4027777777777785E-2</v>
      </c>
      <c r="G8" s="66">
        <v>0.13263888888888889</v>
      </c>
      <c r="H8" s="65" t="s">
        <v>120</v>
      </c>
      <c r="I8" s="65" t="s">
        <v>117</v>
      </c>
      <c r="J8" s="66">
        <v>4.3749999999999997E-2</v>
      </c>
      <c r="K8" s="66">
        <v>0.12569444444444444</v>
      </c>
      <c r="L8" s="54">
        <v>6</v>
      </c>
      <c r="M8" s="54">
        <v>0</v>
      </c>
      <c r="N8" s="48"/>
      <c r="O8" s="54">
        <v>17</v>
      </c>
    </row>
    <row r="9" spans="1:15" ht="15.75" customHeight="1" x14ac:dyDescent="0.35">
      <c r="A9" s="48">
        <v>7</v>
      </c>
      <c r="B9" s="49"/>
      <c r="C9" s="49" t="s">
        <v>61</v>
      </c>
      <c r="D9" s="66">
        <v>4.9305555555555554E-2</v>
      </c>
      <c r="E9" s="65" t="s">
        <v>128</v>
      </c>
      <c r="F9" s="66">
        <v>4.2361111111111113E-2</v>
      </c>
      <c r="G9" s="66">
        <v>9.2361111111111116E-2</v>
      </c>
      <c r="H9" s="66">
        <v>8.4027777777777785E-2</v>
      </c>
      <c r="I9" s="66">
        <v>4.9305555555555554E-2</v>
      </c>
      <c r="J9" s="66">
        <v>0.12569444444444444</v>
      </c>
      <c r="K9" s="66">
        <v>0.1673611111111111</v>
      </c>
      <c r="L9" s="54">
        <v>9</v>
      </c>
      <c r="M9" s="54">
        <v>0</v>
      </c>
      <c r="N9" s="48"/>
      <c r="O9" s="54">
        <v>17</v>
      </c>
    </row>
    <row r="10" spans="1:15" ht="15.75" customHeight="1" x14ac:dyDescent="0.35">
      <c r="A10" s="51">
        <v>9</v>
      </c>
      <c r="B10" s="52">
        <v>3</v>
      </c>
      <c r="C10" s="52" t="s">
        <v>65</v>
      </c>
      <c r="D10" s="69" t="s">
        <v>125</v>
      </c>
      <c r="E10" s="69" t="s">
        <v>115</v>
      </c>
      <c r="F10" s="68">
        <v>8.4027777777777785E-2</v>
      </c>
      <c r="G10" s="68">
        <v>9.2361111111111116E-2</v>
      </c>
      <c r="H10" s="68">
        <v>4.5138888888888888E-2</v>
      </c>
      <c r="I10" s="69" t="s">
        <v>117</v>
      </c>
      <c r="J10" s="68">
        <v>8.4027777777777785E-2</v>
      </c>
      <c r="K10" s="68">
        <v>0.12569444444444444</v>
      </c>
      <c r="L10" s="67">
        <v>11</v>
      </c>
      <c r="M10" s="67">
        <v>0</v>
      </c>
      <c r="N10" s="51"/>
      <c r="O10" s="67">
        <v>16</v>
      </c>
    </row>
    <row r="11" spans="1:15" ht="15.75" customHeight="1" x14ac:dyDescent="0.35">
      <c r="A11" s="54">
        <v>10</v>
      </c>
      <c r="B11" s="49"/>
      <c r="C11" s="49" t="s">
        <v>69</v>
      </c>
      <c r="D11" s="65" t="s">
        <v>129</v>
      </c>
      <c r="E11" s="65" t="s">
        <v>117</v>
      </c>
      <c r="F11" s="66">
        <v>9.0972222222222218E-2</v>
      </c>
      <c r="G11" s="66">
        <v>0.12569444444444444</v>
      </c>
      <c r="H11" s="65" t="s">
        <v>120</v>
      </c>
      <c r="I11" s="65" t="s">
        <v>115</v>
      </c>
      <c r="J11" s="66">
        <v>0.1423611111111111</v>
      </c>
      <c r="K11" s="66">
        <v>0.1673611111111111</v>
      </c>
      <c r="L11" s="54">
        <v>8</v>
      </c>
      <c r="M11" s="54">
        <v>0</v>
      </c>
      <c r="N11" s="48"/>
      <c r="O11" s="54">
        <v>15</v>
      </c>
    </row>
    <row r="12" spans="1:15" ht="15.75" customHeight="1" x14ac:dyDescent="0.35">
      <c r="A12" s="54">
        <v>11</v>
      </c>
      <c r="B12" s="49">
        <v>4</v>
      </c>
      <c r="C12" s="49" t="s">
        <v>75</v>
      </c>
      <c r="D12" s="65" t="s">
        <v>116</v>
      </c>
      <c r="E12" s="65" t="s">
        <v>117</v>
      </c>
      <c r="F12" s="66">
        <v>0.1673611111111111</v>
      </c>
      <c r="G12" s="66">
        <v>8.4027777777777785E-2</v>
      </c>
      <c r="H12" s="65" t="s">
        <v>116</v>
      </c>
      <c r="I12" s="65" t="s">
        <v>115</v>
      </c>
      <c r="J12" s="66">
        <v>8.4027777777777785E-2</v>
      </c>
      <c r="K12" s="66">
        <v>0.13402777777777777</v>
      </c>
      <c r="L12" s="54">
        <v>6</v>
      </c>
      <c r="M12" s="54">
        <v>0</v>
      </c>
      <c r="N12" s="48"/>
      <c r="O12" s="54">
        <v>14</v>
      </c>
    </row>
    <row r="13" spans="1:15" ht="15.75" customHeight="1" x14ac:dyDescent="0.35">
      <c r="A13" s="54">
        <v>12</v>
      </c>
      <c r="B13" s="49">
        <v>2</v>
      </c>
      <c r="C13" s="49" t="s">
        <v>74</v>
      </c>
      <c r="D13" s="65" t="s">
        <v>125</v>
      </c>
      <c r="E13" s="65" t="s">
        <v>128</v>
      </c>
      <c r="F13" s="66">
        <v>0.12569444444444444</v>
      </c>
      <c r="G13" s="66">
        <v>8.4027777777777785E-2</v>
      </c>
      <c r="H13" s="66">
        <v>9.2361111111111116E-2</v>
      </c>
      <c r="I13" s="65" t="s">
        <v>117</v>
      </c>
      <c r="J13" s="66">
        <v>8.4027777777777785E-2</v>
      </c>
      <c r="K13" s="66">
        <v>0.13402777777777777</v>
      </c>
      <c r="L13" s="54">
        <v>9</v>
      </c>
      <c r="M13" s="54">
        <v>0</v>
      </c>
      <c r="N13" s="48"/>
      <c r="O13" s="54">
        <v>13</v>
      </c>
    </row>
    <row r="14" spans="1:15" ht="15.75" customHeight="1" x14ac:dyDescent="0.35">
      <c r="A14" s="54">
        <v>12</v>
      </c>
      <c r="B14" s="49">
        <v>4</v>
      </c>
      <c r="C14" s="49" t="s">
        <v>73</v>
      </c>
      <c r="D14" s="65" t="s">
        <v>116</v>
      </c>
      <c r="E14" s="65" t="s">
        <v>122</v>
      </c>
      <c r="F14" s="65" t="s">
        <v>123</v>
      </c>
      <c r="G14" s="66">
        <v>9.2361111111111116E-2</v>
      </c>
      <c r="H14" s="66">
        <v>4.5138888888888888E-2</v>
      </c>
      <c r="I14" s="65" t="s">
        <v>128</v>
      </c>
      <c r="J14" s="66">
        <v>0.12569444444444444</v>
      </c>
      <c r="K14" s="66">
        <v>9.0972222222222218E-2</v>
      </c>
      <c r="L14" s="54">
        <v>10</v>
      </c>
      <c r="M14" s="54">
        <v>0</v>
      </c>
      <c r="N14" s="48"/>
      <c r="O14" s="54">
        <v>13</v>
      </c>
    </row>
    <row r="15" spans="1:15" ht="15.75" customHeight="1" x14ac:dyDescent="0.35">
      <c r="A15" s="54">
        <v>12</v>
      </c>
      <c r="B15" s="49">
        <v>2</v>
      </c>
      <c r="C15" s="49" t="s">
        <v>71</v>
      </c>
      <c r="D15" s="65" t="s">
        <v>129</v>
      </c>
      <c r="E15" s="65" t="s">
        <v>115</v>
      </c>
      <c r="F15" s="66">
        <v>9.0972222222222218E-2</v>
      </c>
      <c r="G15" s="66">
        <v>9.2361111111111116E-2</v>
      </c>
      <c r="H15" s="65" t="s">
        <v>120</v>
      </c>
      <c r="I15" s="65" t="s">
        <v>114</v>
      </c>
      <c r="J15" s="66">
        <v>8.4027777777777785E-2</v>
      </c>
      <c r="K15" s="66">
        <v>0.17430555555555555</v>
      </c>
      <c r="L15" s="54">
        <v>6</v>
      </c>
      <c r="M15" s="54">
        <v>0</v>
      </c>
      <c r="N15" s="48"/>
      <c r="O15" s="54">
        <v>13</v>
      </c>
    </row>
    <row r="16" spans="1:15" ht="15.75" customHeight="1" x14ac:dyDescent="0.35">
      <c r="A16" s="54">
        <v>12</v>
      </c>
      <c r="B16" s="49">
        <v>5</v>
      </c>
      <c r="C16" s="49" t="s">
        <v>72</v>
      </c>
      <c r="D16" s="66"/>
      <c r="E16" s="66"/>
      <c r="F16" s="66">
        <v>8.4027777777777785E-2</v>
      </c>
      <c r="G16" s="66">
        <v>0.13263888888888889</v>
      </c>
      <c r="H16" s="65" t="s">
        <v>123</v>
      </c>
      <c r="I16" s="65" t="s">
        <v>117</v>
      </c>
      <c r="J16" s="65" t="s">
        <v>120</v>
      </c>
      <c r="K16" s="66">
        <v>0.13402777777777777</v>
      </c>
      <c r="L16" s="54">
        <v>5</v>
      </c>
      <c r="M16" s="54">
        <v>0</v>
      </c>
      <c r="N16" s="48"/>
      <c r="O16" s="54">
        <v>13</v>
      </c>
    </row>
    <row r="17" spans="1:15" ht="15.75" customHeight="1" x14ac:dyDescent="0.35">
      <c r="A17" s="54">
        <v>16</v>
      </c>
      <c r="B17" s="49">
        <v>4</v>
      </c>
      <c r="C17" s="49" t="s">
        <v>67</v>
      </c>
      <c r="D17" s="65" t="s">
        <v>125</v>
      </c>
      <c r="E17" s="65" t="s">
        <v>115</v>
      </c>
      <c r="F17" s="66">
        <v>0.13263888888888889</v>
      </c>
      <c r="G17" s="66">
        <v>8.4027777777777785E-2</v>
      </c>
      <c r="H17" s="65" t="s">
        <v>120</v>
      </c>
      <c r="I17" s="65" t="s">
        <v>118</v>
      </c>
      <c r="J17" s="66">
        <v>9.2361111111111116E-2</v>
      </c>
      <c r="K17" s="66">
        <v>4.2361111111111113E-2</v>
      </c>
      <c r="L17" s="54">
        <v>6</v>
      </c>
      <c r="M17" s="54">
        <v>0</v>
      </c>
      <c r="N17" s="48"/>
      <c r="O17" s="54">
        <v>11</v>
      </c>
    </row>
    <row r="18" spans="1:15" ht="15.75" customHeight="1" x14ac:dyDescent="0.35">
      <c r="A18" s="54">
        <v>17</v>
      </c>
      <c r="B18" s="49"/>
      <c r="C18" s="49" t="s">
        <v>68</v>
      </c>
      <c r="D18" s="49"/>
      <c r="E18" s="65" t="s">
        <v>128</v>
      </c>
      <c r="F18" s="66">
        <v>8.4027777777777785E-2</v>
      </c>
      <c r="G18" s="65" t="s">
        <v>123</v>
      </c>
      <c r="H18" s="65" t="s">
        <v>120</v>
      </c>
      <c r="I18" s="65" t="s">
        <v>117</v>
      </c>
      <c r="J18" s="65" t="s">
        <v>123</v>
      </c>
      <c r="K18" s="66">
        <v>0.12569444444444444</v>
      </c>
      <c r="L18" s="54">
        <v>2</v>
      </c>
      <c r="M18" s="54">
        <v>0</v>
      </c>
      <c r="N18" s="48"/>
      <c r="O18" s="54">
        <v>4</v>
      </c>
    </row>
    <row r="19" spans="1:15" ht="15.75" customHeight="1" x14ac:dyDescent="0.35">
      <c r="A19" s="70"/>
      <c r="B19" s="49"/>
      <c r="C19" s="66"/>
      <c r="D19" s="49"/>
      <c r="E19" s="49"/>
      <c r="F19" s="49"/>
      <c r="G19" s="49"/>
      <c r="H19" s="66"/>
      <c r="I19" s="49"/>
      <c r="J19" s="49"/>
      <c r="K19" s="54">
        <v>0</v>
      </c>
      <c r="L19" s="54">
        <v>0</v>
      </c>
      <c r="M19" s="48"/>
      <c r="N19" s="54">
        <v>0</v>
      </c>
      <c r="O19" s="71"/>
    </row>
    <row r="20" spans="1:15" ht="14.5" x14ac:dyDescent="0.35">
      <c r="A20" s="72"/>
      <c r="B20" s="72"/>
      <c r="C20" s="73"/>
      <c r="D20" s="72"/>
      <c r="E20" s="72"/>
      <c r="F20" s="72"/>
      <c r="G20" s="72"/>
      <c r="H20" s="73"/>
      <c r="I20" s="74"/>
      <c r="J20" s="74"/>
      <c r="K20" s="74"/>
      <c r="L20" s="74"/>
      <c r="M20" s="74"/>
      <c r="N20" s="74"/>
      <c r="O20" s="74"/>
    </row>
    <row r="21" spans="1:15" ht="14.5" x14ac:dyDescent="0.35">
      <c r="A21" s="75"/>
      <c r="B21" s="75"/>
      <c r="C21" s="76"/>
      <c r="D21" s="75"/>
      <c r="E21" s="75"/>
      <c r="F21" s="75"/>
      <c r="G21" s="75"/>
      <c r="H21" s="76"/>
      <c r="I21" s="77"/>
      <c r="J21" s="77"/>
      <c r="K21" s="77"/>
      <c r="L21" s="77"/>
      <c r="M21" s="77"/>
      <c r="N21" s="77"/>
      <c r="O21" s="77"/>
    </row>
    <row r="22" spans="1:15" ht="14.5" x14ac:dyDescent="0.35">
      <c r="A22" s="75"/>
      <c r="B22" s="75"/>
      <c r="C22" s="78" t="s">
        <v>130</v>
      </c>
      <c r="D22" s="78"/>
      <c r="E22" s="78"/>
      <c r="F22" s="78"/>
      <c r="G22" s="78"/>
      <c r="H22" s="79"/>
      <c r="I22" s="80"/>
      <c r="J22" s="80"/>
      <c r="K22" s="80"/>
      <c r="L22" s="80" t="s">
        <v>127</v>
      </c>
      <c r="M22" s="77"/>
      <c r="N22" s="77"/>
      <c r="O22" s="77"/>
    </row>
    <row r="23" spans="1:15" ht="14.5" x14ac:dyDescent="0.35">
      <c r="A23" s="75"/>
      <c r="B23" s="75"/>
      <c r="C23" s="75" t="s">
        <v>63</v>
      </c>
      <c r="D23" s="75">
        <v>0</v>
      </c>
      <c r="E23" s="75">
        <v>0</v>
      </c>
      <c r="F23" s="75">
        <v>1</v>
      </c>
      <c r="G23" s="75">
        <v>1</v>
      </c>
      <c r="H23" s="75">
        <v>0</v>
      </c>
      <c r="I23" s="75">
        <v>1</v>
      </c>
      <c r="J23" s="75">
        <v>1</v>
      </c>
      <c r="K23" s="75">
        <v>5</v>
      </c>
      <c r="L23" s="81">
        <v>9</v>
      </c>
      <c r="M23" s="77"/>
      <c r="N23" s="77"/>
      <c r="O23" s="77"/>
    </row>
    <row r="24" spans="1:15" ht="14.5" x14ac:dyDescent="0.35">
      <c r="A24" s="75"/>
      <c r="B24" s="75"/>
      <c r="C24" s="75" t="s">
        <v>62</v>
      </c>
      <c r="D24" s="75">
        <v>0</v>
      </c>
      <c r="E24" s="75">
        <v>0</v>
      </c>
      <c r="F24" s="75">
        <v>1</v>
      </c>
      <c r="G24" s="75">
        <v>5</v>
      </c>
      <c r="H24" s="75">
        <v>0</v>
      </c>
      <c r="I24" s="75">
        <v>0</v>
      </c>
      <c r="J24" s="75">
        <v>0</v>
      </c>
      <c r="K24" s="75">
        <v>5</v>
      </c>
      <c r="L24" s="81">
        <v>11</v>
      </c>
      <c r="M24" s="77"/>
      <c r="N24" s="77"/>
      <c r="O24" s="77"/>
    </row>
    <row r="25" spans="1:15" ht="14.5" x14ac:dyDescent="0.35">
      <c r="A25" s="75"/>
      <c r="B25" s="75"/>
      <c r="C25" s="75" t="s">
        <v>60</v>
      </c>
      <c r="D25" s="75">
        <v>0</v>
      </c>
      <c r="E25" s="75">
        <v>0</v>
      </c>
      <c r="F25" s="75">
        <v>1</v>
      </c>
      <c r="G25" s="75">
        <v>1</v>
      </c>
      <c r="H25" s="75">
        <v>5</v>
      </c>
      <c r="I25" s="75">
        <v>0</v>
      </c>
      <c r="J25" s="75">
        <v>1</v>
      </c>
      <c r="K25" s="75">
        <v>1</v>
      </c>
      <c r="L25" s="81">
        <v>9</v>
      </c>
      <c r="M25" s="77"/>
      <c r="N25" s="77"/>
      <c r="O25" s="77"/>
    </row>
    <row r="26" spans="1:15" ht="14.5" x14ac:dyDescent="0.35">
      <c r="A26" s="75"/>
      <c r="B26" s="75"/>
      <c r="C26" s="75" t="s">
        <v>76</v>
      </c>
      <c r="D26" s="75">
        <v>0</v>
      </c>
      <c r="E26" s="75">
        <v>0</v>
      </c>
      <c r="F26" s="75">
        <v>1</v>
      </c>
      <c r="G26" s="75">
        <v>1</v>
      </c>
      <c r="H26" s="75">
        <v>0</v>
      </c>
      <c r="I26" s="75">
        <v>1</v>
      </c>
      <c r="J26" s="75">
        <v>1</v>
      </c>
      <c r="K26" s="75">
        <v>3</v>
      </c>
      <c r="L26" s="81">
        <v>7</v>
      </c>
      <c r="M26" s="77"/>
      <c r="N26" s="77"/>
      <c r="O26" s="77"/>
    </row>
    <row r="27" spans="1:15" ht="14.5" x14ac:dyDescent="0.35">
      <c r="A27" s="75"/>
      <c r="B27" s="75"/>
      <c r="C27" s="75" t="s">
        <v>70</v>
      </c>
      <c r="D27" s="75">
        <v>1</v>
      </c>
      <c r="E27" s="75">
        <v>0</v>
      </c>
      <c r="F27" s="75">
        <v>1</v>
      </c>
      <c r="G27" s="75">
        <v>1</v>
      </c>
      <c r="H27" s="75">
        <v>5</v>
      </c>
      <c r="I27" s="75">
        <v>1</v>
      </c>
      <c r="J27" s="75">
        <v>1</v>
      </c>
      <c r="K27" s="75">
        <v>1</v>
      </c>
      <c r="L27" s="81">
        <v>11</v>
      </c>
      <c r="M27" s="77"/>
      <c r="N27" s="77"/>
      <c r="O27" s="77"/>
    </row>
    <row r="28" spans="1:15" ht="14.5" x14ac:dyDescent="0.35">
      <c r="A28" s="75"/>
      <c r="B28" s="75"/>
      <c r="C28" s="75" t="s">
        <v>64</v>
      </c>
      <c r="D28" s="75">
        <v>0</v>
      </c>
      <c r="E28" s="75">
        <v>0</v>
      </c>
      <c r="F28" s="75">
        <v>1</v>
      </c>
      <c r="G28" s="75">
        <v>3</v>
      </c>
      <c r="H28" s="75">
        <v>5</v>
      </c>
      <c r="I28" s="75">
        <v>1</v>
      </c>
      <c r="J28" s="75">
        <v>3</v>
      </c>
      <c r="K28" s="75">
        <v>1</v>
      </c>
      <c r="L28" s="81">
        <v>14</v>
      </c>
      <c r="M28" s="77"/>
      <c r="N28" s="77"/>
      <c r="O28" s="77"/>
    </row>
    <row r="29" spans="1:15" ht="14.5" x14ac:dyDescent="0.35">
      <c r="A29" s="75"/>
      <c r="B29" s="75"/>
      <c r="C29" s="75" t="s">
        <v>66</v>
      </c>
      <c r="D29" s="75">
        <v>0</v>
      </c>
      <c r="E29" s="75">
        <v>0</v>
      </c>
      <c r="F29" s="75">
        <v>1</v>
      </c>
      <c r="G29" s="75">
        <v>1</v>
      </c>
      <c r="H29" s="75">
        <v>0</v>
      </c>
      <c r="I29" s="75">
        <v>0</v>
      </c>
      <c r="J29" s="75">
        <v>3</v>
      </c>
      <c r="K29" s="75">
        <v>1</v>
      </c>
      <c r="L29" s="81">
        <v>6</v>
      </c>
      <c r="M29" s="77"/>
      <c r="N29" s="77"/>
      <c r="O29" s="77"/>
    </row>
    <row r="30" spans="1:15" ht="14.5" x14ac:dyDescent="0.35">
      <c r="A30" s="75"/>
      <c r="B30" s="75"/>
      <c r="C30" s="75" t="s">
        <v>61</v>
      </c>
      <c r="D30" s="75">
        <v>1</v>
      </c>
      <c r="E30" s="75">
        <v>0</v>
      </c>
      <c r="F30" s="75">
        <v>1</v>
      </c>
      <c r="G30" s="75">
        <v>3</v>
      </c>
      <c r="H30" s="75">
        <v>1</v>
      </c>
      <c r="I30" s="75">
        <v>1</v>
      </c>
      <c r="J30" s="75">
        <v>1</v>
      </c>
      <c r="K30" s="75">
        <v>1</v>
      </c>
      <c r="L30" s="81">
        <v>9</v>
      </c>
      <c r="M30" s="77"/>
      <c r="N30" s="77"/>
      <c r="O30" s="77"/>
    </row>
    <row r="31" spans="1:15" ht="14.5" x14ac:dyDescent="0.35">
      <c r="A31" s="75"/>
      <c r="B31" s="75"/>
      <c r="C31" s="75" t="s">
        <v>65</v>
      </c>
      <c r="D31" s="75">
        <v>0</v>
      </c>
      <c r="E31" s="75">
        <v>0</v>
      </c>
      <c r="F31" s="75">
        <v>1</v>
      </c>
      <c r="G31" s="75">
        <v>3</v>
      </c>
      <c r="H31" s="75">
        <v>5</v>
      </c>
      <c r="I31" s="75">
        <v>0</v>
      </c>
      <c r="J31" s="75">
        <v>1</v>
      </c>
      <c r="K31" s="75">
        <v>1</v>
      </c>
      <c r="L31" s="81">
        <v>11</v>
      </c>
      <c r="M31" s="77"/>
      <c r="N31" s="77"/>
      <c r="O31" s="77"/>
    </row>
    <row r="32" spans="1:15" ht="14.5" x14ac:dyDescent="0.35">
      <c r="A32" s="75"/>
      <c r="B32" s="75"/>
      <c r="C32" s="75" t="s">
        <v>69</v>
      </c>
      <c r="D32" s="75">
        <v>0</v>
      </c>
      <c r="E32" s="75">
        <v>0</v>
      </c>
      <c r="F32" s="75">
        <v>1</v>
      </c>
      <c r="G32" s="75">
        <v>1</v>
      </c>
      <c r="H32" s="75">
        <v>0</v>
      </c>
      <c r="I32" s="75">
        <v>0</v>
      </c>
      <c r="J32" s="75">
        <v>5</v>
      </c>
      <c r="K32" s="75">
        <v>1</v>
      </c>
      <c r="L32" s="81">
        <v>8</v>
      </c>
      <c r="M32" s="77"/>
      <c r="N32" s="77"/>
      <c r="O32" s="77"/>
    </row>
    <row r="33" spans="1:15" ht="14.5" x14ac:dyDescent="0.35">
      <c r="A33" s="75"/>
      <c r="B33" s="75"/>
      <c r="C33" s="75" t="s">
        <v>75</v>
      </c>
      <c r="D33" s="75">
        <v>0</v>
      </c>
      <c r="E33" s="75">
        <v>0</v>
      </c>
      <c r="F33" s="75">
        <v>1</v>
      </c>
      <c r="G33" s="75">
        <v>1</v>
      </c>
      <c r="H33" s="75">
        <v>0</v>
      </c>
      <c r="I33" s="75">
        <v>0</v>
      </c>
      <c r="J33" s="75">
        <v>1</v>
      </c>
      <c r="K33" s="75">
        <v>3</v>
      </c>
      <c r="L33" s="81">
        <v>6</v>
      </c>
      <c r="M33" s="77"/>
      <c r="N33" s="77"/>
      <c r="O33" s="77"/>
    </row>
    <row r="34" spans="1:15" ht="14.5" x14ac:dyDescent="0.35">
      <c r="A34" s="75"/>
      <c r="B34" s="75"/>
      <c r="C34" s="75" t="s">
        <v>74</v>
      </c>
      <c r="D34" s="75">
        <v>0</v>
      </c>
      <c r="E34" s="75">
        <v>0</v>
      </c>
      <c r="F34" s="75">
        <v>1</v>
      </c>
      <c r="G34" s="75">
        <v>1</v>
      </c>
      <c r="H34" s="75">
        <v>3</v>
      </c>
      <c r="I34" s="75">
        <v>0</v>
      </c>
      <c r="J34" s="75">
        <v>1</v>
      </c>
      <c r="K34" s="75">
        <v>3</v>
      </c>
      <c r="L34" s="81">
        <v>9</v>
      </c>
      <c r="M34" s="77"/>
      <c r="N34" s="77"/>
      <c r="O34" s="77"/>
    </row>
    <row r="35" spans="1:15" ht="14.5" x14ac:dyDescent="0.35">
      <c r="A35" s="75"/>
      <c r="B35" s="75"/>
      <c r="C35" s="75" t="s">
        <v>73</v>
      </c>
      <c r="D35" s="75">
        <v>0</v>
      </c>
      <c r="E35" s="75">
        <v>0</v>
      </c>
      <c r="F35" s="75">
        <v>0</v>
      </c>
      <c r="G35" s="75">
        <v>3</v>
      </c>
      <c r="H35" s="75">
        <v>5</v>
      </c>
      <c r="I35" s="75">
        <v>0</v>
      </c>
      <c r="J35" s="75">
        <v>1</v>
      </c>
      <c r="K35" s="75">
        <v>1</v>
      </c>
      <c r="L35" s="81">
        <v>10</v>
      </c>
      <c r="M35" s="77"/>
      <c r="N35" s="77"/>
      <c r="O35" s="77"/>
    </row>
    <row r="36" spans="1:15" ht="14.5" x14ac:dyDescent="0.35">
      <c r="A36" s="75"/>
      <c r="B36" s="75"/>
      <c r="C36" s="75" t="s">
        <v>71</v>
      </c>
      <c r="D36" s="75">
        <v>0</v>
      </c>
      <c r="E36" s="75">
        <v>0</v>
      </c>
      <c r="F36" s="75">
        <v>1</v>
      </c>
      <c r="G36" s="75">
        <v>3</v>
      </c>
      <c r="H36" s="75">
        <v>0</v>
      </c>
      <c r="I36" s="75">
        <v>0</v>
      </c>
      <c r="J36" s="75">
        <v>1</v>
      </c>
      <c r="K36" s="75">
        <v>1</v>
      </c>
      <c r="L36" s="81">
        <v>6</v>
      </c>
      <c r="M36" s="77"/>
      <c r="N36" s="77"/>
      <c r="O36" s="77"/>
    </row>
    <row r="37" spans="1:15" ht="14.5" x14ac:dyDescent="0.35">
      <c r="A37" s="75"/>
      <c r="B37" s="75"/>
      <c r="C37" s="75" t="s">
        <v>72</v>
      </c>
      <c r="D37" s="75">
        <v>0</v>
      </c>
      <c r="E37" s="75">
        <v>0</v>
      </c>
      <c r="F37" s="75">
        <v>1</v>
      </c>
      <c r="G37" s="75">
        <v>1</v>
      </c>
      <c r="H37" s="75">
        <v>0</v>
      </c>
      <c r="I37" s="75">
        <v>0</v>
      </c>
      <c r="J37" s="75">
        <v>0</v>
      </c>
      <c r="K37" s="75">
        <v>3</v>
      </c>
      <c r="L37" s="81">
        <v>5</v>
      </c>
      <c r="M37" s="77"/>
      <c r="N37" s="77"/>
      <c r="O37" s="77"/>
    </row>
    <row r="38" spans="1:15" ht="14.5" x14ac:dyDescent="0.35">
      <c r="A38" s="75"/>
      <c r="B38" s="75"/>
      <c r="C38" s="75" t="s">
        <v>67</v>
      </c>
      <c r="D38" s="75">
        <v>0</v>
      </c>
      <c r="E38" s="75">
        <v>0</v>
      </c>
      <c r="F38" s="75">
        <v>1</v>
      </c>
      <c r="G38" s="75">
        <v>1</v>
      </c>
      <c r="H38" s="75">
        <v>0</v>
      </c>
      <c r="I38" s="75">
        <v>0</v>
      </c>
      <c r="J38" s="75">
        <v>3</v>
      </c>
      <c r="K38" s="75">
        <v>1</v>
      </c>
      <c r="L38" s="81">
        <v>6</v>
      </c>
      <c r="M38" s="77"/>
      <c r="N38" s="77"/>
      <c r="O38" s="77"/>
    </row>
    <row r="39" spans="1:15" ht="14.5" x14ac:dyDescent="0.35">
      <c r="A39" s="75"/>
      <c r="B39" s="75"/>
      <c r="C39" s="75" t="s">
        <v>68</v>
      </c>
      <c r="D39" s="75">
        <v>0</v>
      </c>
      <c r="E39" s="75">
        <v>0</v>
      </c>
      <c r="F39" s="75">
        <v>1</v>
      </c>
      <c r="G39" s="75">
        <v>0</v>
      </c>
      <c r="H39" s="75">
        <v>0</v>
      </c>
      <c r="I39" s="75">
        <v>0</v>
      </c>
      <c r="J39" s="75">
        <v>0</v>
      </c>
      <c r="K39" s="75">
        <v>1</v>
      </c>
      <c r="L39" s="81">
        <v>2</v>
      </c>
      <c r="M39" s="77"/>
      <c r="N39" s="77"/>
      <c r="O39" s="77"/>
    </row>
  </sheetData>
  <hyperlinks>
    <hyperlink ref="D1" r:id="rId1" xr:uid="{00000000-0004-0000-0400-000000000000}"/>
    <hyperlink ref="E1" r:id="rId2" xr:uid="{00000000-0004-0000-0400-000001000000}"/>
    <hyperlink ref="F1" r:id="rId3" xr:uid="{00000000-0004-0000-0400-000002000000}"/>
    <hyperlink ref="G1" r:id="rId4" xr:uid="{00000000-0004-0000-0400-000003000000}"/>
    <hyperlink ref="H1" r:id="rId5" xr:uid="{00000000-0004-0000-0400-000004000000}"/>
    <hyperlink ref="I1" r:id="rId6" xr:uid="{00000000-0004-0000-0400-000005000000}"/>
    <hyperlink ref="J1" r:id="rId7" xr:uid="{00000000-0004-0000-0400-000006000000}"/>
    <hyperlink ref="K1" r:id="rId8" xr:uid="{00000000-0004-0000-0400-000007000000}"/>
    <hyperlink ref="L1" r:id="rId9" xr:uid="{00000000-0004-0000-0400-000008000000}"/>
    <hyperlink ref="M1" r:id="rId10" xr:uid="{00000000-0004-0000-0400-000009000000}"/>
    <hyperlink ref="N1" r:id="rId11" xr:uid="{00000000-0004-0000-0400-00000A000000}"/>
    <hyperlink ref="O1" r:id="rId12" xr:uid="{00000000-0004-0000-0400-00000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  <outlinePr summaryBelow="0" summaryRight="0"/>
  </sheetPr>
  <dimension ref="A1:O39"/>
  <sheetViews>
    <sheetView workbookViewId="0">
      <selection sqref="A1:XFD1048576"/>
    </sheetView>
  </sheetViews>
  <sheetFormatPr defaultColWidth="12.6328125" defaultRowHeight="15.75" customHeight="1" x14ac:dyDescent="0.3"/>
  <cols>
    <col min="1" max="2" width="6.36328125" style="39" customWidth="1"/>
    <col min="3" max="3" width="11.6328125" style="39" customWidth="1"/>
    <col min="4" max="15" width="6.36328125" style="39" customWidth="1"/>
    <col min="16" max="16384" width="12.6328125" style="39"/>
  </cols>
  <sheetData>
    <row r="1" spans="1:15" ht="15.75" customHeight="1" x14ac:dyDescent="0.35">
      <c r="D1" s="58" t="s">
        <v>18</v>
      </c>
      <c r="E1" s="58" t="s">
        <v>19</v>
      </c>
      <c r="F1" s="58" t="s">
        <v>20</v>
      </c>
      <c r="G1" s="58" t="s">
        <v>21</v>
      </c>
      <c r="H1" s="58" t="s">
        <v>22</v>
      </c>
      <c r="I1" s="58" t="s">
        <v>23</v>
      </c>
      <c r="J1" s="58" t="s">
        <v>24</v>
      </c>
      <c r="K1" s="58" t="s">
        <v>25</v>
      </c>
      <c r="L1" s="46" t="s">
        <v>113</v>
      </c>
      <c r="M1" s="46" t="s">
        <v>104</v>
      </c>
      <c r="N1" s="46" t="s">
        <v>105</v>
      </c>
      <c r="O1" s="47" t="s">
        <v>106</v>
      </c>
    </row>
    <row r="2" spans="1:15" ht="15.75" customHeight="1" x14ac:dyDescent="0.35">
      <c r="A2" s="59">
        <v>1</v>
      </c>
      <c r="B2" s="60">
        <v>2</v>
      </c>
      <c r="C2" s="60" t="s">
        <v>60</v>
      </c>
      <c r="D2" s="62" t="s">
        <v>117</v>
      </c>
      <c r="E2" s="61">
        <v>7.6388888888888886E-3</v>
      </c>
      <c r="F2" s="62" t="s">
        <v>128</v>
      </c>
      <c r="G2" s="62" t="s">
        <v>115</v>
      </c>
      <c r="H2" s="61">
        <v>1.0416666666666666E-2</v>
      </c>
      <c r="I2" s="61">
        <v>8.6805555555555552E-2</v>
      </c>
      <c r="J2" s="61">
        <v>9.375E-2</v>
      </c>
      <c r="K2" s="61">
        <v>0.13402777777777777</v>
      </c>
      <c r="L2" s="63">
        <v>19</v>
      </c>
      <c r="M2" s="64">
        <v>0</v>
      </c>
      <c r="N2" s="59" t="s">
        <v>107</v>
      </c>
      <c r="O2" s="64">
        <v>40</v>
      </c>
    </row>
    <row r="3" spans="1:15" ht="15.75" customHeight="1" x14ac:dyDescent="0.35">
      <c r="A3" s="48">
        <v>2</v>
      </c>
      <c r="B3" s="49"/>
      <c r="C3" s="49" t="s">
        <v>62</v>
      </c>
      <c r="D3" s="65" t="s">
        <v>117</v>
      </c>
      <c r="E3" s="65" t="s">
        <v>120</v>
      </c>
      <c r="F3" s="66">
        <v>5.2083333333333336E-2</v>
      </c>
      <c r="G3" s="65" t="s">
        <v>115</v>
      </c>
      <c r="H3" s="65" t="s">
        <v>123</v>
      </c>
      <c r="I3" s="65" t="s">
        <v>120</v>
      </c>
      <c r="J3" s="66">
        <v>0.12569444444444444</v>
      </c>
      <c r="K3" s="66">
        <v>8.6805555555555552E-2</v>
      </c>
      <c r="L3" s="54">
        <v>11</v>
      </c>
      <c r="M3" s="54">
        <v>0</v>
      </c>
      <c r="N3" s="48"/>
      <c r="O3" s="54">
        <v>33</v>
      </c>
    </row>
    <row r="4" spans="1:15" ht="15.75" customHeight="1" x14ac:dyDescent="0.35">
      <c r="A4" s="48">
        <v>3</v>
      </c>
      <c r="B4" s="49">
        <v>4</v>
      </c>
      <c r="C4" s="49" t="s">
        <v>66</v>
      </c>
      <c r="D4" s="65" t="s">
        <v>115</v>
      </c>
      <c r="E4" s="66">
        <v>1.5972222222222221E-2</v>
      </c>
      <c r="F4" s="66">
        <v>5.2083333333333336E-2</v>
      </c>
      <c r="G4" s="65" t="s">
        <v>118</v>
      </c>
      <c r="H4" s="65" t="s">
        <v>120</v>
      </c>
      <c r="I4" s="66">
        <v>8.6805555555555552E-2</v>
      </c>
      <c r="J4" s="66">
        <v>0.13263888888888889</v>
      </c>
      <c r="K4" s="66">
        <v>9.0972222222222218E-2</v>
      </c>
      <c r="L4" s="54">
        <v>15</v>
      </c>
      <c r="M4" s="54">
        <v>0</v>
      </c>
      <c r="N4" s="48"/>
      <c r="O4" s="54">
        <v>32</v>
      </c>
    </row>
    <row r="5" spans="1:15" ht="15.75" customHeight="1" x14ac:dyDescent="0.35">
      <c r="A5" s="48">
        <v>4</v>
      </c>
      <c r="B5" s="49">
        <v>1</v>
      </c>
      <c r="C5" s="49" t="s">
        <v>70</v>
      </c>
      <c r="D5" s="65" t="s">
        <v>115</v>
      </c>
      <c r="E5" s="66">
        <v>1.5972222222222221E-2</v>
      </c>
      <c r="F5" s="66">
        <v>5.2083333333333336E-2</v>
      </c>
      <c r="G5" s="65" t="s">
        <v>118</v>
      </c>
      <c r="H5" s="65" t="s">
        <v>115</v>
      </c>
      <c r="I5" s="65" t="s">
        <v>120</v>
      </c>
      <c r="J5" s="65" t="s">
        <v>120</v>
      </c>
      <c r="K5" s="66">
        <v>9.0972222222222218E-2</v>
      </c>
      <c r="L5" s="54">
        <v>9</v>
      </c>
      <c r="M5" s="54">
        <v>0</v>
      </c>
      <c r="N5" s="48"/>
      <c r="O5" s="54">
        <v>29</v>
      </c>
    </row>
    <row r="6" spans="1:15" ht="15.75" customHeight="1" x14ac:dyDescent="0.35">
      <c r="A6" s="48">
        <v>5</v>
      </c>
      <c r="B6" s="49">
        <v>2</v>
      </c>
      <c r="C6" s="49" t="s">
        <v>61</v>
      </c>
      <c r="D6" s="65" t="s">
        <v>118</v>
      </c>
      <c r="E6" s="66">
        <v>1.5972222222222221E-2</v>
      </c>
      <c r="F6" s="65" t="s">
        <v>116</v>
      </c>
      <c r="G6" s="65" t="s">
        <v>128</v>
      </c>
      <c r="H6" s="66">
        <v>1.4583333333333334E-2</v>
      </c>
      <c r="I6" s="65" t="s">
        <v>120</v>
      </c>
      <c r="J6" s="66">
        <v>0.13263888888888889</v>
      </c>
      <c r="K6" s="66">
        <v>8.6805555555555552E-2</v>
      </c>
      <c r="L6" s="54">
        <v>10</v>
      </c>
      <c r="M6" s="54">
        <v>0</v>
      </c>
      <c r="N6" s="48"/>
      <c r="O6" s="54">
        <v>27</v>
      </c>
    </row>
    <row r="7" spans="1:15" ht="15.75" customHeight="1" x14ac:dyDescent="0.35">
      <c r="A7" s="51">
        <v>6</v>
      </c>
      <c r="B7" s="52">
        <v>3</v>
      </c>
      <c r="C7" s="52" t="s">
        <v>65</v>
      </c>
      <c r="D7" s="69" t="s">
        <v>118</v>
      </c>
      <c r="E7" s="68">
        <v>1.5972222222222221E-2</v>
      </c>
      <c r="F7" s="69" t="s">
        <v>118</v>
      </c>
      <c r="G7" s="69" t="s">
        <v>115</v>
      </c>
      <c r="H7" s="69" t="s">
        <v>117</v>
      </c>
      <c r="I7" s="68">
        <v>4.2361111111111113E-2</v>
      </c>
      <c r="J7" s="68">
        <v>9.375E-2</v>
      </c>
      <c r="K7" s="68">
        <v>9.0972222222222218E-2</v>
      </c>
      <c r="L7" s="67">
        <v>10</v>
      </c>
      <c r="M7" s="67">
        <v>0</v>
      </c>
      <c r="N7" s="51"/>
      <c r="O7" s="67">
        <v>26</v>
      </c>
    </row>
    <row r="8" spans="1:15" ht="15.75" customHeight="1" x14ac:dyDescent="0.35">
      <c r="A8" s="48">
        <v>7</v>
      </c>
      <c r="B8" s="49">
        <v>3</v>
      </c>
      <c r="C8" s="49" t="s">
        <v>76</v>
      </c>
      <c r="D8" s="65" t="s">
        <v>115</v>
      </c>
      <c r="E8" s="66">
        <v>1.5972222222222221E-2</v>
      </c>
      <c r="F8" s="65" t="s">
        <v>116</v>
      </c>
      <c r="G8" s="65" t="s">
        <v>115</v>
      </c>
      <c r="H8" s="65" t="s">
        <v>117</v>
      </c>
      <c r="I8" s="65" t="s">
        <v>120</v>
      </c>
      <c r="J8" s="66">
        <v>8.4027777777777785E-2</v>
      </c>
      <c r="K8" s="66">
        <v>4.2361111111111113E-2</v>
      </c>
      <c r="L8" s="54">
        <v>5</v>
      </c>
      <c r="M8" s="54">
        <v>0</v>
      </c>
      <c r="N8" s="48" t="s">
        <v>111</v>
      </c>
      <c r="O8" s="54">
        <v>25</v>
      </c>
    </row>
    <row r="9" spans="1:15" ht="15.75" customHeight="1" x14ac:dyDescent="0.35">
      <c r="A9" s="48">
        <v>8</v>
      </c>
      <c r="B9" s="49">
        <v>4</v>
      </c>
      <c r="C9" s="49" t="s">
        <v>73</v>
      </c>
      <c r="D9" s="65" t="s">
        <v>117</v>
      </c>
      <c r="E9" s="66">
        <v>6.5972222222222224E-2</v>
      </c>
      <c r="F9" s="66">
        <v>5.2083333333333336E-2</v>
      </c>
      <c r="G9" s="65" t="s">
        <v>131</v>
      </c>
      <c r="H9" s="65" t="s">
        <v>118</v>
      </c>
      <c r="I9" s="66">
        <v>4.2361111111111113E-2</v>
      </c>
      <c r="J9" s="65" t="s">
        <v>132</v>
      </c>
      <c r="K9" s="66">
        <v>9.0972222222222218E-2</v>
      </c>
      <c r="L9" s="54">
        <v>12</v>
      </c>
      <c r="M9" s="54">
        <v>0</v>
      </c>
      <c r="N9" s="48"/>
      <c r="O9" s="54">
        <v>25</v>
      </c>
    </row>
    <row r="10" spans="1:15" ht="15.75" customHeight="1" x14ac:dyDescent="0.35">
      <c r="A10" s="48">
        <v>9</v>
      </c>
      <c r="B10" s="49">
        <v>3</v>
      </c>
      <c r="C10" s="49" t="s">
        <v>64</v>
      </c>
      <c r="D10" s="65" t="s">
        <v>120</v>
      </c>
      <c r="E10" s="66">
        <v>7.6388888888888886E-3</v>
      </c>
      <c r="F10" s="65" t="s">
        <v>117</v>
      </c>
      <c r="G10" s="65" t="s">
        <v>115</v>
      </c>
      <c r="H10" s="66">
        <v>5.7638888888888892E-2</v>
      </c>
      <c r="I10" s="65" t="s">
        <v>120</v>
      </c>
      <c r="J10" s="66">
        <v>0.13263888888888889</v>
      </c>
      <c r="K10" s="66">
        <v>4.2361111111111113E-2</v>
      </c>
      <c r="L10" s="54">
        <v>6</v>
      </c>
      <c r="M10" s="54">
        <v>0</v>
      </c>
      <c r="N10" s="48" t="s">
        <v>107</v>
      </c>
      <c r="O10" s="54">
        <v>24</v>
      </c>
    </row>
    <row r="11" spans="1:15" ht="15.75" customHeight="1" x14ac:dyDescent="0.35">
      <c r="A11" s="54">
        <v>10</v>
      </c>
      <c r="B11" s="49">
        <v>9</v>
      </c>
      <c r="C11" s="49" t="s">
        <v>63</v>
      </c>
      <c r="D11" s="65" t="s">
        <v>117</v>
      </c>
      <c r="E11" s="65" t="s">
        <v>123</v>
      </c>
      <c r="F11" s="65" t="s">
        <v>117</v>
      </c>
      <c r="G11" s="65" t="s">
        <v>115</v>
      </c>
      <c r="H11" s="65" t="s">
        <v>123</v>
      </c>
      <c r="I11" s="65" t="s">
        <v>123</v>
      </c>
      <c r="J11" s="66">
        <v>8.4027777777777785E-2</v>
      </c>
      <c r="K11" s="66">
        <v>4.2361111111111113E-2</v>
      </c>
      <c r="L11" s="54">
        <v>2</v>
      </c>
      <c r="M11" s="54">
        <v>0</v>
      </c>
      <c r="N11" s="48" t="s">
        <v>111</v>
      </c>
      <c r="O11" s="54">
        <v>24</v>
      </c>
    </row>
    <row r="12" spans="1:15" ht="15.75" customHeight="1" x14ac:dyDescent="0.35">
      <c r="A12" s="54">
        <v>11</v>
      </c>
      <c r="B12" s="49">
        <v>1</v>
      </c>
      <c r="C12" s="49" t="s">
        <v>69</v>
      </c>
      <c r="D12" s="65" t="s">
        <v>117</v>
      </c>
      <c r="E12" s="66">
        <v>7.6388888888888886E-3</v>
      </c>
      <c r="F12" s="65" t="s">
        <v>117</v>
      </c>
      <c r="G12" s="65" t="s">
        <v>117</v>
      </c>
      <c r="H12" s="66">
        <v>1.0416666666666666E-2</v>
      </c>
      <c r="I12" s="66">
        <v>4.2361111111111113E-2</v>
      </c>
      <c r="J12" s="66">
        <v>8.4027777777777785E-2</v>
      </c>
      <c r="K12" s="66">
        <v>9.0972222222222218E-2</v>
      </c>
      <c r="L12" s="54">
        <v>9</v>
      </c>
      <c r="M12" s="54">
        <v>0</v>
      </c>
      <c r="N12" s="48"/>
      <c r="O12" s="54">
        <v>24</v>
      </c>
    </row>
    <row r="13" spans="1:15" ht="15.75" customHeight="1" x14ac:dyDescent="0.35">
      <c r="A13" s="54">
        <v>11</v>
      </c>
      <c r="B13" s="49">
        <v>1</v>
      </c>
      <c r="C13" s="49" t="s">
        <v>71</v>
      </c>
      <c r="D13" s="65" t="s">
        <v>118</v>
      </c>
      <c r="E13" s="66">
        <v>5.6250000000000001E-2</v>
      </c>
      <c r="F13" s="66">
        <v>5.2083333333333336E-2</v>
      </c>
      <c r="G13" s="65" t="s">
        <v>128</v>
      </c>
      <c r="H13" s="65" t="s">
        <v>120</v>
      </c>
      <c r="I13" s="66">
        <v>4.2361111111111113E-2</v>
      </c>
      <c r="J13" s="66">
        <v>8.4027777777777785E-2</v>
      </c>
      <c r="K13" s="66">
        <v>0.13402777777777777</v>
      </c>
      <c r="L13" s="54">
        <v>11</v>
      </c>
      <c r="M13" s="54">
        <v>0</v>
      </c>
      <c r="N13" s="48"/>
      <c r="O13" s="54">
        <v>24</v>
      </c>
    </row>
    <row r="14" spans="1:15" ht="15.75" customHeight="1" x14ac:dyDescent="0.35">
      <c r="A14" s="54">
        <v>11</v>
      </c>
      <c r="B14" s="49">
        <v>5</v>
      </c>
      <c r="C14" s="49" t="s">
        <v>67</v>
      </c>
      <c r="D14" s="65" t="s">
        <v>117</v>
      </c>
      <c r="E14" s="66">
        <v>1.5972222222222221E-2</v>
      </c>
      <c r="F14" s="65" t="s">
        <v>117</v>
      </c>
      <c r="G14" s="65" t="s">
        <v>115</v>
      </c>
      <c r="H14" s="65" t="s">
        <v>120</v>
      </c>
      <c r="I14" s="65" t="s">
        <v>120</v>
      </c>
      <c r="J14" s="66">
        <v>9.375E-2</v>
      </c>
      <c r="K14" s="66">
        <v>8.6805555555555552E-2</v>
      </c>
      <c r="L14" s="54">
        <v>13</v>
      </c>
      <c r="M14" s="54">
        <v>0</v>
      </c>
      <c r="N14" s="48"/>
      <c r="O14" s="54">
        <v>24</v>
      </c>
    </row>
    <row r="15" spans="1:15" ht="15.75" customHeight="1" x14ac:dyDescent="0.35">
      <c r="A15" s="54">
        <v>14</v>
      </c>
      <c r="B15" s="49">
        <v>3</v>
      </c>
      <c r="C15" s="49" t="s">
        <v>75</v>
      </c>
      <c r="D15" s="65" t="s">
        <v>115</v>
      </c>
      <c r="E15" s="66">
        <v>1.5972222222222221E-2</v>
      </c>
      <c r="F15" s="66">
        <v>6.9444444444444447E-4</v>
      </c>
      <c r="G15" s="65" t="s">
        <v>128</v>
      </c>
      <c r="H15" s="65" t="s">
        <v>117</v>
      </c>
      <c r="I15" s="65" t="s">
        <v>123</v>
      </c>
      <c r="J15" s="65" t="s">
        <v>116</v>
      </c>
      <c r="K15" s="66">
        <v>8.6805555555555552E-2</v>
      </c>
      <c r="L15" s="54">
        <v>9</v>
      </c>
      <c r="M15" s="54">
        <v>0</v>
      </c>
      <c r="N15" s="48"/>
      <c r="O15" s="54">
        <v>23</v>
      </c>
    </row>
    <row r="16" spans="1:15" ht="15.75" customHeight="1" x14ac:dyDescent="0.35">
      <c r="A16" s="54">
        <v>15</v>
      </c>
      <c r="B16" s="49">
        <v>3</v>
      </c>
      <c r="C16" s="49" t="s">
        <v>72</v>
      </c>
      <c r="D16" s="65" t="s">
        <v>117</v>
      </c>
      <c r="E16" s="66">
        <v>5.6250000000000001E-2</v>
      </c>
      <c r="F16" s="66">
        <v>5.2083333333333336E-2</v>
      </c>
      <c r="G16" s="65" t="s">
        <v>118</v>
      </c>
      <c r="H16" s="65" t="s">
        <v>123</v>
      </c>
      <c r="I16" s="65" t="s">
        <v>123</v>
      </c>
      <c r="J16" s="65" t="s">
        <v>132</v>
      </c>
      <c r="K16" s="66">
        <v>9.0972222222222218E-2</v>
      </c>
      <c r="L16" s="54">
        <v>7</v>
      </c>
      <c r="M16" s="54">
        <v>0</v>
      </c>
      <c r="N16" s="48"/>
      <c r="O16" s="54">
        <v>20</v>
      </c>
    </row>
    <row r="17" spans="1:15" ht="15.75" customHeight="1" x14ac:dyDescent="0.35">
      <c r="A17" s="54">
        <v>16</v>
      </c>
      <c r="B17" s="49">
        <v>4</v>
      </c>
      <c r="C17" s="49" t="s">
        <v>74</v>
      </c>
      <c r="D17" s="65" t="s">
        <v>120</v>
      </c>
      <c r="E17" s="66">
        <v>7.6388888888888886E-3</v>
      </c>
      <c r="F17" s="65" t="s">
        <v>117</v>
      </c>
      <c r="G17" s="65" t="s">
        <v>114</v>
      </c>
      <c r="H17" s="65" t="s">
        <v>115</v>
      </c>
      <c r="I17" s="65" t="s">
        <v>120</v>
      </c>
      <c r="J17" s="66">
        <v>0.13263888888888889</v>
      </c>
      <c r="K17" s="66">
        <v>0.17430555555555555</v>
      </c>
      <c r="L17" s="54">
        <v>3</v>
      </c>
      <c r="M17" s="54">
        <v>0</v>
      </c>
      <c r="N17" s="48"/>
      <c r="O17" s="54">
        <v>16</v>
      </c>
    </row>
    <row r="18" spans="1:15" ht="15.75" customHeight="1" x14ac:dyDescent="0.35">
      <c r="A18" s="54">
        <v>17</v>
      </c>
      <c r="B18" s="49"/>
      <c r="C18" s="49" t="s">
        <v>68</v>
      </c>
      <c r="D18" s="65" t="s">
        <v>117</v>
      </c>
      <c r="E18" s="66">
        <v>7.6388888888888886E-3</v>
      </c>
      <c r="F18" s="65" t="s">
        <v>118</v>
      </c>
      <c r="G18" s="65" t="s">
        <v>114</v>
      </c>
      <c r="H18" s="66">
        <v>1.4583333333333334E-2</v>
      </c>
      <c r="I18" s="66">
        <v>4.2361111111111113E-2</v>
      </c>
      <c r="J18" s="66">
        <v>0.12569444444444444</v>
      </c>
      <c r="K18" s="66">
        <v>9.0972222222222218E-2</v>
      </c>
      <c r="L18" s="54">
        <v>5</v>
      </c>
      <c r="M18" s="54">
        <v>0</v>
      </c>
      <c r="N18" s="48"/>
      <c r="O18" s="54">
        <v>9</v>
      </c>
    </row>
    <row r="19" spans="1:15" ht="15.75" customHeight="1" x14ac:dyDescent="0.35">
      <c r="A19" s="70"/>
      <c r="B19" s="49"/>
      <c r="C19" s="66"/>
      <c r="D19" s="49"/>
      <c r="E19" s="49"/>
      <c r="F19" s="49"/>
      <c r="G19" s="49"/>
      <c r="H19" s="66"/>
      <c r="I19" s="49"/>
      <c r="J19" s="49"/>
      <c r="K19" s="54">
        <v>0</v>
      </c>
      <c r="L19" s="54">
        <v>0</v>
      </c>
      <c r="M19" s="48"/>
      <c r="N19" s="54">
        <v>0</v>
      </c>
      <c r="O19" s="71"/>
    </row>
    <row r="20" spans="1:15" ht="14.5" x14ac:dyDescent="0.35">
      <c r="A20" s="72"/>
      <c r="B20" s="72"/>
      <c r="C20" s="73"/>
      <c r="D20" s="72"/>
      <c r="E20" s="72"/>
      <c r="F20" s="72"/>
      <c r="G20" s="72"/>
      <c r="H20" s="73"/>
      <c r="I20" s="74"/>
      <c r="J20" s="74"/>
      <c r="K20" s="74"/>
      <c r="L20" s="74"/>
      <c r="M20" s="74"/>
      <c r="N20" s="74"/>
      <c r="O20" s="74"/>
    </row>
    <row r="21" spans="1:15" ht="14.5" x14ac:dyDescent="0.35">
      <c r="A21" s="75"/>
      <c r="B21" s="75"/>
      <c r="C21" s="76"/>
      <c r="D21" s="75"/>
      <c r="E21" s="75"/>
      <c r="F21" s="75"/>
      <c r="G21" s="75"/>
      <c r="H21" s="76"/>
      <c r="I21" s="77"/>
      <c r="J21" s="77"/>
      <c r="K21" s="77"/>
      <c r="L21" s="77"/>
      <c r="M21" s="77"/>
      <c r="N21" s="77"/>
      <c r="O21" s="77"/>
    </row>
    <row r="22" spans="1:15" ht="14.5" x14ac:dyDescent="0.35">
      <c r="A22" s="75"/>
      <c r="B22" s="75"/>
      <c r="C22" s="78" t="s">
        <v>133</v>
      </c>
      <c r="D22" s="78"/>
      <c r="E22" s="78"/>
      <c r="F22" s="78"/>
      <c r="G22" s="78"/>
      <c r="H22" s="79"/>
      <c r="I22" s="80"/>
      <c r="J22" s="80"/>
      <c r="K22" s="80"/>
      <c r="L22" s="80" t="s">
        <v>127</v>
      </c>
      <c r="M22" s="77"/>
      <c r="N22" s="77"/>
      <c r="O22" s="77"/>
    </row>
    <row r="23" spans="1:15" ht="14.5" x14ac:dyDescent="0.35">
      <c r="A23" s="75"/>
      <c r="B23" s="75"/>
      <c r="C23" s="75" t="s">
        <v>60</v>
      </c>
      <c r="D23" s="75">
        <v>0</v>
      </c>
      <c r="E23" s="75">
        <v>1</v>
      </c>
      <c r="F23" s="75">
        <v>0</v>
      </c>
      <c r="G23" s="75">
        <v>0</v>
      </c>
      <c r="H23" s="75">
        <v>5</v>
      </c>
      <c r="I23" s="75">
        <v>5</v>
      </c>
      <c r="J23" s="75">
        <v>5</v>
      </c>
      <c r="K23" s="75">
        <v>3</v>
      </c>
      <c r="L23" s="81">
        <v>19</v>
      </c>
      <c r="M23" s="77"/>
      <c r="N23" s="77"/>
      <c r="O23" s="77"/>
    </row>
    <row r="24" spans="1:15" ht="14.5" x14ac:dyDescent="0.35">
      <c r="A24" s="75"/>
      <c r="B24" s="75"/>
      <c r="C24" s="75" t="s">
        <v>62</v>
      </c>
      <c r="D24" s="75">
        <v>0</v>
      </c>
      <c r="E24" s="75">
        <v>0</v>
      </c>
      <c r="F24" s="75">
        <v>5</v>
      </c>
      <c r="G24" s="75">
        <v>0</v>
      </c>
      <c r="H24" s="75">
        <v>0</v>
      </c>
      <c r="I24" s="75">
        <v>0</v>
      </c>
      <c r="J24" s="75">
        <v>1</v>
      </c>
      <c r="K24" s="75">
        <v>5</v>
      </c>
      <c r="L24" s="81">
        <v>11</v>
      </c>
      <c r="M24" s="77"/>
      <c r="N24" s="77"/>
      <c r="O24" s="77"/>
    </row>
    <row r="25" spans="1:15" ht="14.5" x14ac:dyDescent="0.35">
      <c r="A25" s="75"/>
      <c r="B25" s="75"/>
      <c r="C25" s="75" t="s">
        <v>66</v>
      </c>
      <c r="D25" s="75">
        <v>0</v>
      </c>
      <c r="E25" s="75">
        <v>3</v>
      </c>
      <c r="F25" s="75">
        <v>5</v>
      </c>
      <c r="G25" s="75">
        <v>0</v>
      </c>
      <c r="H25" s="75">
        <v>0</v>
      </c>
      <c r="I25" s="75">
        <v>5</v>
      </c>
      <c r="J25" s="75">
        <v>1</v>
      </c>
      <c r="K25" s="75">
        <v>1</v>
      </c>
      <c r="L25" s="81">
        <v>15</v>
      </c>
      <c r="M25" s="77"/>
      <c r="N25" s="77"/>
      <c r="O25" s="77"/>
    </row>
    <row r="26" spans="1:15" ht="14.5" x14ac:dyDescent="0.35">
      <c r="A26" s="75"/>
      <c r="B26" s="75"/>
      <c r="C26" s="75" t="s">
        <v>70</v>
      </c>
      <c r="D26" s="75">
        <v>0</v>
      </c>
      <c r="E26" s="75">
        <v>3</v>
      </c>
      <c r="F26" s="75">
        <v>5</v>
      </c>
      <c r="G26" s="75">
        <v>0</v>
      </c>
      <c r="H26" s="75">
        <v>0</v>
      </c>
      <c r="I26" s="75">
        <v>0</v>
      </c>
      <c r="J26" s="75">
        <v>0</v>
      </c>
      <c r="K26" s="75">
        <v>1</v>
      </c>
      <c r="L26" s="81">
        <v>9</v>
      </c>
      <c r="M26" s="77"/>
      <c r="N26" s="77"/>
      <c r="O26" s="77"/>
    </row>
    <row r="27" spans="1:15" ht="14.5" x14ac:dyDescent="0.35">
      <c r="A27" s="75"/>
      <c r="B27" s="75"/>
      <c r="C27" s="75" t="s">
        <v>61</v>
      </c>
      <c r="D27" s="75">
        <v>0</v>
      </c>
      <c r="E27" s="75">
        <v>3</v>
      </c>
      <c r="F27" s="75">
        <v>0</v>
      </c>
      <c r="G27" s="75">
        <v>0</v>
      </c>
      <c r="H27" s="75">
        <v>1</v>
      </c>
      <c r="I27" s="75">
        <v>0</v>
      </c>
      <c r="J27" s="75">
        <v>1</v>
      </c>
      <c r="K27" s="75">
        <v>5</v>
      </c>
      <c r="L27" s="81">
        <v>10</v>
      </c>
      <c r="M27" s="77"/>
      <c r="N27" s="77"/>
      <c r="O27" s="77"/>
    </row>
    <row r="28" spans="1:15" ht="14.5" x14ac:dyDescent="0.35">
      <c r="A28" s="75"/>
      <c r="B28" s="75"/>
      <c r="C28" s="75" t="s">
        <v>65</v>
      </c>
      <c r="D28" s="75">
        <v>0</v>
      </c>
      <c r="E28" s="75">
        <v>3</v>
      </c>
      <c r="F28" s="75">
        <v>0</v>
      </c>
      <c r="G28" s="75">
        <v>0</v>
      </c>
      <c r="H28" s="75">
        <v>0</v>
      </c>
      <c r="I28" s="75">
        <v>1</v>
      </c>
      <c r="J28" s="75">
        <v>5</v>
      </c>
      <c r="K28" s="75">
        <v>1</v>
      </c>
      <c r="L28" s="81">
        <v>10</v>
      </c>
      <c r="M28" s="77"/>
      <c r="N28" s="77"/>
      <c r="O28" s="77"/>
    </row>
    <row r="29" spans="1:15" ht="14.5" x14ac:dyDescent="0.35">
      <c r="A29" s="75"/>
      <c r="B29" s="75"/>
      <c r="C29" s="75" t="s">
        <v>76</v>
      </c>
      <c r="D29" s="75">
        <v>0</v>
      </c>
      <c r="E29" s="75">
        <v>3</v>
      </c>
      <c r="F29" s="75">
        <v>0</v>
      </c>
      <c r="G29" s="75">
        <v>0</v>
      </c>
      <c r="H29" s="75">
        <v>0</v>
      </c>
      <c r="I29" s="75">
        <v>0</v>
      </c>
      <c r="J29" s="75">
        <v>1</v>
      </c>
      <c r="K29" s="75">
        <v>1</v>
      </c>
      <c r="L29" s="81">
        <v>5</v>
      </c>
      <c r="M29" s="77"/>
      <c r="N29" s="77"/>
      <c r="O29" s="77"/>
    </row>
    <row r="30" spans="1:15" ht="14.5" x14ac:dyDescent="0.35">
      <c r="A30" s="75"/>
      <c r="B30" s="75"/>
      <c r="C30" s="75" t="s">
        <v>73</v>
      </c>
      <c r="D30" s="75">
        <v>0</v>
      </c>
      <c r="E30" s="75">
        <v>5</v>
      </c>
      <c r="F30" s="75">
        <v>5</v>
      </c>
      <c r="G30" s="75">
        <v>0</v>
      </c>
      <c r="H30" s="75">
        <v>0</v>
      </c>
      <c r="I30" s="75">
        <v>1</v>
      </c>
      <c r="J30" s="75">
        <v>0</v>
      </c>
      <c r="K30" s="75">
        <v>1</v>
      </c>
      <c r="L30" s="81">
        <v>12</v>
      </c>
      <c r="M30" s="77"/>
      <c r="N30" s="77"/>
      <c r="O30" s="77"/>
    </row>
    <row r="31" spans="1:15" ht="14.5" x14ac:dyDescent="0.35">
      <c r="A31" s="75"/>
      <c r="B31" s="75"/>
      <c r="C31" s="75" t="s">
        <v>64</v>
      </c>
      <c r="D31" s="75">
        <v>0</v>
      </c>
      <c r="E31" s="75">
        <v>1</v>
      </c>
      <c r="F31" s="75">
        <v>0</v>
      </c>
      <c r="G31" s="75">
        <v>0</v>
      </c>
      <c r="H31" s="75">
        <v>3</v>
      </c>
      <c r="I31" s="75">
        <v>0</v>
      </c>
      <c r="J31" s="75">
        <v>1</v>
      </c>
      <c r="K31" s="75">
        <v>1</v>
      </c>
      <c r="L31" s="81">
        <v>6</v>
      </c>
      <c r="M31" s="77"/>
      <c r="N31" s="77"/>
      <c r="O31" s="77"/>
    </row>
    <row r="32" spans="1:15" ht="14.5" x14ac:dyDescent="0.35">
      <c r="A32" s="75"/>
      <c r="B32" s="75"/>
      <c r="C32" s="75" t="s">
        <v>63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1</v>
      </c>
      <c r="K32" s="75">
        <v>1</v>
      </c>
      <c r="L32" s="81">
        <v>2</v>
      </c>
      <c r="M32" s="77"/>
      <c r="N32" s="77"/>
      <c r="O32" s="77"/>
    </row>
    <row r="33" spans="1:15" ht="14.5" x14ac:dyDescent="0.35">
      <c r="A33" s="75"/>
      <c r="B33" s="75"/>
      <c r="C33" s="75" t="s">
        <v>69</v>
      </c>
      <c r="D33" s="75">
        <v>0</v>
      </c>
      <c r="E33" s="75">
        <v>1</v>
      </c>
      <c r="F33" s="75">
        <v>0</v>
      </c>
      <c r="G33" s="75">
        <v>0</v>
      </c>
      <c r="H33" s="75">
        <v>5</v>
      </c>
      <c r="I33" s="75">
        <v>1</v>
      </c>
      <c r="J33" s="75">
        <v>1</v>
      </c>
      <c r="K33" s="75">
        <v>1</v>
      </c>
      <c r="L33" s="81">
        <v>9</v>
      </c>
      <c r="M33" s="77"/>
      <c r="N33" s="77"/>
      <c r="O33" s="77"/>
    </row>
    <row r="34" spans="1:15" ht="14.5" x14ac:dyDescent="0.35">
      <c r="A34" s="75"/>
      <c r="B34" s="75"/>
      <c r="C34" s="75" t="s">
        <v>71</v>
      </c>
      <c r="D34" s="75">
        <v>0</v>
      </c>
      <c r="E34" s="75">
        <v>1</v>
      </c>
      <c r="F34" s="75">
        <v>5</v>
      </c>
      <c r="G34" s="75">
        <v>0</v>
      </c>
      <c r="H34" s="75">
        <v>0</v>
      </c>
      <c r="I34" s="75">
        <v>1</v>
      </c>
      <c r="J34" s="75">
        <v>1</v>
      </c>
      <c r="K34" s="75">
        <v>3</v>
      </c>
      <c r="L34" s="81">
        <v>11</v>
      </c>
      <c r="M34" s="77"/>
      <c r="N34" s="77"/>
      <c r="O34" s="77"/>
    </row>
    <row r="35" spans="1:15" ht="14.5" x14ac:dyDescent="0.35">
      <c r="A35" s="75"/>
      <c r="B35" s="75"/>
      <c r="C35" s="75" t="s">
        <v>67</v>
      </c>
      <c r="D35" s="75">
        <v>0</v>
      </c>
      <c r="E35" s="75">
        <v>3</v>
      </c>
      <c r="F35" s="75">
        <v>0</v>
      </c>
      <c r="G35" s="75">
        <v>0</v>
      </c>
      <c r="H35" s="75">
        <v>0</v>
      </c>
      <c r="I35" s="75">
        <v>0</v>
      </c>
      <c r="J35" s="75">
        <v>5</v>
      </c>
      <c r="K35" s="75">
        <v>5</v>
      </c>
      <c r="L35" s="81">
        <v>13</v>
      </c>
      <c r="M35" s="77"/>
      <c r="N35" s="77"/>
      <c r="O35" s="77"/>
    </row>
    <row r="36" spans="1:15" ht="14.5" x14ac:dyDescent="0.35">
      <c r="A36" s="75"/>
      <c r="B36" s="75"/>
      <c r="C36" s="75" t="s">
        <v>75</v>
      </c>
      <c r="D36" s="75">
        <v>0</v>
      </c>
      <c r="E36" s="75">
        <v>3</v>
      </c>
      <c r="F36" s="75">
        <v>1</v>
      </c>
      <c r="G36" s="75">
        <v>0</v>
      </c>
      <c r="H36" s="75">
        <v>0</v>
      </c>
      <c r="I36" s="75">
        <v>0</v>
      </c>
      <c r="J36" s="75">
        <v>0</v>
      </c>
      <c r="K36" s="75">
        <v>5</v>
      </c>
      <c r="L36" s="81">
        <v>9</v>
      </c>
      <c r="M36" s="77"/>
      <c r="N36" s="77"/>
      <c r="O36" s="77"/>
    </row>
    <row r="37" spans="1:15" ht="14.5" x14ac:dyDescent="0.35">
      <c r="A37" s="75"/>
      <c r="B37" s="75"/>
      <c r="C37" s="75" t="s">
        <v>72</v>
      </c>
      <c r="D37" s="75">
        <v>0</v>
      </c>
      <c r="E37" s="75">
        <v>1</v>
      </c>
      <c r="F37" s="75">
        <v>5</v>
      </c>
      <c r="G37" s="75">
        <v>0</v>
      </c>
      <c r="H37" s="75">
        <v>0</v>
      </c>
      <c r="I37" s="75">
        <v>0</v>
      </c>
      <c r="J37" s="75">
        <v>0</v>
      </c>
      <c r="K37" s="75">
        <v>1</v>
      </c>
      <c r="L37" s="81">
        <v>7</v>
      </c>
      <c r="M37" s="77"/>
      <c r="N37" s="77"/>
      <c r="O37" s="77"/>
    </row>
    <row r="38" spans="1:15" ht="14.5" x14ac:dyDescent="0.35">
      <c r="A38" s="75"/>
      <c r="B38" s="75"/>
      <c r="C38" s="75" t="s">
        <v>74</v>
      </c>
      <c r="D38" s="75">
        <v>0</v>
      </c>
      <c r="E38" s="75">
        <v>1</v>
      </c>
      <c r="F38" s="75">
        <v>0</v>
      </c>
      <c r="G38" s="75">
        <v>0</v>
      </c>
      <c r="H38" s="75">
        <v>0</v>
      </c>
      <c r="I38" s="75">
        <v>0</v>
      </c>
      <c r="J38" s="75">
        <v>1</v>
      </c>
      <c r="K38" s="75">
        <v>1</v>
      </c>
      <c r="L38" s="81">
        <v>3</v>
      </c>
      <c r="M38" s="77"/>
      <c r="N38" s="77"/>
      <c r="O38" s="77"/>
    </row>
    <row r="39" spans="1:15" ht="14.5" x14ac:dyDescent="0.35">
      <c r="A39" s="75"/>
      <c r="B39" s="75"/>
      <c r="C39" s="75" t="s">
        <v>68</v>
      </c>
      <c r="D39" s="75">
        <v>0</v>
      </c>
      <c r="E39" s="75">
        <v>1</v>
      </c>
      <c r="F39" s="75">
        <v>0</v>
      </c>
      <c r="G39" s="75">
        <v>0</v>
      </c>
      <c r="H39" s="75">
        <v>1</v>
      </c>
      <c r="I39" s="75">
        <v>1</v>
      </c>
      <c r="J39" s="75">
        <v>1</v>
      </c>
      <c r="K39" s="75">
        <v>1</v>
      </c>
      <c r="L39" s="81">
        <v>5</v>
      </c>
      <c r="M39" s="77"/>
      <c r="N39" s="77"/>
      <c r="O39" s="77"/>
    </row>
  </sheetData>
  <hyperlinks>
    <hyperlink ref="D1" r:id="rId1" xr:uid="{00000000-0004-0000-0500-000000000000}"/>
    <hyperlink ref="E1" r:id="rId2" xr:uid="{00000000-0004-0000-0500-000001000000}"/>
    <hyperlink ref="F1" r:id="rId3" xr:uid="{00000000-0004-0000-0500-000002000000}"/>
    <hyperlink ref="G1" r:id="rId4" xr:uid="{00000000-0004-0000-0500-000003000000}"/>
    <hyperlink ref="H1" r:id="rId5" xr:uid="{00000000-0004-0000-0500-000004000000}"/>
    <hyperlink ref="I1" r:id="rId6" xr:uid="{00000000-0004-0000-0500-000005000000}"/>
    <hyperlink ref="J1" r:id="rId7" xr:uid="{00000000-0004-0000-0500-000006000000}"/>
    <hyperlink ref="K1" r:id="rId8" xr:uid="{00000000-0004-0000-0500-000007000000}"/>
    <hyperlink ref="L1" r:id="rId9" xr:uid="{00000000-0004-0000-0500-000008000000}"/>
    <hyperlink ref="M1" r:id="rId10" xr:uid="{00000000-0004-0000-0500-000009000000}"/>
    <hyperlink ref="N1" r:id="rId11" xr:uid="{00000000-0004-0000-0500-00000A000000}"/>
    <hyperlink ref="O1" r:id="rId12" xr:uid="{00000000-0004-0000-0500-00000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00"/>
    <outlinePr summaryBelow="0" summaryRight="0"/>
  </sheetPr>
  <dimension ref="A1:O39"/>
  <sheetViews>
    <sheetView workbookViewId="0">
      <selection sqref="A1:XFD1048576"/>
    </sheetView>
  </sheetViews>
  <sheetFormatPr defaultColWidth="12.6328125" defaultRowHeight="15.75" customHeight="1" x14ac:dyDescent="0.3"/>
  <cols>
    <col min="1" max="2" width="6.36328125" style="39" customWidth="1"/>
    <col min="3" max="3" width="11.6328125" style="39" customWidth="1"/>
    <col min="4" max="15" width="6.36328125" style="39" customWidth="1"/>
    <col min="16" max="16384" width="12.6328125" style="39"/>
  </cols>
  <sheetData>
    <row r="1" spans="1:15" ht="15.75" customHeight="1" x14ac:dyDescent="0.35">
      <c r="D1" s="58" t="s">
        <v>26</v>
      </c>
      <c r="E1" s="58" t="s">
        <v>27</v>
      </c>
      <c r="F1" s="58" t="s">
        <v>28</v>
      </c>
      <c r="G1" s="58" t="s">
        <v>29</v>
      </c>
      <c r="H1" s="58" t="s">
        <v>30</v>
      </c>
      <c r="I1" s="58" t="s">
        <v>31</v>
      </c>
      <c r="J1" s="58" t="s">
        <v>32</v>
      </c>
      <c r="K1" s="58" t="s">
        <v>33</v>
      </c>
      <c r="L1" s="46" t="s">
        <v>113</v>
      </c>
      <c r="M1" s="46" t="s">
        <v>104</v>
      </c>
      <c r="N1" s="46" t="s">
        <v>105</v>
      </c>
      <c r="O1" s="47" t="s">
        <v>106</v>
      </c>
    </row>
    <row r="2" spans="1:15" ht="15.75" customHeight="1" x14ac:dyDescent="0.35">
      <c r="A2" s="48">
        <v>1</v>
      </c>
      <c r="B2" s="49"/>
      <c r="C2" s="49" t="s">
        <v>60</v>
      </c>
      <c r="D2" s="65" t="s">
        <v>115</v>
      </c>
      <c r="E2" s="65" t="s">
        <v>117</v>
      </c>
      <c r="F2" s="66">
        <v>4.2361111111111113E-2</v>
      </c>
      <c r="G2" s="65" t="s">
        <v>118</v>
      </c>
      <c r="H2" s="65" t="s">
        <v>125</v>
      </c>
      <c r="I2" s="65" t="s">
        <v>123</v>
      </c>
      <c r="J2" s="66">
        <v>8.4027777777777785E-2</v>
      </c>
      <c r="K2" s="66">
        <v>9.0972222222222218E-2</v>
      </c>
      <c r="L2" s="54">
        <v>3</v>
      </c>
      <c r="M2" s="54">
        <v>0</v>
      </c>
      <c r="N2" s="48" t="s">
        <v>107</v>
      </c>
      <c r="O2" s="54">
        <v>43</v>
      </c>
    </row>
    <row r="3" spans="1:15" ht="15.75" customHeight="1" x14ac:dyDescent="0.35">
      <c r="A3" s="51">
        <v>2</v>
      </c>
      <c r="B3" s="52">
        <v>4</v>
      </c>
      <c r="C3" s="52" t="s">
        <v>65</v>
      </c>
      <c r="D3" s="69" t="s">
        <v>115</v>
      </c>
      <c r="E3" s="69" t="s">
        <v>115</v>
      </c>
      <c r="F3" s="68">
        <v>4.2361111111111113E-2</v>
      </c>
      <c r="G3" s="68">
        <v>9.7916666666666666E-2</v>
      </c>
      <c r="H3" s="69" t="s">
        <v>125</v>
      </c>
      <c r="I3" s="68">
        <v>9.0277777777777769E-3</v>
      </c>
      <c r="J3" s="68">
        <v>8.4027777777777785E-2</v>
      </c>
      <c r="K3" s="68">
        <v>8.6805555555555552E-2</v>
      </c>
      <c r="L3" s="82">
        <v>11</v>
      </c>
      <c r="M3" s="67">
        <v>0</v>
      </c>
      <c r="N3" s="51" t="s">
        <v>111</v>
      </c>
      <c r="O3" s="67">
        <v>37</v>
      </c>
    </row>
    <row r="4" spans="1:15" ht="15.75" customHeight="1" x14ac:dyDescent="0.35">
      <c r="A4" s="59">
        <v>3</v>
      </c>
      <c r="B4" s="60">
        <v>8</v>
      </c>
      <c r="C4" s="60" t="s">
        <v>69</v>
      </c>
      <c r="D4" s="62" t="s">
        <v>117</v>
      </c>
      <c r="E4" s="62" t="s">
        <v>115</v>
      </c>
      <c r="F4" s="61">
        <v>8.4027777777777785E-2</v>
      </c>
      <c r="G4" s="61">
        <v>6.9444444444444447E-4</v>
      </c>
      <c r="H4" s="62" t="s">
        <v>125</v>
      </c>
      <c r="I4" s="61">
        <v>9.0277777777777769E-3</v>
      </c>
      <c r="J4" s="61">
        <v>8.4027777777777785E-2</v>
      </c>
      <c r="K4" s="61">
        <v>8.6805555555555552E-2</v>
      </c>
      <c r="L4" s="63">
        <v>11</v>
      </c>
      <c r="M4" s="64">
        <v>0</v>
      </c>
      <c r="N4" s="59" t="s">
        <v>111</v>
      </c>
      <c r="O4" s="64">
        <v>35</v>
      </c>
    </row>
    <row r="5" spans="1:15" ht="15.75" customHeight="1" x14ac:dyDescent="0.35">
      <c r="A5" s="48">
        <v>4</v>
      </c>
      <c r="B5" s="49">
        <v>1</v>
      </c>
      <c r="C5" s="49" t="s">
        <v>66</v>
      </c>
      <c r="D5" s="65" t="s">
        <v>120</v>
      </c>
      <c r="E5" s="65" t="s">
        <v>115</v>
      </c>
      <c r="F5" s="66">
        <v>8.4027777777777785E-2</v>
      </c>
      <c r="G5" s="65" t="s">
        <v>118</v>
      </c>
      <c r="H5" s="66">
        <v>4.9305555555555554E-2</v>
      </c>
      <c r="I5" s="65" t="s">
        <v>120</v>
      </c>
      <c r="J5" s="66">
        <v>8.4027777777777785E-2</v>
      </c>
      <c r="K5" s="65" t="s">
        <v>125</v>
      </c>
      <c r="L5" s="54">
        <v>3</v>
      </c>
      <c r="M5" s="54">
        <v>0</v>
      </c>
      <c r="N5" s="48"/>
      <c r="O5" s="54">
        <v>35</v>
      </c>
    </row>
    <row r="6" spans="1:15" ht="15.75" customHeight="1" x14ac:dyDescent="0.35">
      <c r="A6" s="48">
        <v>4</v>
      </c>
      <c r="B6" s="49">
        <v>2</v>
      </c>
      <c r="C6" s="49" t="s">
        <v>62</v>
      </c>
      <c r="D6" s="65" t="s">
        <v>117</v>
      </c>
      <c r="E6" s="65" t="s">
        <v>115</v>
      </c>
      <c r="F6" s="66">
        <v>8.4027777777777785E-2</v>
      </c>
      <c r="G6" s="65" t="s">
        <v>134</v>
      </c>
      <c r="H6" s="65" t="s">
        <v>116</v>
      </c>
      <c r="I6" s="65" t="s">
        <v>132</v>
      </c>
      <c r="J6" s="66">
        <v>8.4027777777777785E-2</v>
      </c>
      <c r="K6" s="65" t="s">
        <v>116</v>
      </c>
      <c r="L6" s="54">
        <v>2</v>
      </c>
      <c r="M6" s="54">
        <v>0</v>
      </c>
      <c r="N6" s="48"/>
      <c r="O6" s="54">
        <v>35</v>
      </c>
    </row>
    <row r="7" spans="1:15" ht="15.75" customHeight="1" x14ac:dyDescent="0.35">
      <c r="A7" s="48">
        <v>6</v>
      </c>
      <c r="B7" s="49">
        <v>4</v>
      </c>
      <c r="C7" s="49" t="s">
        <v>63</v>
      </c>
      <c r="D7" s="49"/>
      <c r="E7" s="49"/>
      <c r="F7" s="65" t="s">
        <v>123</v>
      </c>
      <c r="G7" s="66">
        <v>5.2083333333333336E-2</v>
      </c>
      <c r="H7" s="66">
        <v>6.9444444444444447E-4</v>
      </c>
      <c r="I7" s="65" t="s">
        <v>117</v>
      </c>
      <c r="J7" s="66">
        <v>8.4027777777777785E-2</v>
      </c>
      <c r="K7" s="65" t="s">
        <v>120</v>
      </c>
      <c r="L7" s="54">
        <v>7</v>
      </c>
      <c r="M7" s="54">
        <v>0</v>
      </c>
      <c r="N7" s="48" t="s">
        <v>111</v>
      </c>
      <c r="O7" s="54">
        <v>31</v>
      </c>
    </row>
    <row r="8" spans="1:15" ht="15.75" customHeight="1" x14ac:dyDescent="0.35">
      <c r="A8" s="48">
        <v>7</v>
      </c>
      <c r="B8" s="49">
        <v>4</v>
      </c>
      <c r="C8" s="49" t="s">
        <v>67</v>
      </c>
      <c r="D8" s="65" t="s">
        <v>117</v>
      </c>
      <c r="E8" s="65" t="s">
        <v>117</v>
      </c>
      <c r="F8" s="66">
        <v>4.2361111111111113E-2</v>
      </c>
      <c r="G8" s="66">
        <v>5.2083333333333336E-2</v>
      </c>
      <c r="H8" s="65" t="s">
        <v>125</v>
      </c>
      <c r="I8" s="65" t="s">
        <v>120</v>
      </c>
      <c r="J8" s="66">
        <v>8.4027777777777785E-2</v>
      </c>
      <c r="K8" s="65" t="s">
        <v>120</v>
      </c>
      <c r="L8" s="54">
        <v>7</v>
      </c>
      <c r="M8" s="54">
        <v>0</v>
      </c>
      <c r="N8" s="48"/>
      <c r="O8" s="54">
        <v>31</v>
      </c>
    </row>
    <row r="9" spans="1:15" ht="15.75" customHeight="1" x14ac:dyDescent="0.35">
      <c r="A9" s="48">
        <v>7</v>
      </c>
      <c r="B9" s="49">
        <v>2</v>
      </c>
      <c r="C9" s="49" t="s">
        <v>61</v>
      </c>
      <c r="D9" s="66"/>
      <c r="E9" s="65" t="s">
        <v>118</v>
      </c>
      <c r="F9" s="65" t="s">
        <v>120</v>
      </c>
      <c r="G9" s="66">
        <v>9.7916666666666666E-2</v>
      </c>
      <c r="H9" s="66">
        <v>6.9444444444444447E-4</v>
      </c>
      <c r="I9" s="66">
        <v>1.4583333333333334E-2</v>
      </c>
      <c r="J9" s="66">
        <v>0.13263888888888889</v>
      </c>
      <c r="K9" s="65" t="s">
        <v>116</v>
      </c>
      <c r="L9" s="54">
        <v>4</v>
      </c>
      <c r="M9" s="54">
        <v>0</v>
      </c>
      <c r="N9" s="48"/>
      <c r="O9" s="54">
        <v>31</v>
      </c>
    </row>
    <row r="10" spans="1:15" ht="15.75" customHeight="1" x14ac:dyDescent="0.35">
      <c r="A10" s="48">
        <v>9</v>
      </c>
      <c r="B10" s="49">
        <v>5</v>
      </c>
      <c r="C10" s="49" t="s">
        <v>70</v>
      </c>
      <c r="D10" s="65" t="s">
        <v>115</v>
      </c>
      <c r="E10" s="65" t="s">
        <v>118</v>
      </c>
      <c r="F10" s="65" t="s">
        <v>120</v>
      </c>
      <c r="G10" s="65" t="s">
        <v>118</v>
      </c>
      <c r="H10" s="65" t="s">
        <v>116</v>
      </c>
      <c r="I10" s="65" t="s">
        <v>120</v>
      </c>
      <c r="J10" s="66">
        <v>8.4027777777777785E-2</v>
      </c>
      <c r="K10" s="65" t="s">
        <v>120</v>
      </c>
      <c r="L10" s="54">
        <v>1</v>
      </c>
      <c r="M10" s="54">
        <v>0</v>
      </c>
      <c r="N10" s="48"/>
      <c r="O10" s="54">
        <v>30</v>
      </c>
    </row>
    <row r="11" spans="1:15" ht="15.75" customHeight="1" x14ac:dyDescent="0.35">
      <c r="A11" s="48">
        <v>9</v>
      </c>
      <c r="B11" s="49">
        <v>2</v>
      </c>
      <c r="C11" s="49" t="s">
        <v>71</v>
      </c>
      <c r="D11" s="49"/>
      <c r="E11" s="65" t="s">
        <v>118</v>
      </c>
      <c r="F11" s="66">
        <v>8.4027777777777785E-2</v>
      </c>
      <c r="G11" s="65" t="s">
        <v>135</v>
      </c>
      <c r="H11" s="66">
        <v>4.9305555555555554E-2</v>
      </c>
      <c r="I11" s="66">
        <v>5.7638888888888892E-2</v>
      </c>
      <c r="J11" s="66">
        <v>8.4027777777777785E-2</v>
      </c>
      <c r="K11" s="65" t="s">
        <v>120</v>
      </c>
      <c r="L11" s="54">
        <v>6</v>
      </c>
      <c r="M11" s="54">
        <v>0</v>
      </c>
      <c r="N11" s="48"/>
      <c r="O11" s="54">
        <v>30</v>
      </c>
    </row>
    <row r="12" spans="1:15" ht="15.75" customHeight="1" x14ac:dyDescent="0.35">
      <c r="A12" s="54">
        <v>11</v>
      </c>
      <c r="B12" s="49">
        <v>4</v>
      </c>
      <c r="C12" s="49" t="s">
        <v>72</v>
      </c>
      <c r="D12" s="65" t="s">
        <v>115</v>
      </c>
      <c r="E12" s="65" t="s">
        <v>117</v>
      </c>
      <c r="F12" s="66">
        <v>9.0972222222222218E-2</v>
      </c>
      <c r="G12" s="66">
        <v>5.2083333333333336E-2</v>
      </c>
      <c r="H12" s="66">
        <v>4.9305555555555554E-2</v>
      </c>
      <c r="I12" s="65" t="s">
        <v>123</v>
      </c>
      <c r="J12" s="66">
        <v>8.4027777777777785E-2</v>
      </c>
      <c r="K12" s="65" t="s">
        <v>123</v>
      </c>
      <c r="L12" s="54">
        <v>8</v>
      </c>
      <c r="M12" s="54">
        <v>0</v>
      </c>
      <c r="N12" s="48"/>
      <c r="O12" s="54">
        <v>28</v>
      </c>
    </row>
    <row r="13" spans="1:15" ht="15.75" customHeight="1" x14ac:dyDescent="0.35">
      <c r="A13" s="54">
        <v>12</v>
      </c>
      <c r="B13" s="49">
        <v>4</v>
      </c>
      <c r="C13" s="49" t="s">
        <v>73</v>
      </c>
      <c r="D13" s="65" t="s">
        <v>118</v>
      </c>
      <c r="E13" s="65" t="s">
        <v>118</v>
      </c>
      <c r="F13" s="66">
        <v>4.2361111111111113E-2</v>
      </c>
      <c r="G13" s="65" t="s">
        <v>118</v>
      </c>
      <c r="H13" s="65" t="s">
        <v>119</v>
      </c>
      <c r="I13" s="65" t="s">
        <v>120</v>
      </c>
      <c r="J13" s="65" t="s">
        <v>120</v>
      </c>
      <c r="K13" s="66">
        <v>9.0972222222222218E-2</v>
      </c>
      <c r="L13" s="54">
        <v>2</v>
      </c>
      <c r="M13" s="54">
        <v>0</v>
      </c>
      <c r="N13" s="48"/>
      <c r="O13" s="54">
        <v>27</v>
      </c>
    </row>
    <row r="14" spans="1:15" ht="15.75" customHeight="1" x14ac:dyDescent="0.35">
      <c r="A14" s="54">
        <v>13</v>
      </c>
      <c r="B14" s="49">
        <v>6</v>
      </c>
      <c r="C14" s="49" t="s">
        <v>76</v>
      </c>
      <c r="D14" s="49"/>
      <c r="E14" s="49"/>
      <c r="F14" s="65" t="s">
        <v>120</v>
      </c>
      <c r="G14" s="65" t="s">
        <v>128</v>
      </c>
      <c r="H14" s="65" t="s">
        <v>125</v>
      </c>
      <c r="I14" s="65" t="s">
        <v>120</v>
      </c>
      <c r="J14" s="66">
        <v>8.4027777777777785E-2</v>
      </c>
      <c r="K14" s="65" t="s">
        <v>120</v>
      </c>
      <c r="L14" s="54">
        <v>1</v>
      </c>
      <c r="M14" s="54">
        <v>0</v>
      </c>
      <c r="N14" s="48" t="s">
        <v>111</v>
      </c>
      <c r="O14" s="54">
        <v>26</v>
      </c>
    </row>
    <row r="15" spans="1:15" ht="15.75" customHeight="1" x14ac:dyDescent="0.35">
      <c r="A15" s="54">
        <v>14</v>
      </c>
      <c r="B15" s="49">
        <v>5</v>
      </c>
      <c r="C15" s="49" t="s">
        <v>64</v>
      </c>
      <c r="D15" s="65" t="s">
        <v>115</v>
      </c>
      <c r="E15" s="65" t="s">
        <v>115</v>
      </c>
      <c r="F15" s="65" t="s">
        <v>125</v>
      </c>
      <c r="G15" s="65" t="s">
        <v>118</v>
      </c>
      <c r="H15" s="65" t="s">
        <v>117</v>
      </c>
      <c r="I15" s="65" t="s">
        <v>117</v>
      </c>
      <c r="J15" s="66">
        <v>0.13263888888888889</v>
      </c>
      <c r="K15" s="65" t="s">
        <v>116</v>
      </c>
      <c r="L15" s="54">
        <v>1</v>
      </c>
      <c r="M15" s="54">
        <v>0</v>
      </c>
      <c r="N15" s="48" t="s">
        <v>107</v>
      </c>
      <c r="O15" s="54">
        <v>25</v>
      </c>
    </row>
    <row r="16" spans="1:15" ht="15.75" customHeight="1" x14ac:dyDescent="0.35">
      <c r="A16" s="54">
        <v>15</v>
      </c>
      <c r="B16" s="49">
        <v>1</v>
      </c>
      <c r="C16" s="49" t="s">
        <v>75</v>
      </c>
      <c r="D16" s="65" t="s">
        <v>114</v>
      </c>
      <c r="E16" s="65" t="s">
        <v>120</v>
      </c>
      <c r="F16" s="65" t="s">
        <v>125</v>
      </c>
      <c r="G16" s="66">
        <v>9.7916666666666666E-2</v>
      </c>
      <c r="H16" s="65" t="s">
        <v>116</v>
      </c>
      <c r="I16" s="65" t="s">
        <v>118</v>
      </c>
      <c r="J16" s="66">
        <v>0.12569444444444444</v>
      </c>
      <c r="K16" s="65" t="s">
        <v>116</v>
      </c>
      <c r="L16" s="54">
        <v>2</v>
      </c>
      <c r="M16" s="54">
        <v>0</v>
      </c>
      <c r="N16" s="48"/>
      <c r="O16" s="54">
        <v>25</v>
      </c>
    </row>
    <row r="17" spans="1:15" ht="15.75" customHeight="1" x14ac:dyDescent="0.35">
      <c r="A17" s="54">
        <v>16</v>
      </c>
      <c r="B17" s="49"/>
      <c r="C17" s="49" t="s">
        <v>74</v>
      </c>
      <c r="D17" s="65" t="s">
        <v>114</v>
      </c>
      <c r="E17" s="65" t="s">
        <v>115</v>
      </c>
      <c r="F17" s="65" t="s">
        <v>120</v>
      </c>
      <c r="G17" s="65" t="s">
        <v>128</v>
      </c>
      <c r="H17" s="65" t="s">
        <v>116</v>
      </c>
      <c r="I17" s="65" t="s">
        <v>120</v>
      </c>
      <c r="J17" s="66">
        <v>0.13263888888888889</v>
      </c>
      <c r="K17" s="66">
        <v>9.0972222222222218E-2</v>
      </c>
      <c r="L17" s="54">
        <v>2</v>
      </c>
      <c r="M17" s="54">
        <v>0</v>
      </c>
      <c r="N17" s="48"/>
      <c r="O17" s="54">
        <v>18</v>
      </c>
    </row>
    <row r="18" spans="1:15" ht="15.75" customHeight="1" x14ac:dyDescent="0.35">
      <c r="A18" s="55">
        <v>17</v>
      </c>
      <c r="B18" s="56"/>
      <c r="C18" s="56" t="s">
        <v>68</v>
      </c>
      <c r="D18" s="56" t="s">
        <v>123</v>
      </c>
      <c r="E18" s="56" t="s">
        <v>117</v>
      </c>
      <c r="F18" s="83">
        <v>8.4027777777777785E-2</v>
      </c>
      <c r="G18" s="56" t="s">
        <v>134</v>
      </c>
      <c r="H18" s="83">
        <v>6.9444444444444447E-4</v>
      </c>
      <c r="I18" s="56" t="s">
        <v>120</v>
      </c>
      <c r="J18" s="83">
        <v>0.13263888888888889</v>
      </c>
      <c r="K18" s="56" t="s">
        <v>120</v>
      </c>
      <c r="L18" s="55">
        <v>3</v>
      </c>
      <c r="M18" s="55">
        <v>0</v>
      </c>
      <c r="N18" s="57"/>
      <c r="O18" s="55">
        <v>12</v>
      </c>
    </row>
    <row r="19" spans="1:15" ht="15.75" customHeight="1" x14ac:dyDescent="0.35">
      <c r="A19" s="70"/>
      <c r="B19" s="49"/>
      <c r="C19" s="66"/>
      <c r="D19" s="49"/>
      <c r="E19" s="49"/>
      <c r="F19" s="49"/>
      <c r="G19" s="49"/>
      <c r="H19" s="66"/>
      <c r="I19" s="49"/>
      <c r="J19" s="49"/>
      <c r="K19" s="54">
        <v>0</v>
      </c>
      <c r="L19" s="54">
        <v>0</v>
      </c>
      <c r="M19" s="48"/>
      <c r="N19" s="54">
        <v>0</v>
      </c>
      <c r="O19" s="71"/>
    </row>
    <row r="20" spans="1:15" ht="14.5" x14ac:dyDescent="0.35">
      <c r="A20" s="72"/>
      <c r="B20" s="72"/>
      <c r="C20" s="73"/>
      <c r="D20" s="72"/>
      <c r="E20" s="72"/>
      <c r="F20" s="72"/>
      <c r="G20" s="72"/>
      <c r="H20" s="73"/>
      <c r="I20" s="74"/>
      <c r="J20" s="74"/>
      <c r="K20" s="74"/>
      <c r="L20" s="74"/>
      <c r="M20" s="74"/>
      <c r="N20" s="74"/>
      <c r="O20" s="74"/>
    </row>
    <row r="21" spans="1:15" ht="14.5" x14ac:dyDescent="0.35">
      <c r="A21" s="75"/>
      <c r="B21" s="75"/>
      <c r="C21" s="76"/>
      <c r="D21" s="75"/>
      <c r="E21" s="75"/>
      <c r="F21" s="75"/>
      <c r="G21" s="75"/>
      <c r="H21" s="76"/>
      <c r="I21" s="77"/>
      <c r="J21" s="77"/>
      <c r="K21" s="77"/>
      <c r="L21" s="77"/>
      <c r="M21" s="77"/>
      <c r="N21" s="77"/>
      <c r="O21" s="77"/>
    </row>
    <row r="22" spans="1:15" ht="14.5" x14ac:dyDescent="0.35">
      <c r="A22" s="75"/>
      <c r="B22" s="75"/>
      <c r="C22" s="78" t="s">
        <v>136</v>
      </c>
      <c r="D22" s="78"/>
      <c r="E22" s="78"/>
      <c r="F22" s="78"/>
      <c r="G22" s="78"/>
      <c r="H22" s="79"/>
      <c r="I22" s="80"/>
      <c r="J22" s="80"/>
      <c r="K22" s="80"/>
      <c r="L22" s="80" t="s">
        <v>127</v>
      </c>
      <c r="M22" s="77"/>
      <c r="N22" s="77"/>
      <c r="O22" s="77"/>
    </row>
    <row r="23" spans="1:15" ht="14.5" x14ac:dyDescent="0.35">
      <c r="A23" s="75"/>
      <c r="B23" s="75"/>
      <c r="C23" s="75" t="s">
        <v>60</v>
      </c>
      <c r="D23" s="75">
        <v>0</v>
      </c>
      <c r="E23" s="75">
        <v>0</v>
      </c>
      <c r="F23" s="75">
        <v>1</v>
      </c>
      <c r="G23" s="75">
        <v>0</v>
      </c>
      <c r="H23" s="75">
        <v>0</v>
      </c>
      <c r="I23" s="75">
        <v>0</v>
      </c>
      <c r="J23" s="75">
        <v>1</v>
      </c>
      <c r="K23" s="75">
        <v>1</v>
      </c>
      <c r="L23" s="81">
        <v>3</v>
      </c>
      <c r="M23" s="77"/>
      <c r="N23" s="77"/>
      <c r="O23" s="77"/>
    </row>
    <row r="24" spans="1:15" ht="14.5" x14ac:dyDescent="0.35">
      <c r="A24" s="75"/>
      <c r="B24" s="75"/>
      <c r="C24" s="75" t="s">
        <v>65</v>
      </c>
      <c r="D24" s="75">
        <v>0</v>
      </c>
      <c r="E24" s="75">
        <v>0</v>
      </c>
      <c r="F24" s="75">
        <v>1</v>
      </c>
      <c r="G24" s="75">
        <v>1</v>
      </c>
      <c r="H24" s="75">
        <v>0</v>
      </c>
      <c r="I24" s="75">
        <v>3</v>
      </c>
      <c r="J24" s="75">
        <v>1</v>
      </c>
      <c r="K24" s="75">
        <v>5</v>
      </c>
      <c r="L24" s="81">
        <v>11</v>
      </c>
      <c r="M24" s="77"/>
      <c r="N24" s="77"/>
      <c r="O24" s="77"/>
    </row>
    <row r="25" spans="1:15" ht="14.5" x14ac:dyDescent="0.35">
      <c r="A25" s="75"/>
      <c r="B25" s="75"/>
      <c r="C25" s="75" t="s">
        <v>69</v>
      </c>
      <c r="D25" s="75">
        <v>0</v>
      </c>
      <c r="E25" s="75">
        <v>0</v>
      </c>
      <c r="F25" s="75">
        <v>1</v>
      </c>
      <c r="G25" s="75">
        <v>1</v>
      </c>
      <c r="H25" s="75">
        <v>0</v>
      </c>
      <c r="I25" s="75">
        <v>3</v>
      </c>
      <c r="J25" s="75">
        <v>1</v>
      </c>
      <c r="K25" s="75">
        <v>5</v>
      </c>
      <c r="L25" s="81">
        <v>11</v>
      </c>
      <c r="M25" s="77"/>
      <c r="N25" s="77"/>
      <c r="O25" s="77"/>
    </row>
    <row r="26" spans="1:15" ht="14.5" x14ac:dyDescent="0.35">
      <c r="A26" s="75"/>
      <c r="B26" s="75"/>
      <c r="C26" s="75" t="s">
        <v>66</v>
      </c>
      <c r="D26" s="75">
        <v>0</v>
      </c>
      <c r="E26" s="75">
        <v>0</v>
      </c>
      <c r="F26" s="75">
        <v>1</v>
      </c>
      <c r="G26" s="75">
        <v>0</v>
      </c>
      <c r="H26" s="75">
        <v>1</v>
      </c>
      <c r="I26" s="75">
        <v>0</v>
      </c>
      <c r="J26" s="75">
        <v>1</v>
      </c>
      <c r="K26" s="75">
        <v>0</v>
      </c>
      <c r="L26" s="81">
        <v>3</v>
      </c>
      <c r="M26" s="77"/>
      <c r="N26" s="77"/>
      <c r="O26" s="77"/>
    </row>
    <row r="27" spans="1:15" ht="14.5" x14ac:dyDescent="0.35">
      <c r="A27" s="75"/>
      <c r="B27" s="75"/>
      <c r="C27" s="75" t="s">
        <v>62</v>
      </c>
      <c r="D27" s="75">
        <v>0</v>
      </c>
      <c r="E27" s="75">
        <v>0</v>
      </c>
      <c r="F27" s="75">
        <v>1</v>
      </c>
      <c r="G27" s="75">
        <v>0</v>
      </c>
      <c r="H27" s="75">
        <v>0</v>
      </c>
      <c r="I27" s="75">
        <v>0</v>
      </c>
      <c r="J27" s="75">
        <v>1</v>
      </c>
      <c r="K27" s="75">
        <v>0</v>
      </c>
      <c r="L27" s="81">
        <v>2</v>
      </c>
      <c r="M27" s="77"/>
      <c r="N27" s="77"/>
      <c r="O27" s="77"/>
    </row>
    <row r="28" spans="1:15" ht="14.5" x14ac:dyDescent="0.35">
      <c r="A28" s="75"/>
      <c r="B28" s="75"/>
      <c r="C28" s="75" t="s">
        <v>63</v>
      </c>
      <c r="D28" s="75">
        <v>0</v>
      </c>
      <c r="E28" s="75">
        <v>0</v>
      </c>
      <c r="F28" s="75">
        <v>0</v>
      </c>
      <c r="G28" s="75">
        <v>5</v>
      </c>
      <c r="H28" s="75">
        <v>1</v>
      </c>
      <c r="I28" s="75">
        <v>0</v>
      </c>
      <c r="J28" s="75">
        <v>1</v>
      </c>
      <c r="K28" s="75">
        <v>0</v>
      </c>
      <c r="L28" s="81">
        <v>7</v>
      </c>
      <c r="M28" s="77"/>
      <c r="N28" s="77"/>
      <c r="O28" s="77"/>
    </row>
    <row r="29" spans="1:15" ht="14.5" x14ac:dyDescent="0.35">
      <c r="A29" s="75"/>
      <c r="B29" s="75"/>
      <c r="C29" s="75" t="s">
        <v>67</v>
      </c>
      <c r="D29" s="75">
        <v>0</v>
      </c>
      <c r="E29" s="75">
        <v>0</v>
      </c>
      <c r="F29" s="75">
        <v>1</v>
      </c>
      <c r="G29" s="75">
        <v>5</v>
      </c>
      <c r="H29" s="75">
        <v>0</v>
      </c>
      <c r="I29" s="75">
        <v>0</v>
      </c>
      <c r="J29" s="75">
        <v>1</v>
      </c>
      <c r="K29" s="75">
        <v>0</v>
      </c>
      <c r="L29" s="81">
        <v>7</v>
      </c>
      <c r="M29" s="77"/>
      <c r="N29" s="77"/>
      <c r="O29" s="77"/>
    </row>
    <row r="30" spans="1:15" ht="14.5" x14ac:dyDescent="0.35">
      <c r="A30" s="75"/>
      <c r="B30" s="75"/>
      <c r="C30" s="75" t="s">
        <v>61</v>
      </c>
      <c r="D30" s="75">
        <v>0</v>
      </c>
      <c r="E30" s="75">
        <v>0</v>
      </c>
      <c r="F30" s="75">
        <v>0</v>
      </c>
      <c r="G30" s="75">
        <v>1</v>
      </c>
      <c r="H30" s="75">
        <v>1</v>
      </c>
      <c r="I30" s="75">
        <v>1</v>
      </c>
      <c r="J30" s="75">
        <v>1</v>
      </c>
      <c r="K30" s="75">
        <v>0</v>
      </c>
      <c r="L30" s="81">
        <v>4</v>
      </c>
      <c r="M30" s="77"/>
      <c r="N30" s="77"/>
      <c r="O30" s="77"/>
    </row>
    <row r="31" spans="1:15" ht="14.5" x14ac:dyDescent="0.35">
      <c r="A31" s="75"/>
      <c r="B31" s="75"/>
      <c r="C31" s="75" t="s">
        <v>70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1</v>
      </c>
      <c r="K31" s="75">
        <v>0</v>
      </c>
      <c r="L31" s="81">
        <v>1</v>
      </c>
      <c r="M31" s="77"/>
      <c r="N31" s="77"/>
      <c r="O31" s="77"/>
    </row>
    <row r="32" spans="1:15" ht="14.5" x14ac:dyDescent="0.35">
      <c r="A32" s="75"/>
      <c r="B32" s="75"/>
      <c r="C32" s="75" t="s">
        <v>71</v>
      </c>
      <c r="D32" s="75">
        <v>0</v>
      </c>
      <c r="E32" s="75">
        <v>0</v>
      </c>
      <c r="F32" s="75">
        <v>1</v>
      </c>
      <c r="G32" s="75">
        <v>0</v>
      </c>
      <c r="H32" s="75">
        <v>1</v>
      </c>
      <c r="I32" s="75">
        <v>3</v>
      </c>
      <c r="J32" s="75">
        <v>1</v>
      </c>
      <c r="K32" s="75">
        <v>0</v>
      </c>
      <c r="L32" s="81">
        <v>6</v>
      </c>
      <c r="M32" s="77"/>
      <c r="N32" s="77"/>
      <c r="O32" s="77"/>
    </row>
    <row r="33" spans="1:15" ht="14.5" x14ac:dyDescent="0.35">
      <c r="A33" s="75"/>
      <c r="B33" s="75"/>
      <c r="C33" s="75" t="s">
        <v>72</v>
      </c>
      <c r="D33" s="75">
        <v>0</v>
      </c>
      <c r="E33" s="75">
        <v>0</v>
      </c>
      <c r="F33" s="75">
        <v>1</v>
      </c>
      <c r="G33" s="75">
        <v>5</v>
      </c>
      <c r="H33" s="75">
        <v>1</v>
      </c>
      <c r="I33" s="75">
        <v>0</v>
      </c>
      <c r="J33" s="75">
        <v>1</v>
      </c>
      <c r="K33" s="75">
        <v>0</v>
      </c>
      <c r="L33" s="81">
        <v>8</v>
      </c>
      <c r="M33" s="77"/>
      <c r="N33" s="77"/>
      <c r="O33" s="77"/>
    </row>
    <row r="34" spans="1:15" ht="14.5" x14ac:dyDescent="0.35">
      <c r="A34" s="75"/>
      <c r="B34" s="75"/>
      <c r="C34" s="75" t="s">
        <v>73</v>
      </c>
      <c r="D34" s="75">
        <v>0</v>
      </c>
      <c r="E34" s="75">
        <v>0</v>
      </c>
      <c r="F34" s="75">
        <v>1</v>
      </c>
      <c r="G34" s="75">
        <v>0</v>
      </c>
      <c r="H34" s="75">
        <v>0</v>
      </c>
      <c r="I34" s="75">
        <v>0</v>
      </c>
      <c r="J34" s="75">
        <v>0</v>
      </c>
      <c r="K34" s="75">
        <v>1</v>
      </c>
      <c r="L34" s="81">
        <v>2</v>
      </c>
      <c r="M34" s="77"/>
      <c r="N34" s="77"/>
      <c r="O34" s="77"/>
    </row>
    <row r="35" spans="1:15" ht="14.5" x14ac:dyDescent="0.35">
      <c r="A35" s="75"/>
      <c r="B35" s="75"/>
      <c r="C35" s="75" t="s">
        <v>76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1</v>
      </c>
      <c r="K35" s="75">
        <v>0</v>
      </c>
      <c r="L35" s="81">
        <v>1</v>
      </c>
      <c r="M35" s="77"/>
      <c r="N35" s="77"/>
      <c r="O35" s="77"/>
    </row>
    <row r="36" spans="1:15" ht="14.5" x14ac:dyDescent="0.35">
      <c r="A36" s="75"/>
      <c r="B36" s="75"/>
      <c r="C36" s="75" t="s">
        <v>64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1</v>
      </c>
      <c r="K36" s="75">
        <v>0</v>
      </c>
      <c r="L36" s="81">
        <v>1</v>
      </c>
      <c r="M36" s="77"/>
      <c r="N36" s="77"/>
      <c r="O36" s="77"/>
    </row>
    <row r="37" spans="1:15" ht="14.5" x14ac:dyDescent="0.35">
      <c r="A37" s="75"/>
      <c r="B37" s="75"/>
      <c r="C37" s="75" t="s">
        <v>75</v>
      </c>
      <c r="D37" s="75">
        <v>0</v>
      </c>
      <c r="E37" s="75">
        <v>0</v>
      </c>
      <c r="F37" s="75">
        <v>0</v>
      </c>
      <c r="G37" s="75">
        <v>1</v>
      </c>
      <c r="H37" s="75">
        <v>0</v>
      </c>
      <c r="I37" s="75">
        <v>0</v>
      </c>
      <c r="J37" s="75">
        <v>1</v>
      </c>
      <c r="K37" s="75">
        <v>0</v>
      </c>
      <c r="L37" s="81">
        <v>2</v>
      </c>
      <c r="M37" s="77"/>
      <c r="N37" s="77"/>
      <c r="O37" s="77"/>
    </row>
    <row r="38" spans="1:15" ht="14.5" x14ac:dyDescent="0.35">
      <c r="A38" s="75"/>
      <c r="B38" s="75"/>
      <c r="C38" s="75" t="s">
        <v>74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1</v>
      </c>
      <c r="K38" s="75">
        <v>1</v>
      </c>
      <c r="L38" s="81">
        <v>2</v>
      </c>
      <c r="M38" s="77"/>
      <c r="N38" s="77"/>
      <c r="O38" s="77"/>
    </row>
    <row r="39" spans="1:15" ht="14.5" x14ac:dyDescent="0.35">
      <c r="A39" s="75"/>
      <c r="B39" s="75"/>
      <c r="C39" s="75" t="s">
        <v>68</v>
      </c>
      <c r="D39" s="75">
        <v>0</v>
      </c>
      <c r="E39" s="75">
        <v>0</v>
      </c>
      <c r="F39" s="75">
        <v>1</v>
      </c>
      <c r="G39" s="75">
        <v>0</v>
      </c>
      <c r="H39" s="75">
        <v>1</v>
      </c>
      <c r="I39" s="75">
        <v>0</v>
      </c>
      <c r="J39" s="75">
        <v>1</v>
      </c>
      <c r="K39" s="75">
        <v>0</v>
      </c>
      <c r="L39" s="81">
        <v>3</v>
      </c>
      <c r="M39" s="77"/>
      <c r="N39" s="77"/>
      <c r="O39" s="77"/>
    </row>
  </sheetData>
  <hyperlinks>
    <hyperlink ref="D1" r:id="rId1" xr:uid="{00000000-0004-0000-0600-000000000000}"/>
    <hyperlink ref="E1" r:id="rId2" xr:uid="{00000000-0004-0000-0600-000001000000}"/>
    <hyperlink ref="F1" r:id="rId3" xr:uid="{00000000-0004-0000-0600-000002000000}"/>
    <hyperlink ref="G1" r:id="rId4" xr:uid="{00000000-0004-0000-0600-000003000000}"/>
    <hyperlink ref="H1" r:id="rId5" xr:uid="{00000000-0004-0000-0600-000004000000}"/>
    <hyperlink ref="I1" r:id="rId6" xr:uid="{00000000-0004-0000-0600-000005000000}"/>
    <hyperlink ref="J1" r:id="rId7" xr:uid="{00000000-0004-0000-0600-000006000000}"/>
    <hyperlink ref="K1" r:id="rId8" xr:uid="{00000000-0004-0000-0600-000007000000}"/>
    <hyperlink ref="L1" r:id="rId9" xr:uid="{00000000-0004-0000-0600-000008000000}"/>
    <hyperlink ref="M1" r:id="rId10" xr:uid="{00000000-0004-0000-0600-000009000000}"/>
    <hyperlink ref="N1" r:id="rId11" xr:uid="{00000000-0004-0000-0600-00000A000000}"/>
    <hyperlink ref="O1" r:id="rId12" xr:uid="{00000000-0004-0000-0600-00000B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00"/>
    <outlinePr summaryBelow="0" summaryRight="0"/>
  </sheetPr>
  <dimension ref="A1:O39"/>
  <sheetViews>
    <sheetView workbookViewId="0">
      <selection sqref="A1:XFD1048576"/>
    </sheetView>
  </sheetViews>
  <sheetFormatPr defaultColWidth="12.6328125" defaultRowHeight="15.75" customHeight="1" x14ac:dyDescent="0.3"/>
  <cols>
    <col min="1" max="2" width="6.36328125" style="39" customWidth="1"/>
    <col min="3" max="3" width="11.6328125" style="39" customWidth="1"/>
    <col min="4" max="15" width="6.36328125" style="39" customWidth="1"/>
    <col min="16" max="16384" width="12.6328125" style="39"/>
  </cols>
  <sheetData>
    <row r="1" spans="1:15" ht="15.75" customHeight="1" x14ac:dyDescent="0.35">
      <c r="D1" s="58" t="s">
        <v>34</v>
      </c>
      <c r="E1" s="58" t="s">
        <v>35</v>
      </c>
      <c r="F1" s="58" t="s">
        <v>36</v>
      </c>
      <c r="G1" s="58" t="s">
        <v>37</v>
      </c>
      <c r="H1" s="58" t="s">
        <v>38</v>
      </c>
      <c r="I1" s="58" t="s">
        <v>39</v>
      </c>
      <c r="J1" s="58" t="s">
        <v>40</v>
      </c>
      <c r="K1" s="58" t="s">
        <v>41</v>
      </c>
      <c r="L1" s="46" t="s">
        <v>113</v>
      </c>
      <c r="M1" s="46" t="s">
        <v>104</v>
      </c>
      <c r="N1" s="46" t="s">
        <v>105</v>
      </c>
      <c r="O1" s="47" t="s">
        <v>106</v>
      </c>
    </row>
    <row r="2" spans="1:15" ht="15.75" customHeight="1" x14ac:dyDescent="0.35">
      <c r="A2" s="48">
        <v>1</v>
      </c>
      <c r="B2" s="49"/>
      <c r="C2" s="49" t="s">
        <v>60</v>
      </c>
      <c r="D2" s="66">
        <v>8.6805555555555552E-2</v>
      </c>
      <c r="E2" s="65" t="s">
        <v>117</v>
      </c>
      <c r="F2" s="66">
        <v>1.0416666666666666E-2</v>
      </c>
      <c r="G2" s="66">
        <v>5.6250000000000001E-2</v>
      </c>
      <c r="H2" s="65" t="s">
        <v>116</v>
      </c>
      <c r="I2" s="65" t="s">
        <v>119</v>
      </c>
      <c r="J2" s="66">
        <v>1.7361111111111112E-2</v>
      </c>
      <c r="K2" s="66">
        <v>9.0277777777777769E-3</v>
      </c>
      <c r="L2" s="54">
        <v>19</v>
      </c>
      <c r="M2" s="54">
        <v>12</v>
      </c>
      <c r="N2" s="48" t="s">
        <v>137</v>
      </c>
      <c r="O2" s="54">
        <v>74</v>
      </c>
    </row>
    <row r="3" spans="1:15" ht="15.75" customHeight="1" x14ac:dyDescent="0.35">
      <c r="A3" s="48">
        <v>2</v>
      </c>
      <c r="B3" s="49">
        <v>1</v>
      </c>
      <c r="C3" s="49" t="s">
        <v>69</v>
      </c>
      <c r="D3" s="66">
        <v>8.6805555555555552E-2</v>
      </c>
      <c r="E3" s="65" t="s">
        <v>117</v>
      </c>
      <c r="F3" s="66">
        <v>1.0416666666666666E-2</v>
      </c>
      <c r="G3" s="66">
        <v>7.6388888888888886E-3</v>
      </c>
      <c r="H3" s="65" t="s">
        <v>125</v>
      </c>
      <c r="I3" s="65" t="s">
        <v>129</v>
      </c>
      <c r="J3" s="66">
        <v>1.7361111111111112E-2</v>
      </c>
      <c r="K3" s="66">
        <v>5.9027777777777776E-2</v>
      </c>
      <c r="L3" s="54">
        <v>21</v>
      </c>
      <c r="M3" s="54">
        <v>12</v>
      </c>
      <c r="N3" s="48" t="s">
        <v>138</v>
      </c>
      <c r="O3" s="54">
        <v>68</v>
      </c>
    </row>
    <row r="4" spans="1:15" ht="15.75" customHeight="1" x14ac:dyDescent="0.35">
      <c r="A4" s="59">
        <v>3</v>
      </c>
      <c r="B4" s="60">
        <v>4</v>
      </c>
      <c r="C4" s="60" t="s">
        <v>61</v>
      </c>
      <c r="D4" s="61">
        <v>8.6805555555555552E-2</v>
      </c>
      <c r="E4" s="62" t="s">
        <v>118</v>
      </c>
      <c r="F4" s="61">
        <v>5.7638888888888892E-2</v>
      </c>
      <c r="G4" s="61">
        <v>2.4305555555555556E-2</v>
      </c>
      <c r="H4" s="62" t="s">
        <v>116</v>
      </c>
      <c r="I4" s="62" t="s">
        <v>129</v>
      </c>
      <c r="J4" s="61">
        <v>1.7361111111111112E-2</v>
      </c>
      <c r="K4" s="61">
        <v>5.9027777777777776E-2</v>
      </c>
      <c r="L4" s="63">
        <v>23</v>
      </c>
      <c r="M4" s="64">
        <v>12</v>
      </c>
      <c r="N4" s="59" t="s">
        <v>137</v>
      </c>
      <c r="O4" s="64">
        <v>66</v>
      </c>
    </row>
    <row r="5" spans="1:15" ht="15.75" customHeight="1" x14ac:dyDescent="0.35">
      <c r="A5" s="48">
        <v>4</v>
      </c>
      <c r="B5" s="49">
        <v>3</v>
      </c>
      <c r="C5" s="49" t="s">
        <v>67</v>
      </c>
      <c r="D5" s="66">
        <v>8.6805555555555552E-2</v>
      </c>
      <c r="E5" s="65" t="s">
        <v>120</v>
      </c>
      <c r="F5" s="66">
        <v>1.0416666666666666E-2</v>
      </c>
      <c r="G5" s="66">
        <v>1.4583333333333334E-2</v>
      </c>
      <c r="H5" s="65" t="s">
        <v>125</v>
      </c>
      <c r="I5" s="65" t="s">
        <v>119</v>
      </c>
      <c r="J5" s="66">
        <v>1.7361111111111112E-2</v>
      </c>
      <c r="K5" s="66">
        <v>9.0277777777777769E-3</v>
      </c>
      <c r="L5" s="54">
        <v>19</v>
      </c>
      <c r="M5" s="54">
        <v>12</v>
      </c>
      <c r="N5" s="48" t="s">
        <v>139</v>
      </c>
      <c r="O5" s="54">
        <v>62</v>
      </c>
    </row>
    <row r="6" spans="1:15" ht="15.75" customHeight="1" x14ac:dyDescent="0.35">
      <c r="A6" s="51">
        <v>5</v>
      </c>
      <c r="B6" s="52">
        <v>3</v>
      </c>
      <c r="C6" s="52" t="s">
        <v>65</v>
      </c>
      <c r="D6" s="68">
        <v>8.6805555555555552E-2</v>
      </c>
      <c r="E6" s="69" t="s">
        <v>117</v>
      </c>
      <c r="F6" s="69" t="s">
        <v>117</v>
      </c>
      <c r="G6" s="68">
        <v>7.6388888888888886E-3</v>
      </c>
      <c r="H6" s="69" t="s">
        <v>125</v>
      </c>
      <c r="I6" s="69" t="s">
        <v>119</v>
      </c>
      <c r="J6" s="68">
        <v>7.6388888888888886E-3</v>
      </c>
      <c r="K6" s="68">
        <v>9.0277777777777769E-3</v>
      </c>
      <c r="L6" s="67">
        <v>10</v>
      </c>
      <c r="M6" s="67">
        <v>12</v>
      </c>
      <c r="N6" s="51" t="s">
        <v>138</v>
      </c>
      <c r="O6" s="67">
        <v>59</v>
      </c>
    </row>
    <row r="7" spans="1:15" ht="15.75" customHeight="1" x14ac:dyDescent="0.35">
      <c r="A7" s="48">
        <v>5</v>
      </c>
      <c r="B7" s="49">
        <v>1</v>
      </c>
      <c r="C7" s="49" t="s">
        <v>63</v>
      </c>
      <c r="D7" s="66">
        <v>8.6805555555555552E-2</v>
      </c>
      <c r="E7" s="65" t="s">
        <v>117</v>
      </c>
      <c r="F7" s="66">
        <v>1.0416666666666666E-2</v>
      </c>
      <c r="G7" s="66">
        <v>1.4583333333333334E-2</v>
      </c>
      <c r="H7" s="65" t="s">
        <v>125</v>
      </c>
      <c r="I7" s="65" t="s">
        <v>119</v>
      </c>
      <c r="J7" s="66">
        <v>1.7361111111111112E-2</v>
      </c>
      <c r="K7" s="65" t="s">
        <v>120</v>
      </c>
      <c r="L7" s="54">
        <v>16</v>
      </c>
      <c r="M7" s="54">
        <v>12</v>
      </c>
      <c r="N7" s="48" t="s">
        <v>138</v>
      </c>
      <c r="O7" s="54">
        <v>59</v>
      </c>
    </row>
    <row r="8" spans="1:15" ht="15.75" customHeight="1" x14ac:dyDescent="0.35">
      <c r="A8" s="48">
        <v>7</v>
      </c>
      <c r="B8" s="49">
        <v>3</v>
      </c>
      <c r="C8" s="49" t="s">
        <v>62</v>
      </c>
      <c r="D8" s="66">
        <v>8.6805555555555552E-2</v>
      </c>
      <c r="E8" s="65" t="s">
        <v>118</v>
      </c>
      <c r="F8" s="66">
        <v>1.0416666666666666E-2</v>
      </c>
      <c r="G8" s="66">
        <v>1.4583333333333334E-2</v>
      </c>
      <c r="H8" s="65" t="s">
        <v>125</v>
      </c>
      <c r="I8" s="65" t="s">
        <v>129</v>
      </c>
      <c r="J8" s="66">
        <v>5.6250000000000001E-2</v>
      </c>
      <c r="K8" s="65" t="s">
        <v>120</v>
      </c>
      <c r="L8" s="54">
        <v>12</v>
      </c>
      <c r="M8" s="54">
        <v>12</v>
      </c>
      <c r="N8" s="48" t="s">
        <v>139</v>
      </c>
      <c r="O8" s="54">
        <v>59</v>
      </c>
    </row>
    <row r="9" spans="1:15" ht="15.75" customHeight="1" x14ac:dyDescent="0.35">
      <c r="A9" s="48">
        <v>8</v>
      </c>
      <c r="B9" s="49">
        <v>6</v>
      </c>
      <c r="C9" s="49" t="s">
        <v>76</v>
      </c>
      <c r="D9" s="66">
        <v>8.6805555555555552E-2</v>
      </c>
      <c r="E9" s="65" t="s">
        <v>118</v>
      </c>
      <c r="F9" s="66">
        <v>1.4583333333333334E-2</v>
      </c>
      <c r="G9" s="66">
        <v>1.4583333333333334E-2</v>
      </c>
      <c r="H9" s="65" t="s">
        <v>125</v>
      </c>
      <c r="I9" s="66">
        <v>0.12569444444444444</v>
      </c>
      <c r="J9" s="66">
        <v>1.7361111111111112E-2</v>
      </c>
      <c r="K9" s="66">
        <v>5.9027777777777776E-2</v>
      </c>
      <c r="L9" s="54">
        <v>18</v>
      </c>
      <c r="M9" s="54">
        <v>9</v>
      </c>
      <c r="N9" s="48" t="s">
        <v>111</v>
      </c>
      <c r="O9" s="54">
        <v>53</v>
      </c>
    </row>
    <row r="10" spans="1:15" ht="15.75" customHeight="1" x14ac:dyDescent="0.35">
      <c r="A10" s="48">
        <v>9</v>
      </c>
      <c r="B10" s="49">
        <v>5</v>
      </c>
      <c r="C10" s="49" t="s">
        <v>66</v>
      </c>
      <c r="D10" s="66">
        <v>0.12569444444444444</v>
      </c>
      <c r="E10" s="65" t="s">
        <v>118</v>
      </c>
      <c r="F10" s="66">
        <v>5.7638888888888892E-2</v>
      </c>
      <c r="G10" s="66">
        <v>1.4583333333333334E-2</v>
      </c>
      <c r="H10" s="65" t="s">
        <v>116</v>
      </c>
      <c r="I10" s="65" t="s">
        <v>119</v>
      </c>
      <c r="J10" s="66">
        <v>7.6388888888888886E-3</v>
      </c>
      <c r="K10" s="65" t="s">
        <v>117</v>
      </c>
      <c r="L10" s="54">
        <v>6</v>
      </c>
      <c r="M10" s="54">
        <v>12</v>
      </c>
      <c r="N10" s="48" t="s">
        <v>139</v>
      </c>
      <c r="O10" s="54">
        <v>53</v>
      </c>
    </row>
    <row r="11" spans="1:15" ht="15.75" customHeight="1" x14ac:dyDescent="0.35">
      <c r="A11" s="54">
        <v>10</v>
      </c>
      <c r="B11" s="49"/>
      <c r="C11" s="49" t="s">
        <v>70</v>
      </c>
      <c r="D11" s="66">
        <v>8.6805555555555552E-2</v>
      </c>
      <c r="E11" s="65" t="s">
        <v>118</v>
      </c>
      <c r="F11" s="66">
        <v>1.0416666666666666E-2</v>
      </c>
      <c r="G11" s="66">
        <v>5.6250000000000001E-2</v>
      </c>
      <c r="H11" s="65" t="s">
        <v>120</v>
      </c>
      <c r="I11" s="65" t="s">
        <v>119</v>
      </c>
      <c r="J11" s="66">
        <v>5.6250000000000001E-2</v>
      </c>
      <c r="K11" s="65" t="s">
        <v>118</v>
      </c>
      <c r="L11" s="54">
        <v>12</v>
      </c>
      <c r="M11" s="54">
        <v>9</v>
      </c>
      <c r="N11" s="48"/>
      <c r="O11" s="54">
        <v>51</v>
      </c>
    </row>
    <row r="12" spans="1:15" ht="15.75" customHeight="1" x14ac:dyDescent="0.35">
      <c r="A12" s="54">
        <v>11</v>
      </c>
      <c r="B12" s="49"/>
      <c r="C12" s="49" t="s">
        <v>64</v>
      </c>
      <c r="D12" s="66">
        <v>8.6805555555555552E-2</v>
      </c>
      <c r="E12" s="65" t="s">
        <v>118</v>
      </c>
      <c r="F12" s="66">
        <v>5.7638888888888892E-2</v>
      </c>
      <c r="G12" s="66">
        <v>1.4583333333333334E-2</v>
      </c>
      <c r="H12" s="65" t="s">
        <v>125</v>
      </c>
      <c r="I12" s="65" t="s">
        <v>119</v>
      </c>
      <c r="J12" s="66">
        <v>7.6388888888888886E-3</v>
      </c>
      <c r="K12" s="66">
        <v>9.0277777777777769E-3</v>
      </c>
      <c r="L12" s="54">
        <v>13</v>
      </c>
      <c r="M12" s="54">
        <v>12</v>
      </c>
      <c r="N12" s="48" t="s">
        <v>137</v>
      </c>
      <c r="O12" s="54">
        <v>50</v>
      </c>
    </row>
    <row r="13" spans="1:15" ht="15.75" customHeight="1" x14ac:dyDescent="0.35">
      <c r="A13" s="54">
        <v>12</v>
      </c>
      <c r="B13" s="49">
        <v>3</v>
      </c>
      <c r="C13" s="49" t="s">
        <v>71</v>
      </c>
      <c r="D13" s="49"/>
      <c r="E13" s="49"/>
      <c r="F13" s="66">
        <v>1.0416666666666666E-2</v>
      </c>
      <c r="G13" s="66">
        <v>5.6250000000000001E-2</v>
      </c>
      <c r="H13" s="65" t="s">
        <v>116</v>
      </c>
      <c r="I13" s="65" t="s">
        <v>129</v>
      </c>
      <c r="J13" s="66">
        <v>5.6250000000000001E-2</v>
      </c>
      <c r="K13" s="65" t="s">
        <v>120</v>
      </c>
      <c r="L13" s="54">
        <v>7</v>
      </c>
      <c r="M13" s="54">
        <v>12</v>
      </c>
      <c r="N13" s="48" t="s">
        <v>139</v>
      </c>
      <c r="O13" s="54">
        <v>49</v>
      </c>
    </row>
    <row r="14" spans="1:15" ht="15.75" customHeight="1" x14ac:dyDescent="0.35">
      <c r="A14" s="54">
        <v>13</v>
      </c>
      <c r="B14" s="49"/>
      <c r="C14" s="49" t="s">
        <v>73</v>
      </c>
      <c r="D14" s="66">
        <v>0.13402777777777777</v>
      </c>
      <c r="E14" s="65" t="s">
        <v>118</v>
      </c>
      <c r="F14" s="65" t="s">
        <v>120</v>
      </c>
      <c r="G14" s="66">
        <v>6.3194444444444442E-2</v>
      </c>
      <c r="H14" s="65" t="s">
        <v>125</v>
      </c>
      <c r="I14" s="65" t="s">
        <v>140</v>
      </c>
      <c r="J14" s="66">
        <v>7.6388888888888886E-3</v>
      </c>
      <c r="K14" s="66">
        <v>5.9027777777777776E-2</v>
      </c>
      <c r="L14" s="54">
        <v>10</v>
      </c>
      <c r="M14" s="54">
        <v>9</v>
      </c>
      <c r="N14" s="48"/>
      <c r="O14" s="54">
        <v>46</v>
      </c>
    </row>
    <row r="15" spans="1:15" ht="15.75" customHeight="1" x14ac:dyDescent="0.35">
      <c r="A15" s="54">
        <v>14</v>
      </c>
      <c r="B15" s="49">
        <v>2</v>
      </c>
      <c r="C15" s="49" t="s">
        <v>74</v>
      </c>
      <c r="D15" s="66">
        <v>8.6805555555555552E-2</v>
      </c>
      <c r="E15" s="65" t="s">
        <v>118</v>
      </c>
      <c r="F15" s="66">
        <v>1.0416666666666666E-2</v>
      </c>
      <c r="G15" s="66">
        <v>7.1527777777777773E-2</v>
      </c>
      <c r="H15" s="65" t="s">
        <v>120</v>
      </c>
      <c r="I15" s="65" t="s">
        <v>141</v>
      </c>
      <c r="J15" s="66">
        <v>2.1527777777777778E-2</v>
      </c>
      <c r="K15" s="66">
        <v>1.4583333333333334E-2</v>
      </c>
      <c r="L15" s="54">
        <v>15</v>
      </c>
      <c r="M15" s="54">
        <v>12</v>
      </c>
      <c r="N15" s="48" t="s">
        <v>139</v>
      </c>
      <c r="O15" s="54">
        <v>45</v>
      </c>
    </row>
    <row r="16" spans="1:15" ht="15.75" customHeight="1" x14ac:dyDescent="0.35">
      <c r="A16" s="54">
        <v>15</v>
      </c>
      <c r="B16" s="49"/>
      <c r="C16" s="49" t="s">
        <v>75</v>
      </c>
      <c r="D16" s="66">
        <v>0.13402777777777777</v>
      </c>
      <c r="E16" s="65" t="s">
        <v>120</v>
      </c>
      <c r="F16" s="65" t="s">
        <v>118</v>
      </c>
      <c r="G16" s="66">
        <v>6.3194444444444442E-2</v>
      </c>
      <c r="H16" s="65" t="s">
        <v>116</v>
      </c>
      <c r="I16" s="65" t="s">
        <v>119</v>
      </c>
      <c r="J16" s="66">
        <v>1.7361111111111112E-2</v>
      </c>
      <c r="K16" s="65" t="s">
        <v>120</v>
      </c>
      <c r="L16" s="54">
        <v>9</v>
      </c>
      <c r="M16" s="54">
        <v>9</v>
      </c>
      <c r="N16" s="48"/>
      <c r="O16" s="54">
        <v>43</v>
      </c>
    </row>
    <row r="17" spans="1:15" ht="15.75" customHeight="1" x14ac:dyDescent="0.35">
      <c r="A17" s="54">
        <v>16</v>
      </c>
      <c r="B17" s="49">
        <v>4</v>
      </c>
      <c r="C17" s="49" t="s">
        <v>72</v>
      </c>
      <c r="D17" s="66">
        <v>4.2361111111111113E-2</v>
      </c>
      <c r="E17" s="65" t="s">
        <v>120</v>
      </c>
      <c r="F17" s="65" t="s">
        <v>117</v>
      </c>
      <c r="G17" s="65" t="s">
        <v>120</v>
      </c>
      <c r="H17" s="65" t="s">
        <v>116</v>
      </c>
      <c r="I17" s="65" t="s">
        <v>129</v>
      </c>
      <c r="J17" s="66">
        <v>5.6250000000000001E-2</v>
      </c>
      <c r="K17" s="66">
        <v>9.0277777777777769E-3</v>
      </c>
      <c r="L17" s="54">
        <v>5</v>
      </c>
      <c r="M17" s="54">
        <v>9</v>
      </c>
      <c r="N17" s="48"/>
      <c r="O17" s="54">
        <v>42</v>
      </c>
    </row>
    <row r="18" spans="1:15" ht="15.75" customHeight="1" x14ac:dyDescent="0.35">
      <c r="A18" s="54">
        <v>17</v>
      </c>
      <c r="B18" s="49"/>
      <c r="C18" s="49" t="s">
        <v>68</v>
      </c>
      <c r="D18" s="66">
        <v>8.6805555555555552E-2</v>
      </c>
      <c r="E18" s="65" t="s">
        <v>118</v>
      </c>
      <c r="F18" s="65" t="s">
        <v>132</v>
      </c>
      <c r="G18" s="66">
        <v>2.4305555555555556E-2</v>
      </c>
      <c r="H18" s="65" t="s">
        <v>116</v>
      </c>
      <c r="I18" s="65" t="s">
        <v>129</v>
      </c>
      <c r="J18" s="66">
        <v>1.7361111111111112E-2</v>
      </c>
      <c r="K18" s="65" t="s">
        <v>123</v>
      </c>
      <c r="L18" s="54">
        <v>15</v>
      </c>
      <c r="M18" s="54">
        <v>9</v>
      </c>
      <c r="N18" s="48"/>
      <c r="O18" s="54">
        <v>36</v>
      </c>
    </row>
    <row r="19" spans="1:15" ht="15.75" customHeight="1" x14ac:dyDescent="0.35">
      <c r="A19" s="54">
        <v>18</v>
      </c>
      <c r="B19" s="49"/>
      <c r="C19" s="49" t="s">
        <v>112</v>
      </c>
      <c r="D19" s="49"/>
      <c r="E19" s="49"/>
      <c r="F19" s="49"/>
      <c r="G19" s="49"/>
      <c r="H19" s="66"/>
      <c r="I19" s="49"/>
      <c r="J19" s="49"/>
      <c r="K19" s="49"/>
      <c r="L19" s="54">
        <v>0</v>
      </c>
      <c r="M19" s="54">
        <v>0</v>
      </c>
      <c r="N19" s="48"/>
      <c r="O19" s="54">
        <v>0</v>
      </c>
    </row>
    <row r="20" spans="1:15" ht="14.5" x14ac:dyDescent="0.35">
      <c r="A20" s="72"/>
      <c r="B20" s="72"/>
      <c r="C20" s="73"/>
      <c r="D20" s="72"/>
      <c r="E20" s="72"/>
      <c r="F20" s="72"/>
      <c r="G20" s="72"/>
      <c r="H20" s="73"/>
      <c r="I20" s="74"/>
      <c r="J20" s="74"/>
      <c r="K20" s="74"/>
      <c r="L20" s="74"/>
      <c r="M20" s="74"/>
      <c r="N20" s="74"/>
      <c r="O20" s="74"/>
    </row>
    <row r="21" spans="1:15" ht="14.5" x14ac:dyDescent="0.35">
      <c r="A21" s="75"/>
      <c r="B21" s="75"/>
      <c r="C21" s="76"/>
      <c r="D21" s="75"/>
      <c r="E21" s="75"/>
      <c r="F21" s="75"/>
      <c r="G21" s="75"/>
      <c r="H21" s="76"/>
      <c r="I21" s="77"/>
      <c r="J21" s="77"/>
      <c r="K21" s="77"/>
      <c r="L21" s="77"/>
      <c r="M21" s="77"/>
      <c r="N21" s="77"/>
      <c r="O21" s="77"/>
    </row>
    <row r="22" spans="1:15" ht="14.5" x14ac:dyDescent="0.35">
      <c r="A22" s="75"/>
      <c r="B22" s="75"/>
      <c r="C22" s="78" t="s">
        <v>142</v>
      </c>
      <c r="D22" s="78"/>
      <c r="E22" s="78"/>
      <c r="F22" s="78"/>
      <c r="G22" s="78"/>
      <c r="H22" s="79"/>
      <c r="I22" s="80"/>
      <c r="J22" s="80"/>
      <c r="K22" s="80"/>
      <c r="L22" s="80" t="s">
        <v>127</v>
      </c>
      <c r="M22" s="77"/>
      <c r="N22" s="77"/>
      <c r="O22" s="77"/>
    </row>
    <row r="23" spans="1:15" ht="14.5" x14ac:dyDescent="0.35">
      <c r="A23" s="75"/>
      <c r="B23" s="75"/>
      <c r="C23" s="75" t="s">
        <v>60</v>
      </c>
      <c r="D23" s="75">
        <v>5</v>
      </c>
      <c r="E23" s="75">
        <v>0</v>
      </c>
      <c r="F23" s="75">
        <v>5</v>
      </c>
      <c r="G23" s="75">
        <v>1</v>
      </c>
      <c r="H23" s="75">
        <v>0</v>
      </c>
      <c r="I23" s="75">
        <v>0</v>
      </c>
      <c r="J23" s="75">
        <v>5</v>
      </c>
      <c r="K23" s="75">
        <v>3</v>
      </c>
      <c r="L23" s="81">
        <v>19</v>
      </c>
      <c r="M23" s="77"/>
      <c r="N23" s="77"/>
      <c r="O23" s="77"/>
    </row>
    <row r="24" spans="1:15" ht="14.5" x14ac:dyDescent="0.35">
      <c r="A24" s="75"/>
      <c r="B24" s="75"/>
      <c r="C24" s="75" t="s">
        <v>69</v>
      </c>
      <c r="D24" s="75">
        <v>5</v>
      </c>
      <c r="E24" s="75">
        <v>0</v>
      </c>
      <c r="F24" s="75">
        <v>5</v>
      </c>
      <c r="G24" s="75">
        <v>1</v>
      </c>
      <c r="H24" s="75">
        <v>0</v>
      </c>
      <c r="I24" s="75">
        <v>0</v>
      </c>
      <c r="J24" s="75">
        <v>5</v>
      </c>
      <c r="K24" s="75">
        <v>5</v>
      </c>
      <c r="L24" s="81">
        <v>21</v>
      </c>
      <c r="M24" s="77"/>
      <c r="N24" s="77"/>
      <c r="O24" s="77"/>
    </row>
    <row r="25" spans="1:15" ht="14.5" x14ac:dyDescent="0.35">
      <c r="A25" s="75"/>
      <c r="B25" s="75"/>
      <c r="C25" s="75" t="s">
        <v>61</v>
      </c>
      <c r="D25" s="75">
        <v>5</v>
      </c>
      <c r="E25" s="75">
        <v>0</v>
      </c>
      <c r="F25" s="75">
        <v>3</v>
      </c>
      <c r="G25" s="75">
        <v>5</v>
      </c>
      <c r="H25" s="75">
        <v>0</v>
      </c>
      <c r="I25" s="75">
        <v>0</v>
      </c>
      <c r="J25" s="75">
        <v>5</v>
      </c>
      <c r="K25" s="75">
        <v>5</v>
      </c>
      <c r="L25" s="81">
        <v>23</v>
      </c>
      <c r="M25" s="77"/>
      <c r="N25" s="77"/>
      <c r="O25" s="77"/>
    </row>
    <row r="26" spans="1:15" ht="14.5" x14ac:dyDescent="0.35">
      <c r="A26" s="75"/>
      <c r="B26" s="75"/>
      <c r="C26" s="75" t="s">
        <v>67</v>
      </c>
      <c r="D26" s="75">
        <v>5</v>
      </c>
      <c r="E26" s="75">
        <v>0</v>
      </c>
      <c r="F26" s="75">
        <v>5</v>
      </c>
      <c r="G26" s="75">
        <v>1</v>
      </c>
      <c r="H26" s="75">
        <v>0</v>
      </c>
      <c r="I26" s="75">
        <v>0</v>
      </c>
      <c r="J26" s="75">
        <v>5</v>
      </c>
      <c r="K26" s="75">
        <v>3</v>
      </c>
      <c r="L26" s="81">
        <v>19</v>
      </c>
      <c r="M26" s="77"/>
      <c r="N26" s="77"/>
      <c r="O26" s="77"/>
    </row>
    <row r="27" spans="1:15" ht="14.5" x14ac:dyDescent="0.35">
      <c r="A27" s="75"/>
      <c r="B27" s="75"/>
      <c r="C27" s="75" t="s">
        <v>65</v>
      </c>
      <c r="D27" s="75">
        <v>5</v>
      </c>
      <c r="E27" s="75">
        <v>0</v>
      </c>
      <c r="F27" s="75">
        <v>0</v>
      </c>
      <c r="G27" s="75">
        <v>1</v>
      </c>
      <c r="H27" s="75">
        <v>0</v>
      </c>
      <c r="I27" s="75">
        <v>0</v>
      </c>
      <c r="J27" s="75">
        <v>1</v>
      </c>
      <c r="K27" s="75">
        <v>3</v>
      </c>
      <c r="L27" s="81">
        <v>10</v>
      </c>
      <c r="M27" s="77"/>
      <c r="N27" s="77"/>
      <c r="O27" s="77"/>
    </row>
    <row r="28" spans="1:15" ht="14.5" x14ac:dyDescent="0.35">
      <c r="A28" s="75"/>
      <c r="B28" s="75"/>
      <c r="C28" s="75" t="s">
        <v>63</v>
      </c>
      <c r="D28" s="75">
        <v>5</v>
      </c>
      <c r="E28" s="75">
        <v>0</v>
      </c>
      <c r="F28" s="75">
        <v>5</v>
      </c>
      <c r="G28" s="75">
        <v>1</v>
      </c>
      <c r="H28" s="75">
        <v>0</v>
      </c>
      <c r="I28" s="75">
        <v>0</v>
      </c>
      <c r="J28" s="75">
        <v>5</v>
      </c>
      <c r="K28" s="75">
        <v>0</v>
      </c>
      <c r="L28" s="81">
        <v>16</v>
      </c>
      <c r="M28" s="77"/>
      <c r="N28" s="77"/>
      <c r="O28" s="77"/>
    </row>
    <row r="29" spans="1:15" ht="14.5" x14ac:dyDescent="0.35">
      <c r="A29" s="75"/>
      <c r="B29" s="75"/>
      <c r="C29" s="75" t="s">
        <v>62</v>
      </c>
      <c r="D29" s="75">
        <v>5</v>
      </c>
      <c r="E29" s="75">
        <v>0</v>
      </c>
      <c r="F29" s="75">
        <v>5</v>
      </c>
      <c r="G29" s="75">
        <v>1</v>
      </c>
      <c r="H29" s="75">
        <v>0</v>
      </c>
      <c r="I29" s="75">
        <v>0</v>
      </c>
      <c r="J29" s="75">
        <v>1</v>
      </c>
      <c r="K29" s="75">
        <v>0</v>
      </c>
      <c r="L29" s="81">
        <v>12</v>
      </c>
      <c r="M29" s="77"/>
      <c r="N29" s="77"/>
      <c r="O29" s="77"/>
    </row>
    <row r="30" spans="1:15" ht="14.5" x14ac:dyDescent="0.35">
      <c r="A30" s="75"/>
      <c r="B30" s="75"/>
      <c r="C30" s="75" t="s">
        <v>76</v>
      </c>
      <c r="D30" s="75">
        <v>5</v>
      </c>
      <c r="E30" s="75">
        <v>0</v>
      </c>
      <c r="F30" s="75">
        <v>1</v>
      </c>
      <c r="G30" s="75">
        <v>1</v>
      </c>
      <c r="H30" s="75">
        <v>0</v>
      </c>
      <c r="I30" s="75">
        <v>1</v>
      </c>
      <c r="J30" s="75">
        <v>5</v>
      </c>
      <c r="K30" s="75">
        <v>5</v>
      </c>
      <c r="L30" s="81">
        <v>18</v>
      </c>
      <c r="M30" s="77"/>
      <c r="N30" s="77"/>
      <c r="O30" s="77"/>
    </row>
    <row r="31" spans="1:15" ht="14.5" x14ac:dyDescent="0.35">
      <c r="A31" s="75"/>
      <c r="B31" s="75"/>
      <c r="C31" s="75" t="s">
        <v>66</v>
      </c>
      <c r="D31" s="75">
        <v>1</v>
      </c>
      <c r="E31" s="75">
        <v>0</v>
      </c>
      <c r="F31" s="75">
        <v>3</v>
      </c>
      <c r="G31" s="75">
        <v>1</v>
      </c>
      <c r="H31" s="75">
        <v>0</v>
      </c>
      <c r="I31" s="75">
        <v>0</v>
      </c>
      <c r="J31" s="75">
        <v>1</v>
      </c>
      <c r="K31" s="75">
        <v>0</v>
      </c>
      <c r="L31" s="81">
        <v>6</v>
      </c>
      <c r="M31" s="77"/>
      <c r="N31" s="77"/>
      <c r="O31" s="77"/>
    </row>
    <row r="32" spans="1:15" ht="14.5" x14ac:dyDescent="0.35">
      <c r="A32" s="75"/>
      <c r="B32" s="75"/>
      <c r="C32" s="75" t="s">
        <v>70</v>
      </c>
      <c r="D32" s="75">
        <v>5</v>
      </c>
      <c r="E32" s="75">
        <v>0</v>
      </c>
      <c r="F32" s="75">
        <v>5</v>
      </c>
      <c r="G32" s="75">
        <v>1</v>
      </c>
      <c r="H32" s="75">
        <v>0</v>
      </c>
      <c r="I32" s="75">
        <v>0</v>
      </c>
      <c r="J32" s="75">
        <v>1</v>
      </c>
      <c r="K32" s="75">
        <v>0</v>
      </c>
      <c r="L32" s="81">
        <v>12</v>
      </c>
      <c r="M32" s="77"/>
      <c r="N32" s="77"/>
      <c r="O32" s="77"/>
    </row>
    <row r="33" spans="1:15" ht="14.5" x14ac:dyDescent="0.35">
      <c r="A33" s="75"/>
      <c r="B33" s="75"/>
      <c r="C33" s="75" t="s">
        <v>64</v>
      </c>
      <c r="D33" s="75">
        <v>5</v>
      </c>
      <c r="E33" s="75">
        <v>0</v>
      </c>
      <c r="F33" s="75">
        <v>3</v>
      </c>
      <c r="G33" s="75">
        <v>1</v>
      </c>
      <c r="H33" s="75">
        <v>0</v>
      </c>
      <c r="I33" s="75">
        <v>0</v>
      </c>
      <c r="J33" s="75">
        <v>1</v>
      </c>
      <c r="K33" s="75">
        <v>3</v>
      </c>
      <c r="L33" s="81">
        <v>13</v>
      </c>
      <c r="M33" s="77"/>
      <c r="N33" s="77"/>
      <c r="O33" s="77"/>
    </row>
    <row r="34" spans="1:15" ht="14.5" x14ac:dyDescent="0.35">
      <c r="A34" s="75"/>
      <c r="B34" s="75"/>
      <c r="C34" s="75" t="s">
        <v>71</v>
      </c>
      <c r="D34" s="75">
        <v>0</v>
      </c>
      <c r="E34" s="75">
        <v>0</v>
      </c>
      <c r="F34" s="75">
        <v>5</v>
      </c>
      <c r="G34" s="75">
        <v>1</v>
      </c>
      <c r="H34" s="75">
        <v>0</v>
      </c>
      <c r="I34" s="75">
        <v>0</v>
      </c>
      <c r="J34" s="75">
        <v>1</v>
      </c>
      <c r="K34" s="75">
        <v>0</v>
      </c>
      <c r="L34" s="81">
        <v>7</v>
      </c>
      <c r="M34" s="77"/>
      <c r="N34" s="77"/>
      <c r="O34" s="77"/>
    </row>
    <row r="35" spans="1:15" ht="14.5" x14ac:dyDescent="0.35">
      <c r="A35" s="75"/>
      <c r="B35" s="75"/>
      <c r="C35" s="75" t="s">
        <v>73</v>
      </c>
      <c r="D35" s="75">
        <v>3</v>
      </c>
      <c r="E35" s="75">
        <v>0</v>
      </c>
      <c r="F35" s="75">
        <v>0</v>
      </c>
      <c r="G35" s="75">
        <v>1</v>
      </c>
      <c r="H35" s="75">
        <v>0</v>
      </c>
      <c r="I35" s="75">
        <v>0</v>
      </c>
      <c r="J35" s="75">
        <v>1</v>
      </c>
      <c r="K35" s="75">
        <v>5</v>
      </c>
      <c r="L35" s="81">
        <v>10</v>
      </c>
      <c r="M35" s="77"/>
      <c r="N35" s="77"/>
      <c r="O35" s="77"/>
    </row>
    <row r="36" spans="1:15" ht="14.5" x14ac:dyDescent="0.35">
      <c r="A36" s="75"/>
      <c r="B36" s="75"/>
      <c r="C36" s="75" t="s">
        <v>74</v>
      </c>
      <c r="D36" s="75">
        <v>5</v>
      </c>
      <c r="E36" s="75">
        <v>0</v>
      </c>
      <c r="F36" s="75">
        <v>5</v>
      </c>
      <c r="G36" s="75">
        <v>3</v>
      </c>
      <c r="H36" s="75">
        <v>0</v>
      </c>
      <c r="I36" s="75">
        <v>0</v>
      </c>
      <c r="J36" s="75">
        <v>1</v>
      </c>
      <c r="K36" s="75">
        <v>1</v>
      </c>
      <c r="L36" s="81">
        <v>15</v>
      </c>
      <c r="M36" s="77"/>
      <c r="N36" s="77"/>
      <c r="O36" s="77"/>
    </row>
    <row r="37" spans="1:15" ht="14.5" x14ac:dyDescent="0.35">
      <c r="A37" s="75"/>
      <c r="B37" s="75"/>
      <c r="C37" s="75" t="s">
        <v>75</v>
      </c>
      <c r="D37" s="75">
        <v>3</v>
      </c>
      <c r="E37" s="75">
        <v>0</v>
      </c>
      <c r="F37" s="75">
        <v>0</v>
      </c>
      <c r="G37" s="75">
        <v>1</v>
      </c>
      <c r="H37" s="75">
        <v>0</v>
      </c>
      <c r="I37" s="75">
        <v>0</v>
      </c>
      <c r="J37" s="75">
        <v>5</v>
      </c>
      <c r="K37" s="75">
        <v>0</v>
      </c>
      <c r="L37" s="81">
        <v>9</v>
      </c>
      <c r="M37" s="77"/>
      <c r="N37" s="77"/>
      <c r="O37" s="77"/>
    </row>
    <row r="38" spans="1:15" ht="14.5" x14ac:dyDescent="0.35">
      <c r="A38" s="75"/>
      <c r="B38" s="75"/>
      <c r="C38" s="75" t="s">
        <v>72</v>
      </c>
      <c r="D38" s="75">
        <v>1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1</v>
      </c>
      <c r="K38" s="75">
        <v>3</v>
      </c>
      <c r="L38" s="81">
        <v>5</v>
      </c>
      <c r="M38" s="77"/>
      <c r="N38" s="77"/>
      <c r="O38" s="77"/>
    </row>
    <row r="39" spans="1:15" ht="14.5" x14ac:dyDescent="0.35">
      <c r="A39" s="75"/>
      <c r="B39" s="75"/>
      <c r="C39" s="75" t="s">
        <v>68</v>
      </c>
      <c r="D39" s="75">
        <v>5</v>
      </c>
      <c r="E39" s="75">
        <v>0</v>
      </c>
      <c r="F39" s="75">
        <v>0</v>
      </c>
      <c r="G39" s="75">
        <v>5</v>
      </c>
      <c r="H39" s="75">
        <v>0</v>
      </c>
      <c r="I39" s="75">
        <v>0</v>
      </c>
      <c r="J39" s="75">
        <v>5</v>
      </c>
      <c r="K39" s="75">
        <v>0</v>
      </c>
      <c r="L39" s="81">
        <v>15</v>
      </c>
      <c r="M39" s="77"/>
      <c r="N39" s="77"/>
      <c r="O39" s="77"/>
    </row>
  </sheetData>
  <hyperlinks>
    <hyperlink ref="D1" r:id="rId1" xr:uid="{00000000-0004-0000-0700-000000000000}"/>
    <hyperlink ref="E1" r:id="rId2" xr:uid="{00000000-0004-0000-0700-000001000000}"/>
    <hyperlink ref="F1" r:id="rId3" xr:uid="{00000000-0004-0000-0700-000002000000}"/>
    <hyperlink ref="G1" r:id="rId4" xr:uid="{00000000-0004-0000-0700-000003000000}"/>
    <hyperlink ref="H1" r:id="rId5" xr:uid="{00000000-0004-0000-0700-000004000000}"/>
    <hyperlink ref="I1" r:id="rId6" xr:uid="{00000000-0004-0000-0700-000005000000}"/>
    <hyperlink ref="J1" r:id="rId7" xr:uid="{00000000-0004-0000-0700-000006000000}"/>
    <hyperlink ref="K1" r:id="rId8" xr:uid="{00000000-0004-0000-0700-000007000000}"/>
    <hyperlink ref="L1" r:id="rId9" xr:uid="{00000000-0004-0000-0700-000008000000}"/>
    <hyperlink ref="M1" r:id="rId10" xr:uid="{00000000-0004-0000-0700-000009000000}"/>
    <hyperlink ref="N1" r:id="rId11" xr:uid="{00000000-0004-0000-0700-00000A000000}"/>
    <hyperlink ref="O1" r:id="rId12" xr:uid="{00000000-0004-0000-0700-00000B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</sheetPr>
  <dimension ref="A1:O39"/>
  <sheetViews>
    <sheetView workbookViewId="0">
      <selection sqref="A1:XFD1048576"/>
    </sheetView>
  </sheetViews>
  <sheetFormatPr defaultColWidth="12.6328125" defaultRowHeight="15.75" customHeight="1" x14ac:dyDescent="0.3"/>
  <cols>
    <col min="1" max="2" width="6.36328125" style="39" customWidth="1"/>
    <col min="3" max="3" width="11.6328125" style="39" customWidth="1"/>
    <col min="4" max="15" width="6.36328125" style="39" customWidth="1"/>
    <col min="16" max="16384" width="12.6328125" style="39"/>
  </cols>
  <sheetData>
    <row r="1" spans="1:15" ht="15.75" customHeight="1" x14ac:dyDescent="0.35">
      <c r="A1" s="84"/>
      <c r="B1" s="84"/>
      <c r="C1" s="84"/>
      <c r="D1" s="85" t="s">
        <v>42</v>
      </c>
      <c r="E1" s="86" t="s">
        <v>43</v>
      </c>
      <c r="F1" s="86" t="s">
        <v>44</v>
      </c>
      <c r="G1" s="86" t="s">
        <v>45</v>
      </c>
      <c r="H1" s="86" t="s">
        <v>46</v>
      </c>
      <c r="I1" s="86" t="s">
        <v>47</v>
      </c>
      <c r="J1" s="86" t="s">
        <v>48</v>
      </c>
      <c r="K1" s="86" t="s">
        <v>49</v>
      </c>
      <c r="L1" s="87" t="s">
        <v>113</v>
      </c>
      <c r="M1" s="87" t="s">
        <v>104</v>
      </c>
      <c r="N1" s="87" t="s">
        <v>105</v>
      </c>
      <c r="O1" s="88" t="s">
        <v>106</v>
      </c>
    </row>
    <row r="2" spans="1:15" ht="15.75" customHeight="1" x14ac:dyDescent="0.35">
      <c r="A2" s="48">
        <v>1</v>
      </c>
      <c r="B2" s="49"/>
      <c r="C2" s="49" t="s">
        <v>60</v>
      </c>
      <c r="D2" s="65" t="s">
        <v>120</v>
      </c>
      <c r="E2" s="65" t="s">
        <v>117</v>
      </c>
      <c r="F2" s="65" t="s">
        <v>140</v>
      </c>
      <c r="G2" s="66">
        <v>7.6388888888888886E-3</v>
      </c>
      <c r="H2" s="65" t="s">
        <v>125</v>
      </c>
      <c r="I2" s="66">
        <v>7.6388888888888886E-3</v>
      </c>
      <c r="J2" s="65" t="s">
        <v>119</v>
      </c>
      <c r="K2" s="65" t="s">
        <v>120</v>
      </c>
      <c r="L2" s="54">
        <v>2</v>
      </c>
      <c r="M2" s="54">
        <v>18</v>
      </c>
      <c r="N2" s="48" t="s">
        <v>143</v>
      </c>
      <c r="O2" s="54">
        <v>82</v>
      </c>
    </row>
    <row r="3" spans="1:15" ht="15.75" customHeight="1" x14ac:dyDescent="0.35">
      <c r="A3" s="48">
        <v>2</v>
      </c>
      <c r="B3" s="49">
        <v>2</v>
      </c>
      <c r="C3" s="49" t="s">
        <v>67</v>
      </c>
      <c r="D3" s="66">
        <v>9.0277777777777769E-3</v>
      </c>
      <c r="E3" s="66">
        <v>4.9305555555555554E-2</v>
      </c>
      <c r="F3" s="65" t="s">
        <v>119</v>
      </c>
      <c r="G3" s="66">
        <v>1.5972222222222221E-2</v>
      </c>
      <c r="H3" s="65" t="s">
        <v>119</v>
      </c>
      <c r="I3" s="66">
        <v>7.6388888888888886E-3</v>
      </c>
      <c r="J3" s="65" t="s">
        <v>119</v>
      </c>
      <c r="K3" s="66">
        <v>9.0277777777777769E-3</v>
      </c>
      <c r="L3" s="54">
        <v>11</v>
      </c>
      <c r="M3" s="54">
        <v>18</v>
      </c>
      <c r="N3" s="48" t="s">
        <v>144</v>
      </c>
      <c r="O3" s="54">
        <v>79</v>
      </c>
    </row>
    <row r="4" spans="1:15" ht="15.75" customHeight="1" x14ac:dyDescent="0.35">
      <c r="A4" s="48">
        <v>3</v>
      </c>
      <c r="B4" s="49">
        <v>1</v>
      </c>
      <c r="C4" s="49" t="s">
        <v>69</v>
      </c>
      <c r="D4" s="65" t="s">
        <v>123</v>
      </c>
      <c r="E4" s="66">
        <v>9.7916666666666666E-2</v>
      </c>
      <c r="F4" s="65" t="s">
        <v>119</v>
      </c>
      <c r="G4" s="66">
        <v>2.8472222222222222E-2</v>
      </c>
      <c r="H4" s="65" t="s">
        <v>125</v>
      </c>
      <c r="I4" s="66">
        <v>7.6388888888888886E-3</v>
      </c>
      <c r="J4" s="65" t="s">
        <v>119</v>
      </c>
      <c r="K4" s="65" t="s">
        <v>120</v>
      </c>
      <c r="L4" s="54">
        <v>3</v>
      </c>
      <c r="M4" s="54">
        <v>18</v>
      </c>
      <c r="N4" s="48" t="s">
        <v>145</v>
      </c>
      <c r="O4" s="54">
        <v>77</v>
      </c>
    </row>
    <row r="5" spans="1:15" ht="15.75" customHeight="1" x14ac:dyDescent="0.35">
      <c r="A5" s="48">
        <v>4</v>
      </c>
      <c r="B5" s="49">
        <v>1</v>
      </c>
      <c r="C5" s="49" t="s">
        <v>61</v>
      </c>
      <c r="D5" s="65" t="s">
        <v>120</v>
      </c>
      <c r="E5" s="65" t="s">
        <v>118</v>
      </c>
      <c r="F5" s="65" t="s">
        <v>119</v>
      </c>
      <c r="G5" s="66">
        <v>2.1527777777777778E-2</v>
      </c>
      <c r="H5" s="65" t="s">
        <v>119</v>
      </c>
      <c r="I5" s="66">
        <v>5.6250000000000001E-2</v>
      </c>
      <c r="J5" s="65" t="s">
        <v>119</v>
      </c>
      <c r="K5" s="66">
        <v>5.7638888888888892E-2</v>
      </c>
      <c r="L5" s="54">
        <v>5</v>
      </c>
      <c r="M5" s="54">
        <v>15</v>
      </c>
      <c r="N5" s="48" t="s">
        <v>107</v>
      </c>
      <c r="O5" s="54">
        <v>74</v>
      </c>
    </row>
    <row r="6" spans="1:15" ht="15.75" customHeight="1" x14ac:dyDescent="0.35">
      <c r="A6" s="51">
        <v>5</v>
      </c>
      <c r="B6" s="52"/>
      <c r="C6" s="52" t="s">
        <v>65</v>
      </c>
      <c r="D6" s="68">
        <v>9.0277777777777769E-3</v>
      </c>
      <c r="E6" s="69" t="s">
        <v>115</v>
      </c>
      <c r="F6" s="69" t="s">
        <v>125</v>
      </c>
      <c r="G6" s="68">
        <v>7.6388888888888886E-3</v>
      </c>
      <c r="H6" s="69" t="s">
        <v>125</v>
      </c>
      <c r="I6" s="68">
        <v>7.6388888888888886E-3</v>
      </c>
      <c r="J6" s="69" t="s">
        <v>119</v>
      </c>
      <c r="K6" s="69" t="s">
        <v>120</v>
      </c>
      <c r="L6" s="67">
        <v>5</v>
      </c>
      <c r="M6" s="67">
        <v>18</v>
      </c>
      <c r="N6" s="51" t="s">
        <v>145</v>
      </c>
      <c r="O6" s="67">
        <v>70</v>
      </c>
    </row>
    <row r="7" spans="1:15" ht="15.75" customHeight="1" x14ac:dyDescent="0.35">
      <c r="A7" s="48">
        <v>6</v>
      </c>
      <c r="B7" s="49"/>
      <c r="C7" s="49" t="s">
        <v>63</v>
      </c>
      <c r="D7" s="66">
        <v>9.0277777777777769E-3</v>
      </c>
      <c r="E7" s="65" t="s">
        <v>125</v>
      </c>
      <c r="F7" s="65" t="s">
        <v>119</v>
      </c>
      <c r="G7" s="66">
        <v>7.6388888888888886E-3</v>
      </c>
      <c r="H7" s="65" t="s">
        <v>119</v>
      </c>
      <c r="I7" s="65" t="s">
        <v>120</v>
      </c>
      <c r="J7" s="66">
        <v>8.4027777777777785E-2</v>
      </c>
      <c r="K7" s="66">
        <v>9.0277777777777769E-3</v>
      </c>
      <c r="L7" s="54">
        <v>8</v>
      </c>
      <c r="M7" s="54">
        <v>15</v>
      </c>
      <c r="N7" s="48" t="s">
        <v>111</v>
      </c>
      <c r="O7" s="54">
        <v>70</v>
      </c>
    </row>
    <row r="8" spans="1:15" ht="15.75" customHeight="1" x14ac:dyDescent="0.35">
      <c r="A8" s="59">
        <v>7</v>
      </c>
      <c r="B8" s="60">
        <v>3</v>
      </c>
      <c r="C8" s="60" t="s">
        <v>64</v>
      </c>
      <c r="D8" s="61">
        <v>5.9027777777777776E-2</v>
      </c>
      <c r="E8" s="62" t="s">
        <v>118</v>
      </c>
      <c r="F8" s="62" t="s">
        <v>129</v>
      </c>
      <c r="G8" s="61">
        <v>2.1527777777777778E-2</v>
      </c>
      <c r="H8" s="61">
        <v>9.375E-2</v>
      </c>
      <c r="I8" s="62" t="s">
        <v>118</v>
      </c>
      <c r="J8" s="62" t="s">
        <v>134</v>
      </c>
      <c r="K8" s="61">
        <v>6.3194444444444442E-2</v>
      </c>
      <c r="L8" s="63">
        <v>12</v>
      </c>
      <c r="M8" s="64">
        <v>18</v>
      </c>
      <c r="N8" s="59" t="s">
        <v>146</v>
      </c>
      <c r="O8" s="64">
        <v>68</v>
      </c>
    </row>
    <row r="9" spans="1:15" ht="15.75" customHeight="1" x14ac:dyDescent="0.35">
      <c r="A9" s="48">
        <v>8</v>
      </c>
      <c r="B9" s="49">
        <v>1</v>
      </c>
      <c r="C9" s="49" t="s">
        <v>62</v>
      </c>
      <c r="D9" s="65" t="s">
        <v>123</v>
      </c>
      <c r="E9" s="66">
        <v>4.9305555555555554E-2</v>
      </c>
      <c r="F9" s="65" t="s">
        <v>116</v>
      </c>
      <c r="G9" s="66">
        <v>1.5972222222222221E-2</v>
      </c>
      <c r="H9" s="65" t="s">
        <v>125</v>
      </c>
      <c r="I9" s="66">
        <v>7.6388888888888886E-3</v>
      </c>
      <c r="J9" s="65" t="s">
        <v>119</v>
      </c>
      <c r="K9" s="65" t="s">
        <v>120</v>
      </c>
      <c r="L9" s="54">
        <v>5</v>
      </c>
      <c r="M9" s="54">
        <v>15</v>
      </c>
      <c r="N9" s="48"/>
      <c r="O9" s="54">
        <v>67</v>
      </c>
    </row>
    <row r="10" spans="1:15" ht="15.75" customHeight="1" x14ac:dyDescent="0.35">
      <c r="A10" s="48">
        <v>9</v>
      </c>
      <c r="B10" s="49">
        <v>2</v>
      </c>
      <c r="C10" s="49" t="s">
        <v>66</v>
      </c>
      <c r="D10" s="66">
        <v>9.0277777777777769E-3</v>
      </c>
      <c r="E10" s="65" t="s">
        <v>117</v>
      </c>
      <c r="F10" s="65" t="s">
        <v>119</v>
      </c>
      <c r="G10" s="66">
        <v>1.5972222222222221E-2</v>
      </c>
      <c r="H10" s="65" t="s">
        <v>119</v>
      </c>
      <c r="I10" s="65" t="s">
        <v>118</v>
      </c>
      <c r="J10" s="65" t="s">
        <v>119</v>
      </c>
      <c r="K10" s="66">
        <v>5.7638888888888892E-2</v>
      </c>
      <c r="L10" s="54">
        <v>9</v>
      </c>
      <c r="M10" s="54">
        <v>15</v>
      </c>
      <c r="N10" s="48"/>
      <c r="O10" s="54">
        <v>65</v>
      </c>
    </row>
    <row r="11" spans="1:15" ht="15.75" customHeight="1" x14ac:dyDescent="0.35">
      <c r="A11" s="54">
        <v>10</v>
      </c>
      <c r="B11" s="49">
        <v>2</v>
      </c>
      <c r="C11" s="49" t="s">
        <v>76</v>
      </c>
      <c r="D11" s="66">
        <v>9.0277777777777769E-3</v>
      </c>
      <c r="E11" s="65" t="s">
        <v>118</v>
      </c>
      <c r="F11" s="65" t="s">
        <v>140</v>
      </c>
      <c r="G11" s="66">
        <v>2.8472222222222222E-2</v>
      </c>
      <c r="H11" s="65" t="s">
        <v>119</v>
      </c>
      <c r="I11" s="66">
        <v>5.6250000000000001E-2</v>
      </c>
      <c r="J11" s="65" t="s">
        <v>119</v>
      </c>
      <c r="K11" s="65" t="s">
        <v>120</v>
      </c>
      <c r="L11" s="54">
        <v>5</v>
      </c>
      <c r="M11" s="54">
        <v>15</v>
      </c>
      <c r="N11" s="48" t="s">
        <v>111</v>
      </c>
      <c r="O11" s="54">
        <v>64</v>
      </c>
    </row>
    <row r="12" spans="1:15" ht="15.75" customHeight="1" x14ac:dyDescent="0.35">
      <c r="A12" s="54">
        <v>11</v>
      </c>
      <c r="B12" s="49">
        <v>2</v>
      </c>
      <c r="C12" s="49" t="s">
        <v>70</v>
      </c>
      <c r="D12" s="66">
        <v>1.4583333333333334E-2</v>
      </c>
      <c r="E12" s="66">
        <v>4.9305555555555554E-2</v>
      </c>
      <c r="F12" s="65" t="s">
        <v>116</v>
      </c>
      <c r="G12" s="65" t="s">
        <v>132</v>
      </c>
      <c r="H12" s="65" t="s">
        <v>140</v>
      </c>
      <c r="I12" s="65" t="s">
        <v>118</v>
      </c>
      <c r="J12" s="65" t="s">
        <v>129</v>
      </c>
      <c r="K12" s="66">
        <v>5.7638888888888892E-2</v>
      </c>
      <c r="L12" s="54">
        <v>5</v>
      </c>
      <c r="M12" s="54">
        <v>15</v>
      </c>
      <c r="N12" s="48"/>
      <c r="O12" s="54">
        <v>62</v>
      </c>
    </row>
    <row r="13" spans="1:15" ht="15.75" customHeight="1" x14ac:dyDescent="0.35">
      <c r="A13" s="64">
        <v>12</v>
      </c>
      <c r="B13" s="60">
        <v>2</v>
      </c>
      <c r="C13" s="60" t="s">
        <v>72</v>
      </c>
      <c r="D13" s="61">
        <v>5.9027777777777776E-2</v>
      </c>
      <c r="E13" s="61">
        <v>4.9305555555555554E-2</v>
      </c>
      <c r="F13" s="62" t="s">
        <v>120</v>
      </c>
      <c r="G13" s="61">
        <v>1.5972222222222221E-2</v>
      </c>
      <c r="H13" s="62" t="s">
        <v>119</v>
      </c>
      <c r="I13" s="62" t="s">
        <v>120</v>
      </c>
      <c r="J13" s="62" t="s">
        <v>116</v>
      </c>
      <c r="K13" s="61">
        <v>9.0277777777777769E-3</v>
      </c>
      <c r="L13" s="63">
        <v>12</v>
      </c>
      <c r="M13" s="64">
        <v>15</v>
      </c>
      <c r="N13" s="59" t="s">
        <v>111</v>
      </c>
      <c r="O13" s="64">
        <v>60</v>
      </c>
    </row>
    <row r="14" spans="1:15" ht="15.75" customHeight="1" x14ac:dyDescent="0.35">
      <c r="A14" s="54">
        <v>13</v>
      </c>
      <c r="B14" s="49">
        <v>1</v>
      </c>
      <c r="C14" s="49" t="s">
        <v>71</v>
      </c>
      <c r="D14" s="66">
        <v>9.0277777777777769E-3</v>
      </c>
      <c r="E14" s="66">
        <v>4.9305555555555554E-2</v>
      </c>
      <c r="F14" s="65" t="s">
        <v>119</v>
      </c>
      <c r="G14" s="66">
        <v>5.6250000000000001E-2</v>
      </c>
      <c r="H14" s="65" t="s">
        <v>119</v>
      </c>
      <c r="I14" s="65" t="s">
        <v>120</v>
      </c>
      <c r="J14" s="65" t="s">
        <v>140</v>
      </c>
      <c r="K14" s="65" t="s">
        <v>117</v>
      </c>
      <c r="L14" s="54">
        <v>5</v>
      </c>
      <c r="M14" s="54">
        <v>15</v>
      </c>
      <c r="N14" s="48"/>
      <c r="O14" s="54">
        <v>57</v>
      </c>
    </row>
    <row r="15" spans="1:15" ht="15.75" customHeight="1" x14ac:dyDescent="0.35">
      <c r="A15" s="54">
        <v>13</v>
      </c>
      <c r="B15" s="49">
        <v>3</v>
      </c>
      <c r="C15" s="49" t="s">
        <v>75</v>
      </c>
      <c r="D15" s="66">
        <v>5.9027777777777776E-2</v>
      </c>
      <c r="E15" s="65" t="s">
        <v>118</v>
      </c>
      <c r="F15" s="65" t="s">
        <v>116</v>
      </c>
      <c r="G15" s="66">
        <v>2.1527777777777778E-2</v>
      </c>
      <c r="H15" s="65" t="s">
        <v>116</v>
      </c>
      <c r="I15" s="66">
        <v>1.7361111111111112E-2</v>
      </c>
      <c r="J15" s="65" t="s">
        <v>116</v>
      </c>
      <c r="K15" s="65" t="s">
        <v>118</v>
      </c>
      <c r="L15" s="54">
        <v>11</v>
      </c>
      <c r="M15" s="54">
        <v>12</v>
      </c>
      <c r="N15" s="48"/>
      <c r="O15" s="54">
        <v>57</v>
      </c>
    </row>
    <row r="16" spans="1:15" ht="15.75" customHeight="1" x14ac:dyDescent="0.35">
      <c r="A16" s="54">
        <v>15</v>
      </c>
      <c r="B16" s="49">
        <v>3</v>
      </c>
      <c r="C16" s="49" t="s">
        <v>73</v>
      </c>
      <c r="D16" s="65" t="s">
        <v>120</v>
      </c>
      <c r="E16" s="65" t="s">
        <v>118</v>
      </c>
      <c r="F16" s="65" t="s">
        <v>116</v>
      </c>
      <c r="G16" s="66">
        <v>2.1527777777777778E-2</v>
      </c>
      <c r="H16" s="65" t="s">
        <v>116</v>
      </c>
      <c r="I16" s="66">
        <v>5.6250000000000001E-2</v>
      </c>
      <c r="J16" s="65" t="s">
        <v>129</v>
      </c>
      <c r="K16" s="65" t="s">
        <v>120</v>
      </c>
      <c r="L16" s="54">
        <v>2</v>
      </c>
      <c r="M16" s="54">
        <v>15</v>
      </c>
      <c r="N16" s="48"/>
      <c r="O16" s="54">
        <v>54</v>
      </c>
    </row>
    <row r="17" spans="1:15" ht="15.75" customHeight="1" x14ac:dyDescent="0.35">
      <c r="A17" s="54">
        <v>16</v>
      </c>
      <c r="B17" s="49">
        <v>2</v>
      </c>
      <c r="C17" s="49" t="s">
        <v>74</v>
      </c>
      <c r="D17" s="66">
        <v>2.1527777777777778E-2</v>
      </c>
      <c r="E17" s="65" t="s">
        <v>116</v>
      </c>
      <c r="F17" s="65" t="s">
        <v>140</v>
      </c>
      <c r="G17" s="66">
        <v>1.5972222222222221E-2</v>
      </c>
      <c r="H17" s="65" t="s">
        <v>119</v>
      </c>
      <c r="I17" s="66">
        <v>7.6388888888888886E-3</v>
      </c>
      <c r="J17" s="65" t="s">
        <v>119</v>
      </c>
      <c r="K17" s="65" t="s">
        <v>117</v>
      </c>
      <c r="L17" s="54">
        <v>5</v>
      </c>
      <c r="M17" s="54">
        <v>15</v>
      </c>
      <c r="N17" s="48"/>
      <c r="O17" s="54">
        <v>53</v>
      </c>
    </row>
    <row r="18" spans="1:15" ht="15.75" customHeight="1" x14ac:dyDescent="0.35">
      <c r="A18" s="54">
        <v>17</v>
      </c>
      <c r="B18" s="49"/>
      <c r="C18" s="49" t="s">
        <v>68</v>
      </c>
      <c r="D18" s="66">
        <v>5.9027777777777776E-2</v>
      </c>
      <c r="E18" s="65" t="s">
        <v>118</v>
      </c>
      <c r="F18" s="65" t="s">
        <v>116</v>
      </c>
      <c r="G18" s="66">
        <v>1.5972222222222221E-2</v>
      </c>
      <c r="H18" s="65" t="s">
        <v>116</v>
      </c>
      <c r="I18" s="66">
        <v>5.6250000000000001E-2</v>
      </c>
      <c r="J18" s="65" t="s">
        <v>119</v>
      </c>
      <c r="K18" s="65" t="s">
        <v>132</v>
      </c>
      <c r="L18" s="54">
        <v>9</v>
      </c>
      <c r="M18" s="54">
        <v>15</v>
      </c>
      <c r="N18" s="48"/>
      <c r="O18" s="54">
        <v>51</v>
      </c>
    </row>
    <row r="19" spans="1:15" ht="15.75" customHeight="1" x14ac:dyDescent="0.35">
      <c r="A19" s="70"/>
      <c r="B19" s="49"/>
      <c r="C19" s="66"/>
      <c r="D19" s="49"/>
      <c r="E19" s="49"/>
      <c r="F19" s="49"/>
      <c r="G19" s="49"/>
      <c r="H19" s="66"/>
      <c r="I19" s="49"/>
      <c r="J19" s="49"/>
      <c r="K19" s="54"/>
      <c r="L19" s="54"/>
      <c r="M19" s="48"/>
      <c r="N19" s="54"/>
      <c r="O19" s="71"/>
    </row>
    <row r="20" spans="1:15" ht="14.5" x14ac:dyDescent="0.35">
      <c r="A20" s="72"/>
      <c r="B20" s="72"/>
      <c r="C20" s="73"/>
      <c r="D20" s="72"/>
      <c r="E20" s="72"/>
      <c r="F20" s="72"/>
      <c r="G20" s="72"/>
      <c r="H20" s="73"/>
      <c r="I20" s="74"/>
      <c r="J20" s="74"/>
      <c r="K20" s="74"/>
      <c r="L20" s="74"/>
      <c r="M20" s="74"/>
      <c r="N20" s="74"/>
      <c r="O20" s="74"/>
    </row>
    <row r="21" spans="1:15" ht="14.5" x14ac:dyDescent="0.35">
      <c r="A21" s="75"/>
      <c r="B21" s="75"/>
      <c r="C21" s="76"/>
      <c r="D21" s="75"/>
      <c r="E21" s="75"/>
      <c r="F21" s="75"/>
      <c r="G21" s="75"/>
      <c r="H21" s="76"/>
      <c r="I21" s="77"/>
      <c r="J21" s="77"/>
      <c r="K21" s="77"/>
      <c r="L21" s="77"/>
      <c r="M21" s="77"/>
      <c r="N21" s="77"/>
      <c r="O21" s="77"/>
    </row>
    <row r="22" spans="1:15" ht="14.5" x14ac:dyDescent="0.35">
      <c r="A22" s="75"/>
      <c r="B22" s="75"/>
      <c r="C22" s="78" t="s">
        <v>147</v>
      </c>
      <c r="D22" s="78"/>
      <c r="E22" s="78"/>
      <c r="F22" s="78"/>
      <c r="G22" s="78"/>
      <c r="H22" s="79"/>
      <c r="I22" s="80"/>
      <c r="J22" s="80"/>
      <c r="K22" s="80"/>
      <c r="L22" s="80" t="s">
        <v>127</v>
      </c>
      <c r="M22" s="77"/>
      <c r="N22" s="77"/>
      <c r="O22" s="77"/>
    </row>
    <row r="23" spans="1:15" ht="14.5" x14ac:dyDescent="0.35">
      <c r="A23" s="75"/>
      <c r="B23" s="75"/>
      <c r="C23" s="75" t="s">
        <v>60</v>
      </c>
      <c r="D23" s="75">
        <v>0</v>
      </c>
      <c r="E23" s="75">
        <v>0</v>
      </c>
      <c r="F23" s="75">
        <v>0</v>
      </c>
      <c r="G23" s="75">
        <v>1</v>
      </c>
      <c r="H23" s="75">
        <v>0</v>
      </c>
      <c r="I23" s="75">
        <v>1</v>
      </c>
      <c r="J23" s="75">
        <v>0</v>
      </c>
      <c r="K23" s="75">
        <v>0</v>
      </c>
      <c r="L23" s="81">
        <v>2</v>
      </c>
      <c r="M23" s="77"/>
      <c r="N23" s="77"/>
      <c r="O23" s="77"/>
    </row>
    <row r="24" spans="1:15" ht="14.5" x14ac:dyDescent="0.35">
      <c r="A24" s="75"/>
      <c r="B24" s="75"/>
      <c r="C24" s="75" t="s">
        <v>67</v>
      </c>
      <c r="D24" s="75">
        <v>3</v>
      </c>
      <c r="E24" s="75">
        <v>1</v>
      </c>
      <c r="F24" s="75">
        <v>0</v>
      </c>
      <c r="G24" s="75">
        <v>3</v>
      </c>
      <c r="H24" s="75">
        <v>0</v>
      </c>
      <c r="I24" s="75">
        <v>1</v>
      </c>
      <c r="J24" s="75">
        <v>0</v>
      </c>
      <c r="K24" s="75">
        <v>3</v>
      </c>
      <c r="L24" s="81">
        <v>11</v>
      </c>
      <c r="M24" s="77"/>
      <c r="N24" s="77"/>
      <c r="O24" s="77"/>
    </row>
    <row r="25" spans="1:15" ht="14.5" x14ac:dyDescent="0.35">
      <c r="A25" s="75"/>
      <c r="B25" s="75"/>
      <c r="C25" s="75" t="s">
        <v>69</v>
      </c>
      <c r="D25" s="75">
        <v>0</v>
      </c>
      <c r="E25" s="75">
        <v>1</v>
      </c>
      <c r="F25" s="75">
        <v>0</v>
      </c>
      <c r="G25" s="75">
        <v>1</v>
      </c>
      <c r="H25" s="75">
        <v>0</v>
      </c>
      <c r="I25" s="75">
        <v>1</v>
      </c>
      <c r="J25" s="75">
        <v>0</v>
      </c>
      <c r="K25" s="75">
        <v>0</v>
      </c>
      <c r="L25" s="81">
        <v>3</v>
      </c>
      <c r="M25" s="77"/>
      <c r="N25" s="77"/>
      <c r="O25" s="77"/>
    </row>
    <row r="26" spans="1:15" ht="14.5" x14ac:dyDescent="0.35">
      <c r="A26" s="75"/>
      <c r="B26" s="75"/>
      <c r="C26" s="75" t="s">
        <v>61</v>
      </c>
      <c r="D26" s="75">
        <v>0</v>
      </c>
      <c r="E26" s="75">
        <v>0</v>
      </c>
      <c r="F26" s="75">
        <v>0</v>
      </c>
      <c r="G26" s="75">
        <v>1</v>
      </c>
      <c r="H26" s="75">
        <v>0</v>
      </c>
      <c r="I26" s="75">
        <v>1</v>
      </c>
      <c r="J26" s="75">
        <v>0</v>
      </c>
      <c r="K26" s="75">
        <v>3</v>
      </c>
      <c r="L26" s="81">
        <v>5</v>
      </c>
      <c r="M26" s="77"/>
      <c r="N26" s="77"/>
      <c r="O26" s="77"/>
    </row>
    <row r="27" spans="1:15" ht="14.5" x14ac:dyDescent="0.35">
      <c r="A27" s="75"/>
      <c r="B27" s="75"/>
      <c r="C27" s="75" t="s">
        <v>65</v>
      </c>
      <c r="D27" s="75">
        <v>3</v>
      </c>
      <c r="E27" s="75">
        <v>0</v>
      </c>
      <c r="F27" s="75">
        <v>0</v>
      </c>
      <c r="G27" s="75">
        <v>1</v>
      </c>
      <c r="H27" s="75">
        <v>0</v>
      </c>
      <c r="I27" s="75">
        <v>1</v>
      </c>
      <c r="J27" s="75">
        <v>0</v>
      </c>
      <c r="K27" s="75">
        <v>0</v>
      </c>
      <c r="L27" s="81">
        <v>5</v>
      </c>
      <c r="M27" s="77"/>
      <c r="N27" s="77"/>
      <c r="O27" s="77"/>
    </row>
    <row r="28" spans="1:15" ht="14.5" x14ac:dyDescent="0.35">
      <c r="A28" s="75"/>
      <c r="B28" s="75"/>
      <c r="C28" s="75" t="s">
        <v>63</v>
      </c>
      <c r="D28" s="75">
        <v>3</v>
      </c>
      <c r="E28" s="75">
        <v>0</v>
      </c>
      <c r="F28" s="75">
        <v>0</v>
      </c>
      <c r="G28" s="75">
        <v>1</v>
      </c>
      <c r="H28" s="75">
        <v>0</v>
      </c>
      <c r="I28" s="75">
        <v>0</v>
      </c>
      <c r="J28" s="75">
        <v>1</v>
      </c>
      <c r="K28" s="75">
        <v>3</v>
      </c>
      <c r="L28" s="81">
        <v>8</v>
      </c>
      <c r="M28" s="77"/>
      <c r="N28" s="77"/>
      <c r="O28" s="77"/>
    </row>
    <row r="29" spans="1:15" ht="14.5" x14ac:dyDescent="0.35">
      <c r="A29" s="75"/>
      <c r="B29" s="75"/>
      <c r="C29" s="75" t="s">
        <v>64</v>
      </c>
      <c r="D29" s="75">
        <v>5</v>
      </c>
      <c r="E29" s="75">
        <v>0</v>
      </c>
      <c r="F29" s="75">
        <v>0</v>
      </c>
      <c r="G29" s="75">
        <v>1</v>
      </c>
      <c r="H29" s="75">
        <v>5</v>
      </c>
      <c r="I29" s="75">
        <v>0</v>
      </c>
      <c r="J29" s="75">
        <v>0</v>
      </c>
      <c r="K29" s="75">
        <v>1</v>
      </c>
      <c r="L29" s="81">
        <v>12</v>
      </c>
      <c r="M29" s="77"/>
      <c r="N29" s="77"/>
      <c r="O29" s="77"/>
    </row>
    <row r="30" spans="1:15" ht="14.5" x14ac:dyDescent="0.35">
      <c r="A30" s="75"/>
      <c r="B30" s="75"/>
      <c r="C30" s="75" t="s">
        <v>62</v>
      </c>
      <c r="D30" s="75">
        <v>0</v>
      </c>
      <c r="E30" s="75">
        <v>1</v>
      </c>
      <c r="F30" s="75">
        <v>0</v>
      </c>
      <c r="G30" s="75">
        <v>3</v>
      </c>
      <c r="H30" s="75">
        <v>0</v>
      </c>
      <c r="I30" s="75">
        <v>1</v>
      </c>
      <c r="J30" s="75">
        <v>0</v>
      </c>
      <c r="K30" s="75">
        <v>0</v>
      </c>
      <c r="L30" s="81">
        <v>5</v>
      </c>
      <c r="M30" s="77"/>
      <c r="N30" s="77"/>
      <c r="O30" s="77"/>
    </row>
    <row r="31" spans="1:15" ht="14.5" x14ac:dyDescent="0.35">
      <c r="A31" s="75"/>
      <c r="B31" s="75"/>
      <c r="C31" s="75" t="s">
        <v>66</v>
      </c>
      <c r="D31" s="75">
        <v>3</v>
      </c>
      <c r="E31" s="75">
        <v>0</v>
      </c>
      <c r="F31" s="75">
        <v>0</v>
      </c>
      <c r="G31" s="75">
        <v>3</v>
      </c>
      <c r="H31" s="75">
        <v>0</v>
      </c>
      <c r="I31" s="75">
        <v>0</v>
      </c>
      <c r="J31" s="75">
        <v>0</v>
      </c>
      <c r="K31" s="75">
        <v>3</v>
      </c>
      <c r="L31" s="81">
        <v>9</v>
      </c>
      <c r="M31" s="77"/>
      <c r="N31" s="77"/>
      <c r="O31" s="77"/>
    </row>
    <row r="32" spans="1:15" ht="14.5" x14ac:dyDescent="0.35">
      <c r="A32" s="75"/>
      <c r="B32" s="75"/>
      <c r="C32" s="75" t="s">
        <v>76</v>
      </c>
      <c r="D32" s="75">
        <v>3</v>
      </c>
      <c r="E32" s="75">
        <v>0</v>
      </c>
      <c r="F32" s="75">
        <v>0</v>
      </c>
      <c r="G32" s="75">
        <v>1</v>
      </c>
      <c r="H32" s="75">
        <v>0</v>
      </c>
      <c r="I32" s="75">
        <v>1</v>
      </c>
      <c r="J32" s="75">
        <v>0</v>
      </c>
      <c r="K32" s="75">
        <v>0</v>
      </c>
      <c r="L32" s="81">
        <v>5</v>
      </c>
      <c r="M32" s="77"/>
      <c r="N32" s="77"/>
      <c r="O32" s="77"/>
    </row>
    <row r="33" spans="1:15" ht="14.5" x14ac:dyDescent="0.35">
      <c r="A33" s="75"/>
      <c r="B33" s="75"/>
      <c r="C33" s="75" t="s">
        <v>70</v>
      </c>
      <c r="D33" s="75">
        <v>1</v>
      </c>
      <c r="E33" s="75">
        <v>1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3</v>
      </c>
      <c r="L33" s="81">
        <v>5</v>
      </c>
      <c r="M33" s="77"/>
      <c r="N33" s="77"/>
      <c r="O33" s="77"/>
    </row>
    <row r="34" spans="1:15" ht="14.5" x14ac:dyDescent="0.35">
      <c r="A34" s="75"/>
      <c r="B34" s="75"/>
      <c r="C34" s="75" t="s">
        <v>72</v>
      </c>
      <c r="D34" s="75">
        <v>5</v>
      </c>
      <c r="E34" s="75">
        <v>1</v>
      </c>
      <c r="F34" s="75">
        <v>0</v>
      </c>
      <c r="G34" s="75">
        <v>3</v>
      </c>
      <c r="H34" s="75">
        <v>0</v>
      </c>
      <c r="I34" s="75">
        <v>0</v>
      </c>
      <c r="J34" s="75">
        <v>0</v>
      </c>
      <c r="K34" s="75">
        <v>3</v>
      </c>
      <c r="L34" s="81">
        <v>12</v>
      </c>
      <c r="M34" s="77"/>
      <c r="N34" s="77"/>
      <c r="O34" s="77"/>
    </row>
    <row r="35" spans="1:15" ht="14.5" x14ac:dyDescent="0.35">
      <c r="A35" s="75"/>
      <c r="B35" s="75"/>
      <c r="C35" s="75" t="s">
        <v>71</v>
      </c>
      <c r="D35" s="75">
        <v>3</v>
      </c>
      <c r="E35" s="75">
        <v>1</v>
      </c>
      <c r="F35" s="75">
        <v>0</v>
      </c>
      <c r="G35" s="75">
        <v>1</v>
      </c>
      <c r="H35" s="75">
        <v>0</v>
      </c>
      <c r="I35" s="75">
        <v>0</v>
      </c>
      <c r="J35" s="75">
        <v>0</v>
      </c>
      <c r="K35" s="75">
        <v>0</v>
      </c>
      <c r="L35" s="81">
        <v>5</v>
      </c>
      <c r="M35" s="77"/>
      <c r="N35" s="77"/>
      <c r="O35" s="77"/>
    </row>
    <row r="36" spans="1:15" ht="14.5" x14ac:dyDescent="0.35">
      <c r="A36" s="75"/>
      <c r="B36" s="75"/>
      <c r="C36" s="75" t="s">
        <v>75</v>
      </c>
      <c r="D36" s="75">
        <v>5</v>
      </c>
      <c r="E36" s="75">
        <v>0</v>
      </c>
      <c r="F36" s="75">
        <v>0</v>
      </c>
      <c r="G36" s="75">
        <v>1</v>
      </c>
      <c r="H36" s="75">
        <v>0</v>
      </c>
      <c r="I36" s="75">
        <v>5</v>
      </c>
      <c r="J36" s="75">
        <v>0</v>
      </c>
      <c r="K36" s="75">
        <v>0</v>
      </c>
      <c r="L36" s="81">
        <v>11</v>
      </c>
      <c r="M36" s="77"/>
      <c r="N36" s="77"/>
      <c r="O36" s="77"/>
    </row>
    <row r="37" spans="1:15" ht="14.5" x14ac:dyDescent="0.35">
      <c r="A37" s="75"/>
      <c r="B37" s="75"/>
      <c r="C37" s="75" t="s">
        <v>73</v>
      </c>
      <c r="D37" s="75">
        <v>0</v>
      </c>
      <c r="E37" s="75">
        <v>0</v>
      </c>
      <c r="F37" s="75">
        <v>0</v>
      </c>
      <c r="G37" s="75">
        <v>1</v>
      </c>
      <c r="H37" s="75">
        <v>0</v>
      </c>
      <c r="I37" s="75">
        <v>1</v>
      </c>
      <c r="J37" s="75">
        <v>0</v>
      </c>
      <c r="K37" s="75">
        <v>0</v>
      </c>
      <c r="L37" s="81">
        <v>2</v>
      </c>
      <c r="M37" s="77"/>
      <c r="N37" s="77"/>
      <c r="O37" s="77"/>
    </row>
    <row r="38" spans="1:15" ht="14.5" x14ac:dyDescent="0.35">
      <c r="A38" s="75"/>
      <c r="B38" s="75"/>
      <c r="C38" s="75" t="s">
        <v>74</v>
      </c>
      <c r="D38" s="75">
        <v>1</v>
      </c>
      <c r="E38" s="75">
        <v>0</v>
      </c>
      <c r="F38" s="75">
        <v>0</v>
      </c>
      <c r="G38" s="75">
        <v>3</v>
      </c>
      <c r="H38" s="75">
        <v>0</v>
      </c>
      <c r="I38" s="75">
        <v>1</v>
      </c>
      <c r="J38" s="75">
        <v>0</v>
      </c>
      <c r="K38" s="75">
        <v>0</v>
      </c>
      <c r="L38" s="81">
        <v>5</v>
      </c>
      <c r="M38" s="77"/>
      <c r="N38" s="77"/>
      <c r="O38" s="77"/>
    </row>
    <row r="39" spans="1:15" ht="14.5" x14ac:dyDescent="0.35">
      <c r="A39" s="75"/>
      <c r="B39" s="75"/>
      <c r="C39" s="75" t="s">
        <v>68</v>
      </c>
      <c r="D39" s="75">
        <v>5</v>
      </c>
      <c r="E39" s="75">
        <v>0</v>
      </c>
      <c r="F39" s="75">
        <v>0</v>
      </c>
      <c r="G39" s="75">
        <v>3</v>
      </c>
      <c r="H39" s="75">
        <v>0</v>
      </c>
      <c r="I39" s="75">
        <v>1</v>
      </c>
      <c r="J39" s="75">
        <v>0</v>
      </c>
      <c r="K39" s="75">
        <v>0</v>
      </c>
      <c r="L39" s="81">
        <v>9</v>
      </c>
      <c r="M39" s="77"/>
      <c r="N39" s="77"/>
      <c r="O39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Partidos</vt:lpstr>
      <vt:lpstr>Resumen</vt:lpstr>
      <vt:lpstr>Resumen General</vt:lpstr>
      <vt:lpstr>J1</vt:lpstr>
      <vt:lpstr>J2</vt:lpstr>
      <vt:lpstr>J3</vt:lpstr>
      <vt:lpstr>J4</vt:lpstr>
      <vt:lpstr>J5</vt:lpstr>
      <vt:lpstr>J6</vt:lpstr>
      <vt:lpstr>J6 with formulas</vt:lpstr>
      <vt:lpstr>Octavos</vt:lpstr>
      <vt:lpstr>Cuartos</vt:lpstr>
      <vt:lpstr>Semi</vt:lpstr>
      <vt:lpstr>Final</vt:lpstr>
      <vt:lpstr>BONUS</vt:lpstr>
      <vt:lpstr>TablaBonus</vt:lpstr>
      <vt:lpstr>TablaCuartos</vt:lpstr>
      <vt:lpstr>TablaFinal</vt:lpstr>
      <vt:lpstr>TablaJ1</vt:lpstr>
      <vt:lpstr>TablaJ2</vt:lpstr>
      <vt:lpstr>TablaJ3</vt:lpstr>
      <vt:lpstr>TablaJ4</vt:lpstr>
      <vt:lpstr>TablaJ5</vt:lpstr>
      <vt:lpstr>'J6 with formulas'!TablaJ6</vt:lpstr>
      <vt:lpstr>TablaJ6</vt:lpstr>
      <vt:lpstr>TablaOctavos</vt:lpstr>
      <vt:lpstr>TablaSemi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Duca</cp:lastModifiedBy>
  <dcterms:modified xsi:type="dcterms:W3CDTF">2023-12-02T13:38:09Z</dcterms:modified>
</cp:coreProperties>
</file>