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ga\Desktop\portfolio-allocation\analysis\"/>
    </mc:Choice>
  </mc:AlternateContent>
  <xr:revisionPtr revIDLastSave="0" documentId="13_ncr:40009_{F1A2696B-88E7-473C-9A95-72CE42B6EB4A}" xr6:coauthVersionLast="45" xr6:coauthVersionMax="45" xr10:uidLastSave="{00000000-0000-0000-0000-000000000000}"/>
  <bookViews>
    <workbookView xWindow="5760" yWindow="2220" windowWidth="17280" windowHeight="9072"/>
  </bookViews>
  <sheets>
    <sheet name="Summary_Performance" sheetId="1" r:id="rId1"/>
  </sheets>
  <calcPr calcId="0"/>
</workbook>
</file>

<file path=xl/calcChain.xml><?xml version="1.0" encoding="utf-8"?>
<calcChain xmlns="http://schemas.openxmlformats.org/spreadsheetml/2006/main">
  <c r="C20" i="1" l="1"/>
  <c r="C30" i="1"/>
  <c r="C32" i="1"/>
  <c r="D33" i="1"/>
  <c r="E23" i="1"/>
  <c r="D23" i="1"/>
  <c r="C10" i="1"/>
  <c r="C22" i="1"/>
  <c r="C21" i="1"/>
  <c r="D11" i="1"/>
  <c r="C9" i="1"/>
</calcChain>
</file>

<file path=xl/sharedStrings.xml><?xml version="1.0" encoding="utf-8"?>
<sst xmlns="http://schemas.openxmlformats.org/spreadsheetml/2006/main" count="32" uniqueCount="14">
  <si>
    <t>Sharpe ratio</t>
  </si>
  <si>
    <t>max drawdown</t>
  </si>
  <si>
    <t>annual return</t>
  </si>
  <si>
    <t>annual volatility</t>
  </si>
  <si>
    <t>R (Federico)</t>
  </si>
  <si>
    <t>Python</t>
  </si>
  <si>
    <t>PortfolioVisualizer</t>
  </si>
  <si>
    <t>Comparison of results between R, Python and porfolio Visualizer.com</t>
  </si>
  <si>
    <t>1. Only UGLD</t>
  </si>
  <si>
    <t>Dates</t>
  </si>
  <si>
    <t>https://www.portfoliovisualizer.com/backtest-portfolio?s=y&amp;timePeriod=2&amp;startYear=2019&amp;firstMonth=1&amp;endYear=2020&amp;lastMonth=6&amp;calendarAligned=false&amp;includeYTD=false&amp;initialAmount=100000&amp;annualOperation=0&amp;annualAdjustment=0&amp;inflationAdjusted=true&amp;annualPercentage=0.0&amp;frequency=4&amp;rebalanceType=1&amp;absoluteDeviation=5.0&amp;relativeDeviation=25.0&amp;showYield=false&amp;reinvestDividends=true&amp;portfolioNames=false&amp;portfolioName1=Portfolio+1&amp;portfolioName2=Portfolio+2&amp;portfolioName3=Portfolio+3&amp;symbol1=UGLD&amp;allocation1_1=12&amp;allocation1_2=100&amp;symbol2=UTSL&amp;allocation2_1=13&amp;symbol3=UPRO&amp;allocation3_1=20&amp;allocation3_3=100&amp;symbol4=TMF&amp;allocation4_1=15&amp;symbol5=TYD&amp;allocation5_1=40</t>
  </si>
  <si>
    <t>from = "2019-01-01", to = "2020-06-30"</t>
  </si>
  <si>
    <t>2. Only UPRO</t>
  </si>
  <si>
    <t>3. All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</si>
</sst>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0">
    <xf numFmtId="0" fontId="0" fillId="0" borderId="0" xfId="0"/>
    <xf numFmtId="9" fontId="0" fillId="0" borderId="0" xfId="2" applyFont="1"/>
    <xf numFmtId="0" fontId="19" fillId="0" borderId="0" xfId="44"/>
    <xf numFmtId="0" fontId="20" fillId="33" borderId="0" xfId="0" applyFont="1" applyFill="1"/>
    <xf numFmtId="9" fontId="20" fillId="33" borderId="0" xfId="2" applyFont="1" applyFill="1"/>
    <xf numFmtId="0" fontId="16" fillId="0" borderId="10" xfId="0" applyFont="1" applyBorder="1"/>
    <xf numFmtId="9" fontId="16" fillId="0" borderId="10" xfId="2" applyFont="1" applyBorder="1"/>
    <xf numFmtId="0" fontId="16" fillId="0" borderId="0" xfId="0" applyFont="1" applyBorder="1"/>
    <xf numFmtId="9" fontId="16" fillId="0" borderId="0" xfId="2" applyFont="1" applyBorder="1"/>
    <xf numFmtId="0" fontId="21" fillId="0" borderId="0" xfId="0" applyFont="1"/>
    <xf numFmtId="9" fontId="21" fillId="0" borderId="0" xfId="2" applyFont="1"/>
    <xf numFmtId="0" fontId="0" fillId="0" borderId="10" xfId="0" applyBorder="1"/>
    <xf numFmtId="9" fontId="0" fillId="0" borderId="10" xfId="2" applyFont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10" fontId="0" fillId="34" borderId="0" xfId="0" applyNumberFormat="1" applyFill="1"/>
    <xf numFmtId="9" fontId="0" fillId="34" borderId="0" xfId="2" applyFont="1" applyFill="1" applyBorder="1"/>
    <xf numFmtId="10" fontId="18" fillId="34" borderId="0" xfId="0" applyNumberFormat="1" applyFont="1" applyFill="1"/>
    <xf numFmtId="0" fontId="18" fillId="34" borderId="0" xfId="0" applyFont="1" applyFill="1"/>
    <xf numFmtId="10" fontId="18" fillId="35" borderId="0" xfId="0" applyNumberFormat="1" applyFont="1" applyFill="1"/>
    <xf numFmtId="10" fontId="0" fillId="35" borderId="0" xfId="0" applyNumberFormat="1" applyFill="1"/>
    <xf numFmtId="9" fontId="0" fillId="34" borderId="0" xfId="2" applyFont="1" applyFill="1"/>
    <xf numFmtId="9" fontId="0" fillId="34" borderId="12" xfId="2" applyFont="1" applyFill="1" applyBorder="1"/>
    <xf numFmtId="9" fontId="0" fillId="35" borderId="0" xfId="2" applyFont="1" applyFill="1"/>
    <xf numFmtId="43" fontId="0" fillId="35" borderId="0" xfId="1" applyFont="1" applyFill="1"/>
    <xf numFmtId="9" fontId="22" fillId="36" borderId="12" xfId="2" applyFont="1" applyFill="1" applyBorder="1"/>
    <xf numFmtId="10" fontId="0" fillId="35" borderId="12" xfId="0" applyNumberFormat="1" applyFill="1" applyBorder="1"/>
    <xf numFmtId="9" fontId="0" fillId="35" borderId="12" xfId="2" applyFont="1" applyFill="1" applyBorder="1"/>
    <xf numFmtId="43" fontId="0" fillId="34" borderId="0" xfId="1" applyFont="1" applyFill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rtfoliovisualizer.com/backtest-portfolio?s=y&amp;timePeriod=2&amp;startYear=2019&amp;firstMonth=1&amp;endYear=2020&amp;lastMonth=6&amp;calendarAligned=false&amp;includeYTD=false&amp;initialAmount=100000&amp;annualOperation=0&amp;annualAdjustment=0&amp;inflationAdjusted=true&amp;annualPercentage=0.0&amp;frequency=4&amp;rebalanceType=1&amp;absoluteDeviation=5.0&amp;relativeDeviation=25.0&amp;showYield=false&amp;reinvestDividends=true&amp;portfolioNames=false&amp;portfolioName1=Portfolio+1&amp;portfolioName2=Portfolio+2&amp;portfolioName3=Portfolio+3&amp;symbol1=UGLD&amp;allocation1_1=12&amp;allocation1_2=100&amp;symbol2=UTSL&amp;allocation2_1=13&amp;symbol3=UPRO&amp;allocation3_1=20&amp;allocation3_3=100&amp;symbol4=TMF&amp;allocation4_1=15&amp;symbol5=TYD&amp;allocation5_1=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tabSelected="1" workbookViewId="0">
      <selection activeCell="C8" sqref="C8"/>
    </sheetView>
  </sheetViews>
  <sheetFormatPr defaultRowHeight="14.4" x14ac:dyDescent="0.3"/>
  <cols>
    <col min="2" max="2" width="8.88671875" style="1"/>
  </cols>
  <sheetData>
    <row r="1" spans="1:4" s="3" customFormat="1" ht="21.6" customHeight="1" x14ac:dyDescent="0.4">
      <c r="A1" s="3" t="s">
        <v>7</v>
      </c>
      <c r="B1" s="4"/>
    </row>
    <row r="2" spans="1:4" ht="21" customHeight="1" x14ac:dyDescent="0.3"/>
    <row r="3" spans="1:4" s="5" customFormat="1" x14ac:dyDescent="0.3">
      <c r="A3" s="5" t="s">
        <v>8</v>
      </c>
      <c r="B3" s="6"/>
    </row>
    <row r="4" spans="1:4" s="7" customFormat="1" x14ac:dyDescent="0.3">
      <c r="B4" s="8"/>
    </row>
    <row r="5" spans="1:4" x14ac:dyDescent="0.3">
      <c r="A5" s="9" t="s">
        <v>9</v>
      </c>
      <c r="B5" s="10" t="s">
        <v>11</v>
      </c>
    </row>
    <row r="7" spans="1:4" x14ac:dyDescent="0.3">
      <c r="A7" s="11"/>
      <c r="B7" s="12" t="s">
        <v>4</v>
      </c>
      <c r="C7" s="11" t="s">
        <v>5</v>
      </c>
      <c r="D7" s="11" t="s">
        <v>6</v>
      </c>
    </row>
    <row r="8" spans="1:4" x14ac:dyDescent="0.3">
      <c r="A8" s="13" t="s">
        <v>0</v>
      </c>
      <c r="B8" s="25">
        <v>1.94149034521094</v>
      </c>
      <c r="C8" s="25">
        <v>74.263999999999996</v>
      </c>
      <c r="D8" s="25">
        <v>1.43</v>
      </c>
    </row>
    <row r="9" spans="1:4" x14ac:dyDescent="0.3">
      <c r="A9" s="14" t="s">
        <v>1</v>
      </c>
      <c r="B9" s="22">
        <v>0.34323160230683702</v>
      </c>
      <c r="C9" s="17">
        <f>34.165/100</f>
        <v>0.34165000000000001</v>
      </c>
      <c r="D9" s="24">
        <v>-0.1404</v>
      </c>
    </row>
    <row r="10" spans="1:4" x14ac:dyDescent="0.3">
      <c r="A10" s="14" t="s">
        <v>2</v>
      </c>
      <c r="B10" s="24">
        <v>1.2757170935823301</v>
      </c>
      <c r="C10" s="17">
        <f>60.892/100</f>
        <v>0.60892000000000002</v>
      </c>
      <c r="D10" s="22">
        <v>0.61939999999999995</v>
      </c>
    </row>
    <row r="11" spans="1:4" x14ac:dyDescent="0.3">
      <c r="A11" s="15" t="s">
        <v>3</v>
      </c>
      <c r="B11" s="23">
        <v>0.65708134821743203</v>
      </c>
      <c r="C11" s="26"/>
      <c r="D11" s="23">
        <f>SQRT(37.3%)</f>
        <v>0.61073725938409884</v>
      </c>
    </row>
    <row r="13" spans="1:4" x14ac:dyDescent="0.3">
      <c r="A13" s="2" t="s">
        <v>10</v>
      </c>
    </row>
    <row r="15" spans="1:4" s="5" customFormat="1" x14ac:dyDescent="0.3">
      <c r="A15" s="5" t="s">
        <v>12</v>
      </c>
      <c r="B15" s="6"/>
    </row>
    <row r="16" spans="1:4" s="7" customFormat="1" x14ac:dyDescent="0.3">
      <c r="B16" s="8"/>
    </row>
    <row r="17" spans="1:5" x14ac:dyDescent="0.3">
      <c r="A17" s="9" t="s">
        <v>9</v>
      </c>
      <c r="B17" s="10" t="s">
        <v>11</v>
      </c>
    </row>
    <row r="19" spans="1:5" x14ac:dyDescent="0.3">
      <c r="A19" s="11"/>
      <c r="B19" s="12" t="s">
        <v>4</v>
      </c>
      <c r="C19" s="11" t="s">
        <v>5</v>
      </c>
      <c r="D19" s="11" t="s">
        <v>6</v>
      </c>
    </row>
    <row r="20" spans="1:5" x14ac:dyDescent="0.3">
      <c r="A20" s="13" t="s">
        <v>0</v>
      </c>
      <c r="B20" s="21">
        <v>-4.4941596313677898E-3</v>
      </c>
      <c r="C20" s="29">
        <f>0.485</f>
        <v>0.48499999999999999</v>
      </c>
      <c r="D20" s="19">
        <v>0.57999999999999996</v>
      </c>
    </row>
    <row r="21" spans="1:5" x14ac:dyDescent="0.3">
      <c r="A21" s="14" t="s">
        <v>1</v>
      </c>
      <c r="B21" s="16">
        <v>0.76816825743280903</v>
      </c>
      <c r="C21" s="17">
        <f>76.772/100</f>
        <v>0.76772000000000007</v>
      </c>
      <c r="D21" s="20">
        <v>-0.60440000000000005</v>
      </c>
    </row>
    <row r="22" spans="1:5" x14ac:dyDescent="0.3">
      <c r="A22" s="14" t="s">
        <v>2</v>
      </c>
      <c r="B22" s="21">
        <v>-0.59193522057307901</v>
      </c>
      <c r="C22" s="17">
        <f>17.436/100</f>
        <v>0.17435999999999999</v>
      </c>
      <c r="D22" s="18">
        <v>0.16700000000000001</v>
      </c>
    </row>
    <row r="23" spans="1:5" x14ac:dyDescent="0.3">
      <c r="A23" s="15" t="s">
        <v>3</v>
      </c>
      <c r="B23" s="27">
        <v>1.3171210395855999</v>
      </c>
      <c r="C23" s="26"/>
      <c r="D23" s="28">
        <f>SQRT(67.9%)</f>
        <v>0.8240145629781066</v>
      </c>
      <c r="E23">
        <f>D22/D20</f>
        <v>0.28793103448275864</v>
      </c>
    </row>
    <row r="25" spans="1:5" s="5" customFormat="1" x14ac:dyDescent="0.3">
      <c r="A25" s="5" t="s">
        <v>13</v>
      </c>
      <c r="B25" s="6"/>
    </row>
    <row r="26" spans="1:5" s="7" customFormat="1" x14ac:dyDescent="0.3">
      <c r="B26" s="8"/>
    </row>
    <row r="27" spans="1:5" x14ac:dyDescent="0.3">
      <c r="A27" s="9" t="s">
        <v>9</v>
      </c>
      <c r="B27" s="10" t="s">
        <v>11</v>
      </c>
    </row>
    <row r="29" spans="1:5" x14ac:dyDescent="0.3">
      <c r="A29" s="11"/>
      <c r="B29" s="12" t="s">
        <v>4</v>
      </c>
      <c r="C29" s="11" t="s">
        <v>5</v>
      </c>
      <c r="D29" s="11" t="s">
        <v>6</v>
      </c>
    </row>
    <row r="30" spans="1:5" x14ac:dyDescent="0.3">
      <c r="A30" s="13" t="s">
        <v>0</v>
      </c>
      <c r="B30" s="24">
        <v>0.84042815595779996</v>
      </c>
      <c r="C30" s="29">
        <f>1.976</f>
        <v>1.976</v>
      </c>
      <c r="D30" s="19">
        <v>2.12</v>
      </c>
    </row>
    <row r="31" spans="1:5" x14ac:dyDescent="0.3">
      <c r="A31" s="14" t="s">
        <v>1</v>
      </c>
      <c r="B31" s="22">
        <v>0.30690983285205797</v>
      </c>
      <c r="C31" s="17">
        <v>0.30559999999999998</v>
      </c>
      <c r="D31" s="21">
        <v>-6.6699999999999995E-2</v>
      </c>
    </row>
    <row r="32" spans="1:5" x14ac:dyDescent="0.3">
      <c r="A32" s="14" t="s">
        <v>2</v>
      </c>
      <c r="B32" s="21">
        <v>0.265683239390542</v>
      </c>
      <c r="C32" s="17">
        <f>44.705/100</f>
        <v>0.44705</v>
      </c>
      <c r="D32" s="18">
        <v>0.43809999999999999</v>
      </c>
    </row>
    <row r="33" spans="1:4" x14ac:dyDescent="0.3">
      <c r="A33" s="15" t="s">
        <v>3</v>
      </c>
      <c r="B33" s="23">
        <v>0.316128437043799</v>
      </c>
      <c r="C33" s="26"/>
      <c r="D33" s="23">
        <f>SQRT(17.26%)</f>
        <v>0.41545156155681978</v>
      </c>
    </row>
  </sheetData>
  <hyperlinks>
    <hyperlink ref="A13" r:id="rId1" display="https://www.portfoliovisualizer.com/backtest-portfolio?s=y&amp;timePeriod=2&amp;startYear=2019&amp;firstMonth=1&amp;endYear=2020&amp;lastMonth=6&amp;calendarAligned=false&amp;includeYTD=false&amp;initialAmount=100000&amp;annualOperation=0&amp;annualAdjustment=0&amp;inflationAdjusted=true&amp;annualPercentage=0.0&amp;frequency=4&amp;rebalanceType=1&amp;absoluteDeviation=5.0&amp;relativeDeviation=25.0&amp;showYield=false&amp;reinvestDividends=true&amp;portfolioNames=false&amp;portfolioName1=Portfolio+1&amp;portfolioName2=Portfolio+2&amp;portfolioName3=Portfolio+3&amp;symbol1=UGLD&amp;allocation1_1=12&amp;allocation1_2=100&amp;symbol2=UTSL&amp;allocation2_1=13&amp;symbol3=UPRO&amp;allocation3_1=20&amp;allocation3_3=100&amp;symbol4=TMF&amp;allocation4_1=15&amp;symbol5=TYD&amp;allocation5_1=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Garzarelli, Federico</dc:creator>
  <cp:lastModifiedBy>Garzarelli, Federico</cp:lastModifiedBy>
  <dcterms:created xsi:type="dcterms:W3CDTF">2020-06-26T19:20:32Z</dcterms:created>
  <dcterms:modified xsi:type="dcterms:W3CDTF">2020-06-26T20:25:06Z</dcterms:modified>
</cp:coreProperties>
</file>