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\Desktop\Git_Repos\portfolio-allocation\misc analysis\My Portfolio\"/>
    </mc:Choice>
  </mc:AlternateContent>
  <xr:revisionPtr revIDLastSave="0" documentId="13_ncr:1_{C0D3CD2D-D1DF-4A51-8879-20E1F2FEAA58}" xr6:coauthVersionLast="46" xr6:coauthVersionMax="46" xr10:uidLastSave="{00000000-0000-0000-0000-000000000000}"/>
  <bookViews>
    <workbookView xWindow="-120" yWindow="-120" windowWidth="29040" windowHeight="15840" activeTab="1" xr2:uid="{1E0237DF-A7BC-4D9F-A5B0-775EA3534BB5}"/>
  </bookViews>
  <sheets>
    <sheet name="from 2006" sheetId="1" r:id="rId1"/>
    <sheet name="from 2010 - bull marke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5" i="1" l="1"/>
  <c r="Y55" i="1"/>
  <c r="X55" i="1"/>
  <c r="W55" i="1"/>
  <c r="Z54" i="1"/>
  <c r="Y54" i="1"/>
  <c r="X54" i="1"/>
  <c r="W54" i="1"/>
  <c r="Z53" i="1"/>
  <c r="Y53" i="1"/>
  <c r="X53" i="1"/>
  <c r="W53" i="1"/>
  <c r="Z52" i="1"/>
  <c r="Y52" i="1"/>
  <c r="X52" i="1"/>
  <c r="W52" i="1"/>
  <c r="Z51" i="1"/>
  <c r="Y51" i="1"/>
  <c r="X51" i="1"/>
  <c r="W51" i="1"/>
  <c r="Z50" i="1"/>
  <c r="Y50" i="1"/>
  <c r="X50" i="1"/>
  <c r="W50" i="1"/>
  <c r="Z49" i="1"/>
  <c r="Y49" i="1"/>
  <c r="X49" i="1"/>
  <c r="W49" i="1"/>
  <c r="Z48" i="1"/>
  <c r="Y48" i="1"/>
  <c r="X48" i="1"/>
  <c r="W48" i="1"/>
  <c r="Z47" i="1"/>
  <c r="Z57" i="1" s="1"/>
  <c r="Y47" i="1"/>
  <c r="Y57" i="1" s="1"/>
  <c r="X47" i="1"/>
  <c r="X57" i="1" s="1"/>
  <c r="W47" i="1"/>
  <c r="W57" i="1" s="1"/>
  <c r="Z46" i="1"/>
  <c r="Y46" i="1"/>
  <c r="X46" i="1"/>
  <c r="W46" i="1"/>
  <c r="Z45" i="1"/>
  <c r="Y45" i="1"/>
  <c r="X45" i="1"/>
  <c r="W45" i="1"/>
  <c r="Z44" i="1"/>
  <c r="Y44" i="1"/>
  <c r="X44" i="1"/>
  <c r="W44" i="1"/>
  <c r="Z43" i="1"/>
  <c r="Y43" i="1"/>
  <c r="X43" i="1"/>
  <c r="W43" i="1"/>
  <c r="Z38" i="1"/>
  <c r="Y38" i="1"/>
  <c r="X38" i="1"/>
  <c r="W38" i="1"/>
  <c r="X24" i="1"/>
  <c r="Y24" i="1"/>
  <c r="Z24" i="1"/>
  <c r="X25" i="1"/>
  <c r="Y25" i="1"/>
  <c r="Z25" i="1"/>
  <c r="X26" i="1"/>
  <c r="Y26" i="1"/>
  <c r="Z26" i="1"/>
  <c r="X27" i="1"/>
  <c r="Y27" i="1"/>
  <c r="Z27" i="1"/>
  <c r="X28" i="1"/>
  <c r="Y28" i="1"/>
  <c r="Z28" i="1"/>
  <c r="X29" i="1"/>
  <c r="Y29" i="1"/>
  <c r="Z29" i="1"/>
  <c r="X30" i="1"/>
  <c r="Y30" i="1"/>
  <c r="Z30" i="1"/>
  <c r="X31" i="1"/>
  <c r="Y31" i="1"/>
  <c r="Z31" i="1"/>
  <c r="X32" i="1"/>
  <c r="Y32" i="1"/>
  <c r="Z32" i="1"/>
  <c r="X33" i="1"/>
  <c r="Y33" i="1"/>
  <c r="Z33" i="1"/>
  <c r="X34" i="1"/>
  <c r="Y34" i="1"/>
  <c r="Z34" i="1"/>
  <c r="X35" i="1"/>
  <c r="Y35" i="1"/>
  <c r="Z35" i="1"/>
  <c r="X36" i="1"/>
  <c r="Y36" i="1"/>
  <c r="Z36" i="1"/>
  <c r="W25" i="1"/>
  <c r="W26" i="1"/>
  <c r="W27" i="1"/>
  <c r="W28" i="1"/>
  <c r="W29" i="1"/>
  <c r="W30" i="1"/>
  <c r="W31" i="1"/>
  <c r="W32" i="1"/>
  <c r="W33" i="1"/>
  <c r="W34" i="1"/>
  <c r="W35" i="1"/>
  <c r="W36" i="1"/>
  <c r="W24" i="1"/>
  <c r="AJ29" i="2"/>
  <c r="AI29" i="2"/>
  <c r="AH29" i="2"/>
  <c r="AG29" i="2"/>
  <c r="AH43" i="2"/>
  <c r="AI43" i="2"/>
  <c r="AJ43" i="2"/>
  <c r="AG43" i="2"/>
  <c r="AH18" i="2"/>
  <c r="AI18" i="2"/>
  <c r="AJ18" i="2"/>
  <c r="AH19" i="2"/>
  <c r="AI19" i="2"/>
  <c r="AJ19" i="2"/>
  <c r="AH20" i="2"/>
  <c r="AI20" i="2"/>
  <c r="AJ20" i="2"/>
  <c r="AH21" i="2"/>
  <c r="AI21" i="2"/>
  <c r="AJ21" i="2"/>
  <c r="AH22" i="2"/>
  <c r="AI22" i="2"/>
  <c r="AJ22" i="2"/>
  <c r="AH23" i="2"/>
  <c r="AI23" i="2"/>
  <c r="AJ23" i="2"/>
  <c r="AH24" i="2"/>
  <c r="AI24" i="2"/>
  <c r="AJ24" i="2"/>
  <c r="AH25" i="2"/>
  <c r="AI25" i="2"/>
  <c r="AJ25" i="2"/>
  <c r="AH26" i="2"/>
  <c r="AI26" i="2"/>
  <c r="AJ26" i="2"/>
  <c r="AH27" i="2"/>
  <c r="AI27" i="2"/>
  <c r="AJ27" i="2"/>
  <c r="AH32" i="2"/>
  <c r="AI32" i="2"/>
  <c r="AJ32" i="2"/>
  <c r="AH33" i="2"/>
  <c r="AI33" i="2"/>
  <c r="AJ33" i="2"/>
  <c r="AH34" i="2"/>
  <c r="AI34" i="2"/>
  <c r="AJ34" i="2"/>
  <c r="AH35" i="2"/>
  <c r="AI35" i="2"/>
  <c r="AJ35" i="2"/>
  <c r="AH36" i="2"/>
  <c r="AI36" i="2"/>
  <c r="AJ36" i="2"/>
  <c r="AH37" i="2"/>
  <c r="AI37" i="2"/>
  <c r="AJ37" i="2"/>
  <c r="AH38" i="2"/>
  <c r="AI38" i="2"/>
  <c r="AJ38" i="2"/>
  <c r="AH39" i="2"/>
  <c r="AI39" i="2"/>
  <c r="AJ39" i="2"/>
  <c r="AH40" i="2"/>
  <c r="AI40" i="2"/>
  <c r="AJ40" i="2"/>
  <c r="AH41" i="2"/>
  <c r="AI41" i="2"/>
  <c r="AJ41" i="2"/>
  <c r="AG41" i="2"/>
  <c r="AG40" i="2"/>
  <c r="AG39" i="2"/>
  <c r="AG38" i="2"/>
  <c r="AG37" i="2"/>
  <c r="AG36" i="2"/>
  <c r="AG35" i="2"/>
  <c r="AG34" i="2"/>
  <c r="AG33" i="2"/>
  <c r="AG32" i="2"/>
  <c r="AG19" i="2"/>
  <c r="AG20" i="2"/>
  <c r="AG21" i="2"/>
  <c r="AG22" i="2"/>
  <c r="AG23" i="2"/>
  <c r="AG24" i="2"/>
  <c r="AG25" i="2"/>
  <c r="AG26" i="2"/>
  <c r="AG27" i="2"/>
  <c r="AG18" i="2"/>
  <c r="Z34" i="2" l="1"/>
  <c r="Z35" i="2" s="1"/>
  <c r="Z36" i="2" s="1"/>
  <c r="Z37" i="2" s="1"/>
  <c r="Z38" i="2" s="1"/>
  <c r="Z39" i="2" s="1"/>
  <c r="Z40" i="2" s="1"/>
  <c r="Z41" i="2" s="1"/>
  <c r="V34" i="2"/>
  <c r="V35" i="2" s="1"/>
  <c r="V36" i="2" s="1"/>
  <c r="V37" i="2" s="1"/>
  <c r="V38" i="2" s="1"/>
  <c r="V39" i="2" s="1"/>
  <c r="V40" i="2" s="1"/>
  <c r="V41" i="2" s="1"/>
  <c r="AE33" i="2"/>
  <c r="AE34" i="2" s="1"/>
  <c r="AE35" i="2" s="1"/>
  <c r="AE36" i="2" s="1"/>
  <c r="AE37" i="2" s="1"/>
  <c r="AE38" i="2" s="1"/>
  <c r="AE39" i="2" s="1"/>
  <c r="AE40" i="2" s="1"/>
  <c r="AE41" i="2" s="1"/>
  <c r="AD33" i="2"/>
  <c r="AD34" i="2" s="1"/>
  <c r="AD35" i="2" s="1"/>
  <c r="AD36" i="2" s="1"/>
  <c r="AD37" i="2" s="1"/>
  <c r="AD38" i="2" s="1"/>
  <c r="AD39" i="2" s="1"/>
  <c r="AD40" i="2" s="1"/>
  <c r="AD41" i="2" s="1"/>
  <c r="AC33" i="2"/>
  <c r="AC34" i="2" s="1"/>
  <c r="AC35" i="2" s="1"/>
  <c r="AC36" i="2" s="1"/>
  <c r="AC37" i="2" s="1"/>
  <c r="AC38" i="2" s="1"/>
  <c r="AC39" i="2" s="1"/>
  <c r="AC40" i="2" s="1"/>
  <c r="AC41" i="2" s="1"/>
  <c r="AB33" i="2"/>
  <c r="AB34" i="2" s="1"/>
  <c r="AB35" i="2" s="1"/>
  <c r="AB36" i="2" s="1"/>
  <c r="AB37" i="2" s="1"/>
  <c r="AB38" i="2" s="1"/>
  <c r="AB39" i="2" s="1"/>
  <c r="AB40" i="2" s="1"/>
  <c r="AB41" i="2" s="1"/>
  <c r="AA33" i="2"/>
  <c r="AA34" i="2" s="1"/>
  <c r="AA35" i="2" s="1"/>
  <c r="AA36" i="2" s="1"/>
  <c r="AA37" i="2" s="1"/>
  <c r="AA38" i="2" s="1"/>
  <c r="AA39" i="2" s="1"/>
  <c r="AA40" i="2" s="1"/>
  <c r="AA41" i="2" s="1"/>
  <c r="Z33" i="2"/>
  <c r="Y33" i="2"/>
  <c r="Y34" i="2" s="1"/>
  <c r="Y35" i="2" s="1"/>
  <c r="Y36" i="2" s="1"/>
  <c r="Y37" i="2" s="1"/>
  <c r="Y38" i="2" s="1"/>
  <c r="Y39" i="2" s="1"/>
  <c r="Y40" i="2" s="1"/>
  <c r="Y41" i="2" s="1"/>
  <c r="X33" i="2"/>
  <c r="X34" i="2" s="1"/>
  <c r="X35" i="2" s="1"/>
  <c r="X36" i="2" s="1"/>
  <c r="X37" i="2" s="1"/>
  <c r="X38" i="2" s="1"/>
  <c r="X39" i="2" s="1"/>
  <c r="X40" i="2" s="1"/>
  <c r="X41" i="2" s="1"/>
  <c r="W33" i="2"/>
  <c r="W34" i="2" s="1"/>
  <c r="W35" i="2" s="1"/>
  <c r="W36" i="2" s="1"/>
  <c r="W37" i="2" s="1"/>
  <c r="W38" i="2" s="1"/>
  <c r="W39" i="2" s="1"/>
  <c r="W40" i="2" s="1"/>
  <c r="W41" i="2" s="1"/>
  <c r="V33" i="2"/>
  <c r="W19" i="2"/>
  <c r="X19" i="2"/>
  <c r="X20" i="2" s="1"/>
  <c r="X21" i="2" s="1"/>
  <c r="X22" i="2" s="1"/>
  <c r="X23" i="2" s="1"/>
  <c r="X24" i="2" s="1"/>
  <c r="X25" i="2" s="1"/>
  <c r="X26" i="2" s="1"/>
  <c r="X27" i="2" s="1"/>
  <c r="Y19" i="2"/>
  <c r="Z19" i="2"/>
  <c r="Z20" i="2" s="1"/>
  <c r="Z21" i="2" s="1"/>
  <c r="Z22" i="2" s="1"/>
  <c r="Z23" i="2" s="1"/>
  <c r="Z24" i="2" s="1"/>
  <c r="Z25" i="2" s="1"/>
  <c r="Z26" i="2" s="1"/>
  <c r="Z27" i="2" s="1"/>
  <c r="AA19" i="2"/>
  <c r="AB19" i="2"/>
  <c r="AB20" i="2" s="1"/>
  <c r="AB21" i="2" s="1"/>
  <c r="AB22" i="2" s="1"/>
  <c r="AB23" i="2" s="1"/>
  <c r="AB24" i="2" s="1"/>
  <c r="AB25" i="2" s="1"/>
  <c r="AB26" i="2" s="1"/>
  <c r="AB27" i="2" s="1"/>
  <c r="AC19" i="2"/>
  <c r="AC20" i="2" s="1"/>
  <c r="AC21" i="2" s="1"/>
  <c r="AC22" i="2" s="1"/>
  <c r="AC23" i="2" s="1"/>
  <c r="AC24" i="2" s="1"/>
  <c r="AC25" i="2" s="1"/>
  <c r="AC26" i="2" s="1"/>
  <c r="AC27" i="2" s="1"/>
  <c r="AD19" i="2"/>
  <c r="AD20" i="2" s="1"/>
  <c r="AD21" i="2" s="1"/>
  <c r="AD22" i="2" s="1"/>
  <c r="AD23" i="2" s="1"/>
  <c r="AD24" i="2" s="1"/>
  <c r="AD25" i="2" s="1"/>
  <c r="AD26" i="2" s="1"/>
  <c r="AD27" i="2" s="1"/>
  <c r="AE19" i="2"/>
  <c r="AE20" i="2" s="1"/>
  <c r="AE21" i="2" s="1"/>
  <c r="AE22" i="2" s="1"/>
  <c r="AE23" i="2" s="1"/>
  <c r="AE24" i="2" s="1"/>
  <c r="AE25" i="2" s="1"/>
  <c r="AE26" i="2" s="1"/>
  <c r="AE27" i="2" s="1"/>
  <c r="W20" i="2"/>
  <c r="W21" i="2" s="1"/>
  <c r="W22" i="2" s="1"/>
  <c r="W23" i="2" s="1"/>
  <c r="W24" i="2" s="1"/>
  <c r="W25" i="2" s="1"/>
  <c r="W26" i="2" s="1"/>
  <c r="W27" i="2" s="1"/>
  <c r="Y20" i="2"/>
  <c r="Y21" i="2" s="1"/>
  <c r="Y22" i="2" s="1"/>
  <c r="Y23" i="2" s="1"/>
  <c r="Y24" i="2" s="1"/>
  <c r="Y25" i="2" s="1"/>
  <c r="Y26" i="2" s="1"/>
  <c r="Y27" i="2" s="1"/>
  <c r="AA20" i="2"/>
  <c r="AA21" i="2" s="1"/>
  <c r="AA22" i="2" s="1"/>
  <c r="AA23" i="2" s="1"/>
  <c r="AA24" i="2" s="1"/>
  <c r="AA25" i="2" s="1"/>
  <c r="AA26" i="2" s="1"/>
  <c r="AA27" i="2" s="1"/>
  <c r="V20" i="2"/>
  <c r="V21" i="2" s="1"/>
  <c r="V22" i="2" s="1"/>
  <c r="V23" i="2" s="1"/>
  <c r="V24" i="2" s="1"/>
  <c r="V25" i="2" s="1"/>
  <c r="V26" i="2" s="1"/>
  <c r="V27" i="2" s="1"/>
  <c r="V19" i="2"/>
  <c r="U41" i="2"/>
  <c r="T41" i="2"/>
  <c r="S41" i="2"/>
  <c r="R41" i="2"/>
  <c r="Q41" i="2"/>
  <c r="P41" i="2"/>
  <c r="O41" i="2"/>
  <c r="N41" i="2"/>
  <c r="M41" i="2"/>
  <c r="L41" i="2"/>
  <c r="U40" i="2"/>
  <c r="T40" i="2"/>
  <c r="S40" i="2"/>
  <c r="R40" i="2"/>
  <c r="Q40" i="2"/>
  <c r="P40" i="2"/>
  <c r="O40" i="2"/>
  <c r="N40" i="2"/>
  <c r="M40" i="2"/>
  <c r="L40" i="2"/>
  <c r="U39" i="2"/>
  <c r="T39" i="2"/>
  <c r="S39" i="2"/>
  <c r="R39" i="2"/>
  <c r="Q39" i="2"/>
  <c r="P39" i="2"/>
  <c r="O39" i="2"/>
  <c r="N39" i="2"/>
  <c r="M39" i="2"/>
  <c r="L39" i="2"/>
  <c r="U38" i="2"/>
  <c r="T38" i="2"/>
  <c r="S38" i="2"/>
  <c r="R38" i="2"/>
  <c r="Q38" i="2"/>
  <c r="P38" i="2"/>
  <c r="O38" i="2"/>
  <c r="N38" i="2"/>
  <c r="M38" i="2"/>
  <c r="L38" i="2"/>
  <c r="U37" i="2"/>
  <c r="T37" i="2"/>
  <c r="S37" i="2"/>
  <c r="R37" i="2"/>
  <c r="Q37" i="2"/>
  <c r="P37" i="2"/>
  <c r="O37" i="2"/>
  <c r="N37" i="2"/>
  <c r="M37" i="2"/>
  <c r="L37" i="2"/>
  <c r="U36" i="2"/>
  <c r="T36" i="2"/>
  <c r="S36" i="2"/>
  <c r="R36" i="2"/>
  <c r="Q36" i="2"/>
  <c r="P36" i="2"/>
  <c r="O36" i="2"/>
  <c r="N36" i="2"/>
  <c r="M36" i="2"/>
  <c r="L36" i="2"/>
  <c r="U35" i="2"/>
  <c r="T35" i="2"/>
  <c r="S35" i="2"/>
  <c r="R35" i="2"/>
  <c r="Q35" i="2"/>
  <c r="P35" i="2"/>
  <c r="O35" i="2"/>
  <c r="N35" i="2"/>
  <c r="M35" i="2"/>
  <c r="L35" i="2"/>
  <c r="U34" i="2"/>
  <c r="T34" i="2"/>
  <c r="S34" i="2"/>
  <c r="R34" i="2"/>
  <c r="Q34" i="2"/>
  <c r="P34" i="2"/>
  <c r="O34" i="2"/>
  <c r="N34" i="2"/>
  <c r="M34" i="2"/>
  <c r="L34" i="2"/>
  <c r="U33" i="2"/>
  <c r="T33" i="2"/>
  <c r="S33" i="2"/>
  <c r="R33" i="2"/>
  <c r="Q33" i="2"/>
  <c r="P33" i="2"/>
  <c r="O33" i="2"/>
  <c r="N33" i="2"/>
  <c r="M33" i="2"/>
  <c r="L33" i="2"/>
  <c r="U27" i="2"/>
  <c r="T27" i="2"/>
  <c r="S27" i="2"/>
  <c r="R27" i="2"/>
  <c r="Q27" i="2"/>
  <c r="P27" i="2"/>
  <c r="O27" i="2"/>
  <c r="N27" i="2"/>
  <c r="M27" i="2"/>
  <c r="L27" i="2"/>
  <c r="U26" i="2"/>
  <c r="T26" i="2"/>
  <c r="S26" i="2"/>
  <c r="R26" i="2"/>
  <c r="Q26" i="2"/>
  <c r="P26" i="2"/>
  <c r="O26" i="2"/>
  <c r="N26" i="2"/>
  <c r="M26" i="2"/>
  <c r="L26" i="2"/>
  <c r="U25" i="2"/>
  <c r="T25" i="2"/>
  <c r="S25" i="2"/>
  <c r="R25" i="2"/>
  <c r="Q25" i="2"/>
  <c r="P25" i="2"/>
  <c r="O25" i="2"/>
  <c r="N25" i="2"/>
  <c r="M25" i="2"/>
  <c r="L25" i="2"/>
  <c r="U24" i="2"/>
  <c r="T24" i="2"/>
  <c r="S24" i="2"/>
  <c r="R24" i="2"/>
  <c r="Q24" i="2"/>
  <c r="P24" i="2"/>
  <c r="O24" i="2"/>
  <c r="N24" i="2"/>
  <c r="M24" i="2"/>
  <c r="L24" i="2"/>
  <c r="U23" i="2"/>
  <c r="T23" i="2"/>
  <c r="S23" i="2"/>
  <c r="R23" i="2"/>
  <c r="Q23" i="2"/>
  <c r="P23" i="2"/>
  <c r="O23" i="2"/>
  <c r="N23" i="2"/>
  <c r="M23" i="2"/>
  <c r="L23" i="2"/>
  <c r="U22" i="2"/>
  <c r="T22" i="2"/>
  <c r="S22" i="2"/>
  <c r="R22" i="2"/>
  <c r="Q22" i="2"/>
  <c r="P22" i="2"/>
  <c r="O22" i="2"/>
  <c r="N22" i="2"/>
  <c r="M22" i="2"/>
  <c r="L22" i="2"/>
  <c r="U21" i="2"/>
  <c r="T21" i="2"/>
  <c r="S21" i="2"/>
  <c r="R21" i="2"/>
  <c r="Q21" i="2"/>
  <c r="P21" i="2"/>
  <c r="O21" i="2"/>
  <c r="N21" i="2"/>
  <c r="M21" i="2"/>
  <c r="L21" i="2"/>
  <c r="U20" i="2"/>
  <c r="T20" i="2"/>
  <c r="S20" i="2"/>
  <c r="R20" i="2"/>
  <c r="Q20" i="2"/>
  <c r="P20" i="2"/>
  <c r="O20" i="2"/>
  <c r="N20" i="2"/>
  <c r="M20" i="2"/>
  <c r="L20" i="2"/>
  <c r="U19" i="2"/>
  <c r="T19" i="2"/>
  <c r="S19" i="2"/>
  <c r="R19" i="2"/>
  <c r="Q19" i="2"/>
  <c r="P19" i="2"/>
  <c r="O19" i="2"/>
  <c r="N19" i="2"/>
  <c r="M19" i="2"/>
  <c r="L19" i="2"/>
  <c r="U55" i="1"/>
  <c r="T55" i="1"/>
  <c r="S55" i="1"/>
  <c r="R55" i="1"/>
  <c r="Q55" i="1"/>
  <c r="P55" i="1"/>
  <c r="O55" i="1"/>
  <c r="N55" i="1"/>
  <c r="M55" i="1"/>
  <c r="L55" i="1"/>
  <c r="U54" i="1"/>
  <c r="T54" i="1"/>
  <c r="S54" i="1"/>
  <c r="R54" i="1"/>
  <c r="Q54" i="1"/>
  <c r="P54" i="1"/>
  <c r="O54" i="1"/>
  <c r="N54" i="1"/>
  <c r="M54" i="1"/>
  <c r="L54" i="1"/>
  <c r="U53" i="1"/>
  <c r="T53" i="1"/>
  <c r="S53" i="1"/>
  <c r="R53" i="1"/>
  <c r="Q53" i="1"/>
  <c r="P53" i="1"/>
  <c r="O53" i="1"/>
  <c r="N53" i="1"/>
  <c r="M53" i="1"/>
  <c r="L53" i="1"/>
  <c r="U52" i="1"/>
  <c r="T52" i="1"/>
  <c r="S52" i="1"/>
  <c r="R52" i="1"/>
  <c r="Q52" i="1"/>
  <c r="P52" i="1"/>
  <c r="O52" i="1"/>
  <c r="N52" i="1"/>
  <c r="M52" i="1"/>
  <c r="L52" i="1"/>
  <c r="U51" i="1"/>
  <c r="T51" i="1"/>
  <c r="S51" i="1"/>
  <c r="R51" i="1"/>
  <c r="Q51" i="1"/>
  <c r="P51" i="1"/>
  <c r="O51" i="1"/>
  <c r="N51" i="1"/>
  <c r="M51" i="1"/>
  <c r="L51" i="1"/>
  <c r="U50" i="1"/>
  <c r="T50" i="1"/>
  <c r="S50" i="1"/>
  <c r="R50" i="1"/>
  <c r="Q50" i="1"/>
  <c r="P50" i="1"/>
  <c r="O50" i="1"/>
  <c r="N50" i="1"/>
  <c r="M50" i="1"/>
  <c r="L50" i="1"/>
  <c r="U49" i="1"/>
  <c r="T49" i="1"/>
  <c r="S49" i="1"/>
  <c r="R49" i="1"/>
  <c r="Q49" i="1"/>
  <c r="P49" i="1"/>
  <c r="O49" i="1"/>
  <c r="N49" i="1"/>
  <c r="M49" i="1"/>
  <c r="L49" i="1"/>
  <c r="U48" i="1"/>
  <c r="T48" i="1"/>
  <c r="S48" i="1"/>
  <c r="R48" i="1"/>
  <c r="Q48" i="1"/>
  <c r="P48" i="1"/>
  <c r="O48" i="1"/>
  <c r="N48" i="1"/>
  <c r="M48" i="1"/>
  <c r="L48" i="1"/>
  <c r="U47" i="1"/>
  <c r="T47" i="1"/>
  <c r="S47" i="1"/>
  <c r="R47" i="1"/>
  <c r="Q47" i="1"/>
  <c r="P47" i="1"/>
  <c r="O47" i="1"/>
  <c r="N47" i="1"/>
  <c r="M47" i="1"/>
  <c r="L47" i="1"/>
  <c r="U46" i="1"/>
  <c r="T46" i="1"/>
  <c r="S46" i="1"/>
  <c r="R46" i="1"/>
  <c r="Q46" i="1"/>
  <c r="P46" i="1"/>
  <c r="O46" i="1"/>
  <c r="N46" i="1"/>
  <c r="M46" i="1"/>
  <c r="L46" i="1"/>
  <c r="U45" i="1"/>
  <c r="T45" i="1"/>
  <c r="S45" i="1"/>
  <c r="R45" i="1"/>
  <c r="Q45" i="1"/>
  <c r="P45" i="1"/>
  <c r="O45" i="1"/>
  <c r="N45" i="1"/>
  <c r="M45" i="1"/>
  <c r="L45" i="1"/>
  <c r="U44" i="1"/>
  <c r="T44" i="1"/>
  <c r="S44" i="1"/>
  <c r="R44" i="1"/>
  <c r="Q44" i="1"/>
  <c r="P44" i="1"/>
  <c r="O44" i="1"/>
  <c r="N44" i="1"/>
  <c r="M44" i="1"/>
  <c r="L44" i="1"/>
  <c r="U43" i="1"/>
  <c r="T43" i="1"/>
  <c r="S43" i="1"/>
  <c r="R43" i="1"/>
  <c r="Q43" i="1"/>
  <c r="P43" i="1"/>
  <c r="O43" i="1"/>
  <c r="N43" i="1"/>
  <c r="M43" i="1"/>
  <c r="L43" i="1"/>
  <c r="L25" i="1"/>
  <c r="M25" i="1"/>
  <c r="N25" i="1"/>
  <c r="O25" i="1"/>
  <c r="P25" i="1"/>
  <c r="Q25" i="1"/>
  <c r="R25" i="1"/>
  <c r="S25" i="1"/>
  <c r="T25" i="1"/>
  <c r="U25" i="1"/>
  <c r="L26" i="1"/>
  <c r="M26" i="1"/>
  <c r="N26" i="1"/>
  <c r="O26" i="1"/>
  <c r="P26" i="1"/>
  <c r="Q26" i="1"/>
  <c r="R26" i="1"/>
  <c r="S26" i="1"/>
  <c r="T26" i="1"/>
  <c r="U26" i="1"/>
  <c r="L27" i="1"/>
  <c r="M27" i="1"/>
  <c r="N27" i="1"/>
  <c r="O27" i="1"/>
  <c r="P27" i="1"/>
  <c r="Q27" i="1"/>
  <c r="R27" i="1"/>
  <c r="S27" i="1"/>
  <c r="T27" i="1"/>
  <c r="U27" i="1"/>
  <c r="L28" i="1"/>
  <c r="M28" i="1"/>
  <c r="N28" i="1"/>
  <c r="O28" i="1"/>
  <c r="P28" i="1"/>
  <c r="Q28" i="1"/>
  <c r="R28" i="1"/>
  <c r="S28" i="1"/>
  <c r="T28" i="1"/>
  <c r="U28" i="1"/>
  <c r="L29" i="1"/>
  <c r="M29" i="1"/>
  <c r="N29" i="1"/>
  <c r="O29" i="1"/>
  <c r="P29" i="1"/>
  <c r="Q29" i="1"/>
  <c r="R29" i="1"/>
  <c r="S29" i="1"/>
  <c r="T29" i="1"/>
  <c r="U29" i="1"/>
  <c r="L30" i="1"/>
  <c r="M30" i="1"/>
  <c r="N30" i="1"/>
  <c r="O30" i="1"/>
  <c r="P30" i="1"/>
  <c r="Q30" i="1"/>
  <c r="R30" i="1"/>
  <c r="S30" i="1"/>
  <c r="T30" i="1"/>
  <c r="U30" i="1"/>
  <c r="L31" i="1"/>
  <c r="M31" i="1"/>
  <c r="N31" i="1"/>
  <c r="O31" i="1"/>
  <c r="P31" i="1"/>
  <c r="Q31" i="1"/>
  <c r="R31" i="1"/>
  <c r="S31" i="1"/>
  <c r="T31" i="1"/>
  <c r="U31" i="1"/>
  <c r="L32" i="1"/>
  <c r="M32" i="1"/>
  <c r="N32" i="1"/>
  <c r="O32" i="1"/>
  <c r="P32" i="1"/>
  <c r="Q32" i="1"/>
  <c r="R32" i="1"/>
  <c r="S32" i="1"/>
  <c r="T32" i="1"/>
  <c r="U32" i="1"/>
  <c r="L33" i="1"/>
  <c r="M33" i="1"/>
  <c r="N33" i="1"/>
  <c r="O33" i="1"/>
  <c r="P33" i="1"/>
  <c r="Q33" i="1"/>
  <c r="R33" i="1"/>
  <c r="S33" i="1"/>
  <c r="T33" i="1"/>
  <c r="U33" i="1"/>
  <c r="L34" i="1"/>
  <c r="M34" i="1"/>
  <c r="N34" i="1"/>
  <c r="O34" i="1"/>
  <c r="P34" i="1"/>
  <c r="Q34" i="1"/>
  <c r="R34" i="1"/>
  <c r="S34" i="1"/>
  <c r="T34" i="1"/>
  <c r="U34" i="1"/>
  <c r="L35" i="1"/>
  <c r="M35" i="1"/>
  <c r="N35" i="1"/>
  <c r="O35" i="1"/>
  <c r="P35" i="1"/>
  <c r="Q35" i="1"/>
  <c r="R35" i="1"/>
  <c r="S35" i="1"/>
  <c r="T35" i="1"/>
  <c r="U35" i="1"/>
  <c r="L36" i="1"/>
  <c r="M36" i="1"/>
  <c r="N36" i="1"/>
  <c r="O36" i="1"/>
  <c r="P36" i="1"/>
  <c r="Q36" i="1"/>
  <c r="R36" i="1"/>
  <c r="S36" i="1"/>
  <c r="T36" i="1"/>
  <c r="U36" i="1"/>
  <c r="M24" i="1"/>
  <c r="N24" i="1"/>
  <c r="O24" i="1"/>
  <c r="P24" i="1"/>
  <c r="Q24" i="1"/>
  <c r="R24" i="1"/>
  <c r="S24" i="1"/>
  <c r="T24" i="1"/>
  <c r="U24" i="1"/>
  <c r="L24" i="1"/>
</calcChain>
</file>

<file path=xl/sharedStrings.xml><?xml version="1.0" encoding="utf-8"?>
<sst xmlns="http://schemas.openxmlformats.org/spreadsheetml/2006/main" count="116" uniqueCount="25">
  <si>
    <t>TLT</t>
  </si>
  <si>
    <t>IEF</t>
  </si>
  <si>
    <t>SPY</t>
  </si>
  <si>
    <t>XLU</t>
  </si>
  <si>
    <t>DBC</t>
  </si>
  <si>
    <t>GLD</t>
  </si>
  <si>
    <t>uniform</t>
  </si>
  <si>
    <t>onlystocks</t>
  </si>
  <si>
    <t>sixtyforty</t>
  </si>
  <si>
    <t>riskparity_nested</t>
  </si>
  <si>
    <t>Year</t>
  </si>
  <si>
    <t>TLT x2</t>
  </si>
  <si>
    <t>IEF x2</t>
  </si>
  <si>
    <t>SPY x2</t>
  </si>
  <si>
    <t>XLU x2</t>
  </si>
  <si>
    <t>DBC x2</t>
  </si>
  <si>
    <t>GLD x2</t>
  </si>
  <si>
    <t>uniform x2</t>
  </si>
  <si>
    <t>onlystocks x2</t>
  </si>
  <si>
    <t>sixtyforty x2</t>
  </si>
  <si>
    <t>riskparity_nested x2</t>
  </si>
  <si>
    <t>Leverage 1</t>
  </si>
  <si>
    <t>Leverage 2</t>
  </si>
  <si>
    <t>Values</t>
  </si>
  <si>
    <t>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</si>
</sst>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0" fillId="2" borderId="0" xfId="0" applyFill="1"/>
    <xf numFmtId="0" fontId="2" fillId="2" borderId="0" xfId="0" applyFont="1" applyFill="1"/>
    <xf numFmtId="0" fontId="0" fillId="0" borderId="4" xfId="0" applyBorder="1"/>
    <xf numFmtId="43" fontId="0" fillId="0" borderId="0" xfId="1" applyFon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43" fontId="0" fillId="0" borderId="7" xfId="1" applyFon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0" fontId="0" fillId="0" borderId="13" xfId="0" applyBorder="1"/>
    <xf numFmtId="0" fontId="0" fillId="0" borderId="14" xfId="0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43" fontId="0" fillId="0" borderId="4" xfId="1" applyFont="1" applyBorder="1"/>
    <xf numFmtId="43" fontId="0" fillId="0" borderId="5" xfId="1" applyFont="1" applyBorder="1"/>
    <xf numFmtId="43" fontId="0" fillId="0" borderId="6" xfId="1" applyFont="1" applyBorder="1"/>
    <xf numFmtId="43" fontId="0" fillId="0" borderId="8" xfId="1" applyFont="1" applyBorder="1"/>
    <xf numFmtId="0" fontId="0" fillId="0" borderId="0" xfId="0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2" xfId="0" applyFont="1" applyBorder="1"/>
    <xf numFmtId="0" fontId="2" fillId="0" borderId="3" xfId="0" applyFont="1" applyBorder="1"/>
    <xf numFmtId="164" fontId="0" fillId="0" borderId="4" xfId="1" applyNumberFormat="1" applyFont="1" applyBorder="1"/>
    <xf numFmtId="164" fontId="0" fillId="0" borderId="6" xfId="1" applyNumberFormat="1" applyFont="1" applyBorder="1"/>
    <xf numFmtId="0" fontId="0" fillId="0" borderId="5" xfId="0" applyBorder="1"/>
    <xf numFmtId="9" fontId="0" fillId="0" borderId="4" xfId="2" applyFont="1" applyBorder="1"/>
    <xf numFmtId="9" fontId="0" fillId="0" borderId="0" xfId="2" applyFont="1" applyBorder="1"/>
    <xf numFmtId="9" fontId="0" fillId="0" borderId="5" xfId="2" applyFont="1" applyBorder="1"/>
    <xf numFmtId="9" fontId="0" fillId="0" borderId="6" xfId="2" applyFont="1" applyBorder="1"/>
    <xf numFmtId="9" fontId="0" fillId="0" borderId="7" xfId="2" applyFont="1" applyBorder="1"/>
    <xf numFmtId="9" fontId="0" fillId="0" borderId="8" xfId="2" applyFont="1" applyBorder="1"/>
    <xf numFmtId="0" fontId="0" fillId="0" borderId="2" xfId="0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9" fontId="0" fillId="0" borderId="1" xfId="2" applyFont="1" applyBorder="1"/>
    <xf numFmtId="9" fontId="0" fillId="0" borderId="2" xfId="2" applyFont="1" applyBorder="1"/>
    <xf numFmtId="9" fontId="0" fillId="0" borderId="3" xfId="2" applyFont="1" applyBorder="1"/>
    <xf numFmtId="43" fontId="0" fillId="0" borderId="1" xfId="1" applyNumberFormat="1" applyFont="1" applyBorder="1"/>
    <xf numFmtId="43" fontId="0" fillId="0" borderId="2" xfId="1" applyNumberFormat="1" applyFont="1" applyBorder="1"/>
    <xf numFmtId="43" fontId="0" fillId="0" borderId="4" xfId="1" applyNumberFormat="1" applyFont="1" applyBorder="1"/>
    <xf numFmtId="43" fontId="0" fillId="0" borderId="0" xfId="1" applyNumberFormat="1" applyFont="1" applyBorder="1"/>
    <xf numFmtId="43" fontId="0" fillId="0" borderId="6" xfId="1" applyNumberFormat="1" applyFont="1" applyBorder="1"/>
    <xf numFmtId="43" fontId="0" fillId="0" borderId="7" xfId="1" applyNumberFormat="1" applyFont="1" applyBorder="1"/>
    <xf numFmtId="9" fontId="0" fillId="2" borderId="4" xfId="2" applyFont="1" applyFill="1" applyBorder="1"/>
    <xf numFmtId="9" fontId="0" fillId="2" borderId="0" xfId="2" applyFont="1" applyFill="1" applyBorder="1"/>
    <xf numFmtId="0" fontId="0" fillId="0" borderId="12" xfId="0" applyBorder="1"/>
    <xf numFmtId="0" fontId="0" fillId="2" borderId="13" xfId="0" applyFill="1" applyBorder="1"/>
    <xf numFmtId="164" fontId="2" fillId="0" borderId="1" xfId="1" applyNumberFormat="1" applyFont="1" applyBorder="1"/>
    <xf numFmtId="164" fontId="2" fillId="0" borderId="2" xfId="1" applyNumberFormat="1" applyFont="1" applyBorder="1"/>
    <xf numFmtId="164" fontId="2" fillId="0" borderId="3" xfId="1" applyNumberFormat="1" applyFont="1" applyBorder="1"/>
    <xf numFmtId="164" fontId="0" fillId="2" borderId="4" xfId="1" applyNumberFormat="1" applyFont="1" applyFill="1" applyBorder="1"/>
    <xf numFmtId="164" fontId="0" fillId="2" borderId="0" xfId="1" applyNumberFormat="1" applyFont="1" applyFill="1" applyBorder="1"/>
    <xf numFmtId="164" fontId="0" fillId="2" borderId="5" xfId="1" applyNumberFormat="1" applyFont="1" applyFill="1" applyBorder="1"/>
    <xf numFmtId="43" fontId="0" fillId="0" borderId="3" xfId="1" applyNumberFormat="1" applyFont="1" applyBorder="1"/>
    <xf numFmtId="43" fontId="0" fillId="0" borderId="5" xfId="1" applyNumberFormat="1" applyFont="1" applyBorder="1"/>
    <xf numFmtId="43" fontId="0" fillId="0" borderId="8" xfId="1" applyNumberFormat="1" applyFont="1" applyBorder="1"/>
    <xf numFmtId="9" fontId="0" fillId="2" borderId="5" xfId="2" applyFont="1" applyFill="1" applyBorder="1"/>
    <xf numFmtId="43" fontId="0" fillId="2" borderId="0" xfId="1" applyFont="1" applyFill="1" applyBorder="1"/>
    <xf numFmtId="43" fontId="0" fillId="2" borderId="5" xfId="1" applyFont="1" applyFill="1" applyBorder="1"/>
    <xf numFmtId="9" fontId="0" fillId="0" borderId="0" xfId="0" applyNumberFormat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4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Uniform x2 vs 100% equities - Annual Returns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'from 2006'!$R$41</c:f>
              <c:strCache>
                <c:ptCount val="1"/>
                <c:pt idx="0">
                  <c:v>uniform x2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'from 2006'!$A$23:$A$36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'from 2006'!$R$42:$R$55</c:f>
              <c:numCache>
                <c:formatCode>0%</c:formatCode>
                <c:ptCount val="14"/>
                <c:pt idx="1">
                  <c:v>0.33852613764189887</c:v>
                </c:pt>
                <c:pt idx="2">
                  <c:v>-9.975399841274335E-2</c:v>
                </c:pt>
                <c:pt idx="3">
                  <c:v>0.14656889336894641</c:v>
                </c:pt>
                <c:pt idx="4">
                  <c:v>0.30412189748229546</c:v>
                </c:pt>
                <c:pt idx="5">
                  <c:v>0.30805868610244169</c:v>
                </c:pt>
                <c:pt idx="6">
                  <c:v>0.12671461193017319</c:v>
                </c:pt>
                <c:pt idx="7">
                  <c:v>-8.905454504758159E-2</c:v>
                </c:pt>
                <c:pt idx="8">
                  <c:v>0.17946886527427264</c:v>
                </c:pt>
                <c:pt idx="9">
                  <c:v>-0.10236834437236086</c:v>
                </c:pt>
                <c:pt idx="10">
                  <c:v>0.16068150820854021</c:v>
                </c:pt>
                <c:pt idx="11">
                  <c:v>0.22696879600362108</c:v>
                </c:pt>
                <c:pt idx="12">
                  <c:v>-4.2455192715957768E-2</c:v>
                </c:pt>
                <c:pt idx="13">
                  <c:v>0.39133234361255376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0-4AE0-B7F7-E37BFD4E8B4B}"/>
            </c:ext>
          </c:extLst>
        </c:ser>
        <c:ser>
          <c:idx val="1"/>
          <c:order val="1"/>
          <c:tx>
            <c:strRef>
              <c:f>'from 2006'!$S$22</c:f>
              <c:strCache>
                <c:ptCount val="1"/>
                <c:pt idx="0">
                  <c:v>onlystocks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'from 2006'!$A$23:$A$36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'from 2006'!$S$23:$S$36</c:f>
              <c:numCache>
                <c:formatCode>0%</c:formatCode>
                <c:ptCount val="14"/>
                <c:pt idx="1">
                  <c:v>5.1428213017199909E-2</c:v>
                </c:pt>
                <c:pt idx="2">
                  <c:v>-0.36767146006994111</c:v>
                </c:pt>
                <c:pt idx="3">
                  <c:v>0.26349212999247706</c:v>
                </c:pt>
                <c:pt idx="4">
                  <c:v>0.15054979782056233</c:v>
                </c:pt>
                <c:pt idx="5">
                  <c:v>1.894850942396209E-2</c:v>
                </c:pt>
                <c:pt idx="6">
                  <c:v>0.15989273287482364</c:v>
                </c:pt>
                <c:pt idx="7">
                  <c:v>0.32305938612429896</c:v>
                </c:pt>
                <c:pt idx="8">
                  <c:v>0.13463239882737565</c:v>
                </c:pt>
                <c:pt idx="9">
                  <c:v>1.2342086578870148E-2</c:v>
                </c:pt>
                <c:pt idx="10">
                  <c:v>0.11997451984574869</c:v>
                </c:pt>
                <c:pt idx="11">
                  <c:v>0.21704685443824845</c:v>
                </c:pt>
                <c:pt idx="12">
                  <c:v>-4.568868176647134E-2</c:v>
                </c:pt>
                <c:pt idx="13">
                  <c:v>0.31222955633565053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0-4AE0-B7F7-E37BFD4E8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1405824"/>
        <c:axId val="618767952"/>
      </c:barChart>
      <c:catAx>
        <c:axId val="42140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67952"/>
        <c:crosses val="autoZero"/>
        <c:auto val="1"/>
        <c:lblAlgn val="ctr"/>
        <c:lblOffset val="100"/>
        <c:noMultiLvlLbl val="0"/>
      </c:catAx>
      <c:valAx>
        <c:axId val="61876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4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Assets returns vs</a:t>
            </a:r>
            <a:r>
              <a:rPr lang="en-GB" baseline="0"/>
              <a:t> Uniform x2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858542364328208E-2"/>
          <c:y val="0.1638884143555929"/>
          <c:w val="0.84791354579318434"/>
          <c:h val="0.686428668599515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'from 2006'!$L$22</c:f>
              <c:strCache>
                <c:ptCount val="1"/>
                <c:pt idx="0">
                  <c:v>TLT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'from 2006'!$A$23:$A$36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'from 2006'!$L$23:$L$36</c:f>
              <c:numCache>
                <c:formatCode>0%</c:formatCode>
                <c:ptCount val="14"/>
                <c:pt idx="1">
                  <c:v>0.10304254604914598</c:v>
                </c:pt>
                <c:pt idx="2">
                  <c:v>0.33951769626888972</c:v>
                </c:pt>
                <c:pt idx="3">
                  <c:v>-0.21806277986562717</c:v>
                </c:pt>
                <c:pt idx="4">
                  <c:v>9.0126767427725074E-2</c:v>
                </c:pt>
                <c:pt idx="5">
                  <c:v>0.340011184765177</c:v>
                </c:pt>
                <c:pt idx="6">
                  <c:v>2.4094238171312288E-2</c:v>
                </c:pt>
                <c:pt idx="7">
                  <c:v>-0.13381282255906413</c:v>
                </c:pt>
                <c:pt idx="8">
                  <c:v>0.27301864258164033</c:v>
                </c:pt>
                <c:pt idx="9">
                  <c:v>-1.7895673282790514E-2</c:v>
                </c:pt>
                <c:pt idx="10">
                  <c:v>1.1715653420999228E-2</c:v>
                </c:pt>
                <c:pt idx="11">
                  <c:v>9.1826142475609496E-2</c:v>
                </c:pt>
                <c:pt idx="12">
                  <c:v>-1.6118951831087691E-2</c:v>
                </c:pt>
                <c:pt idx="13">
                  <c:v>0.14118404107514904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4-47F8-9A80-668802ABA570}"/>
            </c:ext>
          </c:extLst>
        </c:ser>
        <c:ser>
          <c:idx val="1"/>
          <c:order val="1"/>
          <c:tx>
            <c:strRef>
              <c:f>'from 2006'!$M$22</c:f>
              <c:strCache>
                <c:ptCount val="1"/>
                <c:pt idx="0">
                  <c:v>IEF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'from 2006'!$A$23:$A$36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'from 2006'!$M$23:$M$36</c:f>
              <c:numCache>
                <c:formatCode>0%</c:formatCode>
                <c:ptCount val="14"/>
                <c:pt idx="1">
                  <c:v>0.10378857019170962</c:v>
                </c:pt>
                <c:pt idx="2">
                  <c:v>0.17917378915352522</c:v>
                </c:pt>
                <c:pt idx="3">
                  <c:v>-6.5932320209376893E-2</c:v>
                </c:pt>
                <c:pt idx="4">
                  <c:v>9.3597938871190722E-2</c:v>
                </c:pt>
                <c:pt idx="5">
                  <c:v>0.15649704195594505</c:v>
                </c:pt>
                <c:pt idx="6">
                  <c:v>3.6640103902032983E-2</c:v>
                </c:pt>
                <c:pt idx="7">
                  <c:v>-6.0902128844631864E-2</c:v>
                </c:pt>
                <c:pt idx="8">
                  <c:v>9.0681489221591471E-2</c:v>
                </c:pt>
                <c:pt idx="9">
                  <c:v>1.507837653714561E-2</c:v>
                </c:pt>
                <c:pt idx="10">
                  <c:v>1.0016195248250481E-2</c:v>
                </c:pt>
                <c:pt idx="11">
                  <c:v>2.5528692072326109E-2</c:v>
                </c:pt>
                <c:pt idx="12">
                  <c:v>9.8774448795471148E-3</c:v>
                </c:pt>
                <c:pt idx="13">
                  <c:v>8.0295371228524148E-2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E4-47F8-9A80-668802ABA570}"/>
            </c:ext>
          </c:extLst>
        </c:ser>
        <c:ser>
          <c:idx val="2"/>
          <c:order val="2"/>
          <c:tx>
            <c:strRef>
              <c:f>'from 2006'!$N$22</c:f>
              <c:strCache>
                <c:ptCount val="1"/>
                <c:pt idx="0">
                  <c:v>SPY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'from 2006'!$A$23:$A$36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'from 2006'!$N$23:$N$36</c:f>
              <c:numCache>
                <c:formatCode>0%</c:formatCode>
                <c:ptCount val="14"/>
                <c:pt idx="1">
                  <c:v>5.1462213882272234E-2</c:v>
                </c:pt>
                <c:pt idx="2">
                  <c:v>-0.36795005782301027</c:v>
                </c:pt>
                <c:pt idx="3">
                  <c:v>0.26351793206552343</c:v>
                </c:pt>
                <c:pt idx="4">
                  <c:v>0.15056146553305605</c:v>
                </c:pt>
                <c:pt idx="5">
                  <c:v>1.8949785776853023E-2</c:v>
                </c:pt>
                <c:pt idx="6">
                  <c:v>0.15990330279387632</c:v>
                </c:pt>
                <c:pt idx="7">
                  <c:v>0.3230777982323001</c:v>
                </c:pt>
                <c:pt idx="8">
                  <c:v>0.13463819825792944</c:v>
                </c:pt>
                <c:pt idx="9">
                  <c:v>1.2342555140754774E-2</c:v>
                </c:pt>
                <c:pt idx="10">
                  <c:v>0.11997901909336495</c:v>
                </c:pt>
                <c:pt idx="11">
                  <c:v>0.21705412209628117</c:v>
                </c:pt>
                <c:pt idx="12">
                  <c:v>-4.5689938779338135E-2</c:v>
                </c:pt>
                <c:pt idx="13">
                  <c:v>0.31223855785056531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4-47F8-9A80-668802ABA570}"/>
            </c:ext>
          </c:extLst>
        </c:ser>
        <c:ser>
          <c:idx val="3"/>
          <c:order val="3"/>
          <c:tx>
            <c:strRef>
              <c:f>'from 2006'!$O$22</c:f>
              <c:strCache>
                <c:ptCount val="1"/>
                <c:pt idx="0">
                  <c:v>XLU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'from 2006'!$A$23:$A$36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'from 2006'!$O$23:$O$36</c:f>
              <c:numCache>
                <c:formatCode>0%</c:formatCode>
                <c:ptCount val="14"/>
                <c:pt idx="1">
                  <c:v>0.18420581881974507</c:v>
                </c:pt>
                <c:pt idx="2">
                  <c:v>-0.28910229049943992</c:v>
                </c:pt>
                <c:pt idx="3">
                  <c:v>0.11705781688287087</c:v>
                </c:pt>
                <c:pt idx="4">
                  <c:v>5.3086017645292971E-2</c:v>
                </c:pt>
                <c:pt idx="5">
                  <c:v>0.19640151300924735</c:v>
                </c:pt>
                <c:pt idx="6">
                  <c:v>1.0370357112340578E-2</c:v>
                </c:pt>
                <c:pt idx="7">
                  <c:v>0.13065671866102013</c:v>
                </c:pt>
                <c:pt idx="8">
                  <c:v>0.28747222956113028</c:v>
                </c:pt>
                <c:pt idx="9">
                  <c:v>-4.9290439891645277E-2</c:v>
                </c:pt>
                <c:pt idx="10">
                  <c:v>0.16076403383704507</c:v>
                </c:pt>
                <c:pt idx="11">
                  <c:v>0.12048099233482534</c:v>
                </c:pt>
                <c:pt idx="12">
                  <c:v>3.9351858465851652E-2</c:v>
                </c:pt>
                <c:pt idx="13">
                  <c:v>0.25931309800343993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E4-47F8-9A80-668802ABA570}"/>
            </c:ext>
          </c:extLst>
        </c:ser>
        <c:ser>
          <c:idx val="4"/>
          <c:order val="4"/>
          <c:tx>
            <c:strRef>
              <c:f>'from 2006'!$P$22</c:f>
              <c:strCache>
                <c:ptCount val="1"/>
                <c:pt idx="0">
                  <c:v>DBC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'from 2006'!$A$23:$A$36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'from 2006'!$P$23:$P$36</c:f>
              <c:numCache>
                <c:formatCode>0%</c:formatCode>
                <c:ptCount val="14"/>
                <c:pt idx="1">
                  <c:v>0.31578740407539185</c:v>
                </c:pt>
                <c:pt idx="2">
                  <c:v>-0.31799222264561322</c:v>
                </c:pt>
                <c:pt idx="3">
                  <c:v>0.16186882405299508</c:v>
                </c:pt>
                <c:pt idx="4">
                  <c:v>0.11900883749991431</c:v>
                </c:pt>
                <c:pt idx="5">
                  <c:v>-2.5771277869239828E-2</c:v>
                </c:pt>
                <c:pt idx="6">
                  <c:v>3.5022364341101397E-2</c:v>
                </c:pt>
                <c:pt idx="7">
                  <c:v>-7.6313895651531904E-2</c:v>
                </c:pt>
                <c:pt idx="8">
                  <c:v>-0.28098204491246415</c:v>
                </c:pt>
                <c:pt idx="9">
                  <c:v>-0.27588081365099093</c:v>
                </c:pt>
                <c:pt idx="10">
                  <c:v>0.1856287706704991</c:v>
                </c:pt>
                <c:pt idx="11">
                  <c:v>4.861111283238051E-2</c:v>
                </c:pt>
                <c:pt idx="12">
                  <c:v>-0.11630296812989205</c:v>
                </c:pt>
                <c:pt idx="13">
                  <c:v>0.11839242332143951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E4-47F8-9A80-668802ABA570}"/>
            </c:ext>
          </c:extLst>
        </c:ser>
        <c:ser>
          <c:idx val="5"/>
          <c:order val="5"/>
          <c:tx>
            <c:strRef>
              <c:f>'from 2006'!$Q$22</c:f>
              <c:strCache>
                <c:ptCount val="1"/>
                <c:pt idx="0">
                  <c:v>GLD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'from 2006'!$A$23:$A$36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'from 2006'!$Q$23:$Q$36</c:f>
              <c:numCache>
                <c:formatCode>0%</c:formatCode>
                <c:ptCount val="14"/>
                <c:pt idx="1">
                  <c:v>0.30454042523042069</c:v>
                </c:pt>
                <c:pt idx="2">
                  <c:v>4.9235964148324873E-2</c:v>
                </c:pt>
                <c:pt idx="3">
                  <c:v>0.24029128204079275</c:v>
                </c:pt>
                <c:pt idx="4">
                  <c:v>0.29270342350868273</c:v>
                </c:pt>
                <c:pt idx="5">
                  <c:v>9.566035291009678E-2</c:v>
                </c:pt>
                <c:pt idx="6">
                  <c:v>6.5991173214003052E-2</c:v>
                </c:pt>
                <c:pt idx="7">
                  <c:v>-0.28329836017465448</c:v>
                </c:pt>
                <c:pt idx="8">
                  <c:v>-2.1873930894326765E-2</c:v>
                </c:pt>
                <c:pt idx="9">
                  <c:v>-0.10670895008973469</c:v>
                </c:pt>
                <c:pt idx="10">
                  <c:v>8.0327238314810367E-2</c:v>
                </c:pt>
                <c:pt idx="11">
                  <c:v>0.12809051033069196</c:v>
                </c:pt>
                <c:pt idx="12">
                  <c:v>-1.9409636039320999E-2</c:v>
                </c:pt>
                <c:pt idx="13">
                  <c:v>0.17855665069265858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E4-47F8-9A80-668802ABA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7438240"/>
        <c:axId val="1474307184"/>
      </c:barChart>
      <c:lineChart>
        <c:grouping val="standard"/>
        <c:varyColors val="0"/>
        <c:ser>
          <c:idx val="7"/>
          <c:order val="6"/>
          <c:tx>
            <c:strRef>
              <c:f>'from 2006'!$H$41</c:f>
              <c:strCache>
                <c:ptCount val="1"/>
                <c:pt idx="0">
                  <c:v>uniform x2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'from 2006'!$H$42:$H$55</c:f>
              <c:numCache>
                <c:formatCode>_-* #,##0_-;\-* #,##0_-;_-* "-"??_-;_-@_-</c:formatCode>
                <c:ptCount val="14"/>
                <c:pt idx="0">
                  <c:v>119034.525323065</c:v>
                </c:pt>
                <c:pt idx="1">
                  <c:v>159330.823426719</c:v>
                </c:pt>
                <c:pt idx="2">
                  <c:v>143436.93671950899</c:v>
                </c:pt>
                <c:pt idx="3">
                  <c:v>164460.329802719</c:v>
                </c:pt>
                <c:pt idx="4">
                  <c:v>214476.31736288601</c:v>
                </c:pt>
                <c:pt idx="5">
                  <c:v>280547.60988978698</c:v>
                </c:pt>
                <c:pt idx="6">
                  <c:v>316097.09140490898</c:v>
                </c:pt>
                <c:pt idx="7">
                  <c:v>287947.20873898099</c:v>
                </c:pt>
                <c:pt idx="8">
                  <c:v>339624.76755026</c:v>
                </c:pt>
                <c:pt idx="9">
                  <c:v>304857.94238829199</c:v>
                </c:pt>
                <c:pt idx="10">
                  <c:v>353842.97636059503</c:v>
                </c:pt>
                <c:pt idx="11">
                  <c:v>434154.290679497</c:v>
                </c:pt>
                <c:pt idx="12">
                  <c:v>415722.18660023902</c:v>
                </c:pt>
                <c:pt idx="13">
                  <c:v>578407.72417424596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1E4-47F8-9A80-668802ABA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882224"/>
        <c:axId val="1941514432"/>
      </c:lineChart>
      <c:catAx>
        <c:axId val="170743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307184"/>
        <c:crosses val="autoZero"/>
        <c:auto val="1"/>
        <c:lblAlgn val="ctr"/>
        <c:lblOffset val="100"/>
        <c:noMultiLvlLbl val="0"/>
      </c:catAx>
      <c:valAx>
        <c:axId val="14743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438240"/>
        <c:crosses val="autoZero"/>
        <c:crossBetween val="between"/>
      </c:valAx>
      <c:valAx>
        <c:axId val="194151443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82224"/>
        <c:crosses val="max"/>
        <c:crossBetween val="between"/>
      </c:valAx>
      <c:catAx>
        <c:axId val="1515882224"/>
        <c:scaling>
          <c:orientation val="minMax"/>
        </c:scaling>
        <c:delete val="1"/>
        <c:axPos val="b"/>
        <c:majorTickMark val="out"/>
        <c:minorTickMark val="none"/>
        <c:tickLblPos val="nextTo"/>
        <c:crossAx val="1941514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Uniform</a:t>
            </a:r>
            <a:r>
              <a:rPr lang="en-GB" baseline="0"/>
              <a:t> x2 vs 100% equities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'from 2006'!$I$22</c:f>
              <c:strCache>
                <c:ptCount val="1"/>
                <c:pt idx="0">
                  <c:v>onlystocks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'from 2006'!$A$23:$A$36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'from 2006'!$I$23:$I$36</c:f>
              <c:numCache>
                <c:formatCode>_-* #,##0_-;\-* #,##0_-;_-* "-"??_-;_-@_-</c:formatCode>
                <c:ptCount val="14"/>
                <c:pt idx="0">
                  <c:v>110300.614074707</c:v>
                </c:pt>
                <c:pt idx="1">
                  <c:v>115973.17755126899</c:v>
                </c:pt>
                <c:pt idx="2">
                  <c:v>73333.150032043399</c:v>
                </c:pt>
                <c:pt idx="3">
                  <c:v>92655.857933044404</c:v>
                </c:pt>
                <c:pt idx="4">
                  <c:v>106605.17861175499</c:v>
                </c:pt>
                <c:pt idx="5">
                  <c:v>108625.187843323</c:v>
                </c:pt>
                <c:pt idx="6">
                  <c:v>125993.565986633</c:v>
                </c:pt>
                <c:pt idx="7">
                  <c:v>166696.97006988601</c:v>
                </c:pt>
                <c:pt idx="8">
                  <c:v>189139.78302765</c:v>
                </c:pt>
                <c:pt idx="9">
                  <c:v>191474.16260528599</c:v>
                </c:pt>
                <c:pt idx="10">
                  <c:v>214446.18332672201</c:v>
                </c:pt>
                <c:pt idx="11">
                  <c:v>260991.052864075</c:v>
                </c:pt>
                <c:pt idx="12">
                  <c:v>249066.71570587199</c:v>
                </c:pt>
                <c:pt idx="13">
                  <c:v>326832.70584869402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3-4D09-9D8E-EE2A9D93C963}"/>
            </c:ext>
          </c:extLst>
        </c:ser>
        <c:ser>
          <c:idx val="1"/>
          <c:order val="1"/>
          <c:tx>
            <c:strRef>
              <c:f>'from 2006'!$H$41</c:f>
              <c:strCache>
                <c:ptCount val="1"/>
                <c:pt idx="0">
                  <c:v>uniform x2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'from 2006'!$A$23:$A$36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'from 2006'!$H$42:$H$55</c:f>
              <c:numCache>
                <c:formatCode>_-* #,##0_-;\-* #,##0_-;_-* "-"??_-;_-@_-</c:formatCode>
                <c:ptCount val="14"/>
                <c:pt idx="0">
                  <c:v>119034.525323065</c:v>
                </c:pt>
                <c:pt idx="1">
                  <c:v>159330.823426719</c:v>
                </c:pt>
                <c:pt idx="2">
                  <c:v>143436.93671950899</c:v>
                </c:pt>
                <c:pt idx="3">
                  <c:v>164460.329802719</c:v>
                </c:pt>
                <c:pt idx="4">
                  <c:v>214476.31736288601</c:v>
                </c:pt>
                <c:pt idx="5">
                  <c:v>280547.60988978698</c:v>
                </c:pt>
                <c:pt idx="6">
                  <c:v>316097.09140490898</c:v>
                </c:pt>
                <c:pt idx="7">
                  <c:v>287947.20873898099</c:v>
                </c:pt>
                <c:pt idx="8">
                  <c:v>339624.76755026</c:v>
                </c:pt>
                <c:pt idx="9">
                  <c:v>304857.94238829199</c:v>
                </c:pt>
                <c:pt idx="10">
                  <c:v>353842.97636059503</c:v>
                </c:pt>
                <c:pt idx="11">
                  <c:v>434154.290679497</c:v>
                </c:pt>
                <c:pt idx="12">
                  <c:v>415722.18660023902</c:v>
                </c:pt>
                <c:pt idx="13">
                  <c:v>578407.72417424596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13-4D09-9D8E-EE2A9D93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408624"/>
        <c:axId val="961312992"/>
      </c:lineChart>
      <c:catAx>
        <c:axId val="42140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312992"/>
        <c:crosses val="autoZero"/>
        <c:auto val="1"/>
        <c:lblAlgn val="ctr"/>
        <c:lblOffset val="100"/>
        <c:noMultiLvlLbl val="0"/>
      </c:catAx>
      <c:valAx>
        <c:axId val="9613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40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Uniform x2 vs 100% equities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'from 2010 - bull market'!$AC$17</c:f>
              <c:strCache>
                <c:ptCount val="1"/>
                <c:pt idx="0">
                  <c:v>onlystocks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'from 2010 - bull market'!$A$18:$A$27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'from 2010 - bull market'!$AC$18:$AC$27</c:f>
              <c:numCache>
                <c:formatCode>_-* #,##0_-;\-* #,##0_-;_-* "-"??_-;_-@_-</c:formatCode>
                <c:ptCount val="10"/>
                <c:pt idx="0">
                  <c:v>100000</c:v>
                </c:pt>
                <c:pt idx="1">
                  <c:v>101894.85094239621</c:v>
                </c:pt>
                <c:pt idx="2">
                  <c:v>118187.09712544874</c:v>
                </c:pt>
                <c:pt idx="3">
                  <c:v>156368.54817060911</c:v>
                </c:pt>
                <c:pt idx="4">
                  <c:v>177420.82091197226</c:v>
                </c:pt>
                <c:pt idx="5">
                  <c:v>179610.56404456202</c:v>
                </c:pt>
                <c:pt idx="6">
                  <c:v>201159.25522503245</c:v>
                </c:pt>
                <c:pt idx="7">
                  <c:v>244820.23881276653</c:v>
                </c:pt>
                <c:pt idx="8">
                  <c:v>233634.72483165853</c:v>
                </c:pt>
                <c:pt idx="9">
                  <c:v>306582.39131044905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6-46AA-8D4F-B620C5841D63}"/>
            </c:ext>
          </c:extLst>
        </c:ser>
        <c:ser>
          <c:idx val="1"/>
          <c:order val="1"/>
          <c:tx>
            <c:strRef>
              <c:f>'from 2010 - bull market'!$AB$31</c:f>
              <c:strCache>
                <c:ptCount val="1"/>
                <c:pt idx="0">
                  <c:v> uniform x2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'from 2010 - bull market'!$A$18:$A$27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'from 2010 - bull market'!$AB$32:$AB$41</c:f>
              <c:numCache>
                <c:formatCode>_-* #,##0_-;\-* #,##0_-;_-* "-"??_-;_-@_-</c:formatCode>
                <c:ptCount val="10"/>
                <c:pt idx="0">
                  <c:v>100000</c:v>
                </c:pt>
                <c:pt idx="1">
                  <c:v>130805.86861024417</c:v>
                </c:pt>
                <c:pt idx="2">
                  <c:v>147380.88348938047</c:v>
                </c:pt>
                <c:pt idx="3">
                  <c:v>134255.94596152307</c:v>
                </c:pt>
                <c:pt idx="4">
                  <c:v>158350.70823956167</c:v>
                </c:pt>
                <c:pt idx="5">
                  <c:v>142140.60840688698</c:v>
                </c:pt>
                <c:pt idx="6">
                  <c:v>164979.97574338509</c:v>
                </c:pt>
                <c:pt idx="7">
                  <c:v>202425.28220256782</c:v>
                </c:pt>
                <c:pt idx="8">
                  <c:v>193831.27783607566</c:v>
                </c:pt>
                <c:pt idx="9">
                  <c:v>269683.72605708323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06-46AA-8D4F-B620C5841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243024"/>
        <c:axId val="961349600"/>
      </c:lineChart>
      <c:catAx>
        <c:axId val="123324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349600"/>
        <c:crosses val="autoZero"/>
        <c:auto val="1"/>
        <c:lblAlgn val="ctr"/>
        <c:lblOffset val="100"/>
        <c:noMultiLvlLbl val="0"/>
      </c:catAx>
      <c:valAx>
        <c:axId val="96134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24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Uniform x2 vs 100% equities - Annual Returns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'from 2010 - bull market'!$S$17</c:f>
              <c:strCache>
                <c:ptCount val="1"/>
                <c:pt idx="0">
                  <c:v>onlystocks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'from 2010 - bull market'!$A$18:$A$27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'from 2010 - bull market'!$S$18:$S$27</c:f>
              <c:numCache>
                <c:formatCode>0%</c:formatCode>
                <c:ptCount val="10"/>
                <c:pt idx="1">
                  <c:v>1.894850942396209E-2</c:v>
                </c:pt>
                <c:pt idx="2">
                  <c:v>0.15989273287482364</c:v>
                </c:pt>
                <c:pt idx="3">
                  <c:v>0.32305938612429896</c:v>
                </c:pt>
                <c:pt idx="4">
                  <c:v>0.13463239882737565</c:v>
                </c:pt>
                <c:pt idx="5">
                  <c:v>1.2342086578870148E-2</c:v>
                </c:pt>
                <c:pt idx="6">
                  <c:v>0.11997451984574869</c:v>
                </c:pt>
                <c:pt idx="7">
                  <c:v>0.21704685443824845</c:v>
                </c:pt>
                <c:pt idx="8">
                  <c:v>-4.568868176647134E-2</c:v>
                </c:pt>
                <c:pt idx="9">
                  <c:v>0.31222955633565053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3-4E48-903D-D5B8DF724EEF}"/>
            </c:ext>
          </c:extLst>
        </c:ser>
        <c:ser>
          <c:idx val="1"/>
          <c:order val="1"/>
          <c:tx>
            <c:strRef>
              <c:f>'from 2010 - bull market'!$R$31</c:f>
              <c:strCache>
                <c:ptCount val="1"/>
                <c:pt idx="0">
                  <c:v>uniform x2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'from 2010 - bull market'!$A$18:$A$27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'from 2010 - bull market'!$R$32:$R$41</c:f>
              <c:numCache>
                <c:formatCode>0%</c:formatCode>
                <c:ptCount val="10"/>
                <c:pt idx="1">
                  <c:v>0.30805868610244169</c:v>
                </c:pt>
                <c:pt idx="2">
                  <c:v>0.12671461193017319</c:v>
                </c:pt>
                <c:pt idx="3">
                  <c:v>-8.905454504758159E-2</c:v>
                </c:pt>
                <c:pt idx="4">
                  <c:v>0.17946886527427264</c:v>
                </c:pt>
                <c:pt idx="5">
                  <c:v>-0.10236834437236086</c:v>
                </c:pt>
                <c:pt idx="6">
                  <c:v>0.16068150820854021</c:v>
                </c:pt>
                <c:pt idx="7">
                  <c:v>0.22696879600362108</c:v>
                </c:pt>
                <c:pt idx="8">
                  <c:v>-4.2455192715957768E-2</c:v>
                </c:pt>
                <c:pt idx="9">
                  <c:v>0.39133234361255376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63-4E48-903D-D5B8DF724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561696"/>
        <c:axId val="613623088"/>
      </c:barChart>
      <c:catAx>
        <c:axId val="114556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23088"/>
        <c:crosses val="autoZero"/>
        <c:auto val="1"/>
        <c:lblAlgn val="ctr"/>
        <c:lblOffset val="100"/>
        <c:noMultiLvlLbl val="0"/>
      </c:catAx>
      <c:valAx>
        <c:axId val="61362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56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437728</xdr:colOff>
      <xdr:row>1</xdr:row>
      <xdr:rowOff>147777</xdr:rowOff>
    </xdr:from>
    <xdr:to>
      <xdr:col>12</xdr:col>
      <xdr:colOff>431005</xdr:colOff>
      <xdr:row>16</xdr:row>
      <xdr:rowOff>176352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4C698A-8CE0-4ECE-802C-F5EBCAD64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396829</xdr:colOff>
      <xdr:row>1</xdr:row>
      <xdr:rowOff>38520</xdr:rowOff>
    </xdr:from>
    <xdr:to>
      <xdr:col>22</xdr:col>
      <xdr:colOff>472330</xdr:colOff>
      <xdr:row>17</xdr:row>
      <xdr:rowOff>21851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C2543B-36F4-4AE2-93C9-9E39D9A1A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261938</xdr:colOff>
      <xdr:row>1</xdr:row>
      <xdr:rowOff>107157</xdr:rowOff>
    </xdr:from>
    <xdr:to>
      <xdr:col>7</xdr:col>
      <xdr:colOff>320208</xdr:colOff>
      <xdr:row>16</xdr:row>
      <xdr:rowOff>135731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36E5C2-73D9-47EB-80E2-E944A120F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202404</xdr:colOff>
      <xdr:row>0</xdr:row>
      <xdr:rowOff>0</xdr:rowOff>
    </xdr:from>
    <xdr:to>
      <xdr:col>18</xdr:col>
      <xdr:colOff>118250</xdr:colOff>
      <xdr:row>13</xdr:row>
      <xdr:rowOff>105777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501892-7900-473A-996D-3771A1282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145256</xdr:colOff>
      <xdr:row>0</xdr:row>
      <xdr:rowOff>0</xdr:rowOff>
    </xdr:from>
    <xdr:to>
      <xdr:col>26</xdr:col>
      <xdr:colOff>250032</xdr:colOff>
      <xdr:row>13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B94250-A08C-4133-ACD0-FB8B7239B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FA05B-2A22-457C-84F3-87B068C731CE}">
  <dimension ref="A20:Z57"/>
  <sheetViews>
    <sheetView topLeftCell="A4" zoomScale="80" zoomScaleNormal="80" workbookViewId="0">
      <selection activeCell="K32" sqref="K32"/>
    </sheetView>
  </sheetViews>
  <sheetFormatPr defaultRowHeight="15" x14ac:dyDescent="0.25"/>
  <cols>
    <col min="1" max="1" width="10.85546875" bestFit="1" customWidth="1"/>
    <col min="8" max="8" width="12.28515625" bestFit="1" customWidth="1"/>
    <col min="9" max="9" width="13.140625" bestFit="1" customWidth="1"/>
    <col min="10" max="10" width="12.42578125" bestFit="1" customWidth="1"/>
    <col min="11" max="11" width="19.5703125" bestFit="1" customWidth="1"/>
  </cols>
  <sheetData>
    <row r="20" spans="1:26" x14ac:dyDescent="0.25">
      <c r="A20" s="4" t="s">
        <v>21</v>
      </c>
    </row>
    <row r="21" spans="1:26" x14ac:dyDescent="0.25">
      <c r="A21" s="68" t="s">
        <v>10</v>
      </c>
      <c r="B21" s="65" t="s">
        <v>23</v>
      </c>
      <c r="C21" s="66"/>
      <c r="D21" s="66"/>
      <c r="E21" s="66"/>
      <c r="F21" s="66"/>
      <c r="G21" s="66"/>
      <c r="H21" s="66"/>
      <c r="I21" s="66"/>
      <c r="J21" s="66"/>
      <c r="K21" s="67"/>
      <c r="L21" s="65" t="s">
        <v>24</v>
      </c>
      <c r="M21" s="66"/>
      <c r="N21" s="66"/>
      <c r="O21" s="66"/>
      <c r="P21" s="66"/>
      <c r="Q21" s="66"/>
      <c r="R21" s="66"/>
      <c r="S21" s="66"/>
      <c r="T21" s="66"/>
      <c r="U21" s="67"/>
    </row>
    <row r="22" spans="1:26" s="1" customFormat="1" x14ac:dyDescent="0.25">
      <c r="A22" s="69"/>
      <c r="B22" s="22" t="s">
        <v>0</v>
      </c>
      <c r="C22" s="23" t="s">
        <v>1</v>
      </c>
      <c r="D22" s="23" t="s">
        <v>2</v>
      </c>
      <c r="E22" s="23" t="s">
        <v>3</v>
      </c>
      <c r="F22" s="23" t="s">
        <v>4</v>
      </c>
      <c r="G22" s="24" t="s">
        <v>5</v>
      </c>
      <c r="H22" s="14" t="s">
        <v>6</v>
      </c>
      <c r="I22" s="15" t="s">
        <v>7</v>
      </c>
      <c r="J22" s="15" t="s">
        <v>8</v>
      </c>
      <c r="K22" s="16" t="s">
        <v>9</v>
      </c>
      <c r="L22" s="14" t="s">
        <v>0</v>
      </c>
      <c r="M22" s="15" t="s">
        <v>1</v>
      </c>
      <c r="N22" s="15" t="s">
        <v>2</v>
      </c>
      <c r="O22" s="15" t="s">
        <v>3</v>
      </c>
      <c r="P22" s="15" t="s">
        <v>4</v>
      </c>
      <c r="Q22" s="15" t="s">
        <v>5</v>
      </c>
      <c r="R22" s="15" t="s">
        <v>6</v>
      </c>
      <c r="S22" s="15" t="s">
        <v>7</v>
      </c>
      <c r="T22" s="15" t="s">
        <v>8</v>
      </c>
      <c r="U22" s="16" t="s">
        <v>9</v>
      </c>
    </row>
    <row r="23" spans="1:26" x14ac:dyDescent="0.25">
      <c r="A23" s="12">
        <v>2006</v>
      </c>
      <c r="B23" s="17">
        <v>1.01791791130766</v>
      </c>
      <c r="C23" s="6">
        <v>1.0352376988726699</v>
      </c>
      <c r="D23" s="6">
        <v>1.14949736175299</v>
      </c>
      <c r="E23" s="6">
        <v>1.19861741597119</v>
      </c>
      <c r="F23" s="6">
        <v>1.07157103648549</v>
      </c>
      <c r="G23" s="18">
        <v>1.15769232327785</v>
      </c>
      <c r="H23" s="27">
        <v>109560.780410766</v>
      </c>
      <c r="I23" s="7">
        <v>110300.614074707</v>
      </c>
      <c r="J23" s="7">
        <v>107895.78987121501</v>
      </c>
      <c r="K23" s="8">
        <v>104099.270223617</v>
      </c>
      <c r="L23" s="5"/>
      <c r="M23" s="21"/>
      <c r="N23" s="21"/>
      <c r="O23" s="21"/>
      <c r="P23" s="21"/>
      <c r="Q23" s="21"/>
      <c r="R23" s="21"/>
      <c r="S23" s="21"/>
      <c r="T23" s="21"/>
      <c r="U23" s="29"/>
    </row>
    <row r="24" spans="1:26" x14ac:dyDescent="0.25">
      <c r="A24" s="12">
        <v>2007</v>
      </c>
      <c r="B24" s="17">
        <v>1.1228067645578299</v>
      </c>
      <c r="C24" s="6">
        <v>1.1426835394472199</v>
      </c>
      <c r="D24" s="6">
        <v>1.20865304084063</v>
      </c>
      <c r="E24" s="6">
        <v>1.41940971853177</v>
      </c>
      <c r="F24" s="6">
        <v>1.4099596723796199</v>
      </c>
      <c r="G24" s="18">
        <v>1.51025643569488</v>
      </c>
      <c r="H24" s="27">
        <v>127453.51063919</v>
      </c>
      <c r="I24" s="7">
        <v>115973.17755126899</v>
      </c>
      <c r="J24" s="7">
        <v>115980.510963439</v>
      </c>
      <c r="K24" s="8">
        <v>117251.546733856</v>
      </c>
      <c r="L24" s="30">
        <f>B24/B23-1</f>
        <v>0.10304254604914598</v>
      </c>
      <c r="M24" s="31">
        <f t="shared" ref="M24:U24" si="0">C24/C23-1</f>
        <v>0.10378857019170962</v>
      </c>
      <c r="N24" s="31">
        <f t="shared" si="0"/>
        <v>5.1462213882272234E-2</v>
      </c>
      <c r="O24" s="31">
        <f t="shared" si="0"/>
        <v>0.18420581881974507</v>
      </c>
      <c r="P24" s="31">
        <f t="shared" si="0"/>
        <v>0.31578740407539185</v>
      </c>
      <c r="Q24" s="31">
        <f t="shared" si="0"/>
        <v>0.30454042523042069</v>
      </c>
      <c r="R24" s="31">
        <f t="shared" si="0"/>
        <v>0.1633132783587381</v>
      </c>
      <c r="S24" s="31">
        <f t="shared" si="0"/>
        <v>5.1428213017199909E-2</v>
      </c>
      <c r="T24" s="31">
        <f t="shared" si="0"/>
        <v>7.4930830033998141E-2</v>
      </c>
      <c r="U24" s="32">
        <f t="shared" si="0"/>
        <v>0.12634359954672525</v>
      </c>
      <c r="W24" s="64">
        <f>R24+1</f>
        <v>1.1633132783587381</v>
      </c>
      <c r="X24" s="64">
        <f t="shared" ref="X24:Z36" si="1">S24+1</f>
        <v>1.0514282130171999</v>
      </c>
      <c r="Y24" s="64">
        <f t="shared" si="1"/>
        <v>1.0749308300339981</v>
      </c>
      <c r="Z24" s="64">
        <f t="shared" si="1"/>
        <v>1.1263435995467252</v>
      </c>
    </row>
    <row r="25" spans="1:26" x14ac:dyDescent="0.25">
      <c r="A25" s="12">
        <v>2008</v>
      </c>
      <c r="B25" s="17">
        <v>1.5040195306156301</v>
      </c>
      <c r="C25" s="6">
        <v>1.34742247901334</v>
      </c>
      <c r="D25" s="6">
        <v>0.76392908457536302</v>
      </c>
      <c r="E25" s="6">
        <v>1.0090551177470699</v>
      </c>
      <c r="F25" s="6">
        <v>0.961603462318944</v>
      </c>
      <c r="G25" s="18">
        <v>1.5846153674175301</v>
      </c>
      <c r="H25" s="27">
        <v>122795.765745162</v>
      </c>
      <c r="I25" s="7">
        <v>73333.150032043399</v>
      </c>
      <c r="J25" s="7">
        <v>98492.896095275806</v>
      </c>
      <c r="K25" s="8">
        <v>120470.70787620499</v>
      </c>
      <c r="L25" s="30">
        <f t="shared" ref="L25:L36" si="2">B25/B24-1</f>
        <v>0.33951769626888972</v>
      </c>
      <c r="M25" s="31">
        <f t="shared" ref="M25:M36" si="3">C25/C24-1</f>
        <v>0.17917378915352522</v>
      </c>
      <c r="N25" s="31">
        <f t="shared" ref="N25:N36" si="4">D25/D24-1</f>
        <v>-0.36795005782301027</v>
      </c>
      <c r="O25" s="31">
        <f t="shared" ref="O25:O36" si="5">E25/E24-1</f>
        <v>-0.28910229049943992</v>
      </c>
      <c r="P25" s="31">
        <f t="shared" ref="P25:P36" si="6">F25/F24-1</f>
        <v>-0.31799222264561322</v>
      </c>
      <c r="Q25" s="31">
        <f t="shared" ref="Q25:Q36" si="7">G25/G24-1</f>
        <v>4.9235964148324873E-2</v>
      </c>
      <c r="R25" s="31">
        <f t="shared" ref="R25:R36" si="8">H25/H24-1</f>
        <v>-3.6544657504285483E-2</v>
      </c>
      <c r="S25" s="31">
        <f t="shared" ref="S25:S36" si="9">I25/I24-1</f>
        <v>-0.36767146006994111</v>
      </c>
      <c r="T25" s="31">
        <f t="shared" ref="T25:T36" si="10">J25/J24-1</f>
        <v>-0.15078063308132761</v>
      </c>
      <c r="U25" s="32">
        <f t="shared" ref="U25:U36" si="11">K25/K24-1</f>
        <v>2.7455169948896518E-2</v>
      </c>
      <c r="W25" s="64">
        <f t="shared" ref="W25:W36" si="12">R25+1</f>
        <v>0.96345534249571452</v>
      </c>
      <c r="X25" s="64">
        <f t="shared" si="1"/>
        <v>0.63232853993005889</v>
      </c>
      <c r="Y25" s="64">
        <f t="shared" si="1"/>
        <v>0.84921936691867239</v>
      </c>
      <c r="Z25" s="64">
        <f t="shared" si="1"/>
        <v>1.0274551699488965</v>
      </c>
    </row>
    <row r="26" spans="1:26" x14ac:dyDescent="0.25">
      <c r="A26" s="12">
        <v>2009</v>
      </c>
      <c r="B26" s="17">
        <v>1.1760488507973901</v>
      </c>
      <c r="C26" s="6">
        <v>1.25858378866972</v>
      </c>
      <c r="D26" s="6">
        <v>0.96523809718737097</v>
      </c>
      <c r="E26" s="6">
        <v>1.12717290694503</v>
      </c>
      <c r="F26" s="6">
        <v>1.1172570839697999</v>
      </c>
      <c r="G26" s="18">
        <v>1.96538462559583</v>
      </c>
      <c r="H26" s="27">
        <v>131908.87263965601</v>
      </c>
      <c r="I26" s="7">
        <v>92655.857933044404</v>
      </c>
      <c r="J26" s="7">
        <v>108066.67549514701</v>
      </c>
      <c r="K26" s="8">
        <v>121407.294643402</v>
      </c>
      <c r="L26" s="30">
        <f t="shared" si="2"/>
        <v>-0.21806277986562717</v>
      </c>
      <c r="M26" s="31">
        <f t="shared" si="3"/>
        <v>-6.5932320209376893E-2</v>
      </c>
      <c r="N26" s="31">
        <f t="shared" si="4"/>
        <v>0.26351793206552343</v>
      </c>
      <c r="O26" s="31">
        <f t="shared" si="5"/>
        <v>0.11705781688287087</v>
      </c>
      <c r="P26" s="31">
        <f t="shared" si="6"/>
        <v>0.16186882405299508</v>
      </c>
      <c r="Q26" s="31">
        <f t="shared" si="7"/>
        <v>0.24029128204079275</v>
      </c>
      <c r="R26" s="31">
        <f t="shared" si="8"/>
        <v>7.4213527145605696E-2</v>
      </c>
      <c r="S26" s="31">
        <f t="shared" si="9"/>
        <v>0.26349212999247706</v>
      </c>
      <c r="T26" s="31">
        <f t="shared" si="10"/>
        <v>9.7202740293169221E-2</v>
      </c>
      <c r="U26" s="32">
        <f t="shared" si="11"/>
        <v>7.7743941552947948E-3</v>
      </c>
      <c r="W26" s="64">
        <f t="shared" si="12"/>
        <v>1.0742135271456057</v>
      </c>
      <c r="X26" s="64">
        <f t="shared" si="1"/>
        <v>1.2634921299924771</v>
      </c>
      <c r="Y26" s="64">
        <f t="shared" si="1"/>
        <v>1.0972027402931692</v>
      </c>
      <c r="Z26" s="64">
        <f t="shared" si="1"/>
        <v>1.0077743941552948</v>
      </c>
    </row>
    <row r="27" spans="1:26" x14ac:dyDescent="0.25">
      <c r="A27" s="12">
        <v>2010</v>
      </c>
      <c r="B27" s="17">
        <v>1.2820423320568499</v>
      </c>
      <c r="C27" s="6">
        <v>1.3763846371859001</v>
      </c>
      <c r="D27" s="6">
        <v>1.1105657596882399</v>
      </c>
      <c r="E27" s="6">
        <v>1.18701002777241</v>
      </c>
      <c r="F27" s="6">
        <v>1.25022055072159</v>
      </c>
      <c r="G27" s="18">
        <v>2.54065943401906</v>
      </c>
      <c r="H27" s="27">
        <v>151396.285849571</v>
      </c>
      <c r="I27" s="7">
        <v>106605.17861175499</v>
      </c>
      <c r="J27" s="7">
        <v>122664.288127899</v>
      </c>
      <c r="K27" s="8">
        <v>138455.05463981599</v>
      </c>
      <c r="L27" s="30">
        <f t="shared" si="2"/>
        <v>9.0126767427725074E-2</v>
      </c>
      <c r="M27" s="31">
        <f t="shared" si="3"/>
        <v>9.3597938871190722E-2</v>
      </c>
      <c r="N27" s="31">
        <f t="shared" si="4"/>
        <v>0.15056146553305605</v>
      </c>
      <c r="O27" s="31">
        <f t="shared" si="5"/>
        <v>5.3086017645292971E-2</v>
      </c>
      <c r="P27" s="31">
        <f t="shared" si="6"/>
        <v>0.11900883749991431</v>
      </c>
      <c r="Q27" s="31">
        <f t="shared" si="7"/>
        <v>0.29270342350868273</v>
      </c>
      <c r="R27" s="31">
        <f t="shared" si="8"/>
        <v>0.14773390765873651</v>
      </c>
      <c r="S27" s="31">
        <f t="shared" si="9"/>
        <v>0.15054979782056233</v>
      </c>
      <c r="T27" s="31">
        <f t="shared" si="10"/>
        <v>0.13507968636832479</v>
      </c>
      <c r="U27" s="32">
        <f t="shared" si="11"/>
        <v>0.14041792172774081</v>
      </c>
      <c r="W27" s="64">
        <f t="shared" si="12"/>
        <v>1.1477339076587365</v>
      </c>
      <c r="X27" s="64">
        <f t="shared" si="1"/>
        <v>1.1505497978205623</v>
      </c>
      <c r="Y27" s="64">
        <f t="shared" si="1"/>
        <v>1.1350796863683248</v>
      </c>
      <c r="Z27" s="64">
        <f t="shared" si="1"/>
        <v>1.1404179217277408</v>
      </c>
    </row>
    <row r="28" spans="1:26" x14ac:dyDescent="0.25">
      <c r="A28" s="12">
        <v>2011</v>
      </c>
      <c r="B28" s="17">
        <v>1.71795106429861</v>
      </c>
      <c r="C28" s="6">
        <v>1.5917847614991001</v>
      </c>
      <c r="D28" s="6">
        <v>1.1316107429254401</v>
      </c>
      <c r="E28" s="6">
        <v>1.4201405931840601</v>
      </c>
      <c r="F28" s="6">
        <v>1.2180007695111099</v>
      </c>
      <c r="G28" s="18">
        <v>2.7836998121016898</v>
      </c>
      <c r="H28" s="27">
        <v>173899.41987133</v>
      </c>
      <c r="I28" s="7">
        <v>108625.187843323</v>
      </c>
      <c r="J28" s="7">
        <v>137224.70383834801</v>
      </c>
      <c r="K28" s="8">
        <v>158070.55834579401</v>
      </c>
      <c r="L28" s="30">
        <f t="shared" si="2"/>
        <v>0.340011184765177</v>
      </c>
      <c r="M28" s="31">
        <f t="shared" si="3"/>
        <v>0.15649704195594505</v>
      </c>
      <c r="N28" s="31">
        <f t="shared" si="4"/>
        <v>1.8949785776853023E-2</v>
      </c>
      <c r="O28" s="31">
        <f t="shared" si="5"/>
        <v>0.19640151300924735</v>
      </c>
      <c r="P28" s="31">
        <f t="shared" si="6"/>
        <v>-2.5771277869239828E-2</v>
      </c>
      <c r="Q28" s="31">
        <f t="shared" si="7"/>
        <v>9.566035291009678E-2</v>
      </c>
      <c r="R28" s="31">
        <f t="shared" si="8"/>
        <v>0.14863729249024216</v>
      </c>
      <c r="S28" s="31">
        <f t="shared" si="9"/>
        <v>1.894850942396209E-2</v>
      </c>
      <c r="T28" s="31">
        <f t="shared" si="10"/>
        <v>0.11870134276789046</v>
      </c>
      <c r="U28" s="32">
        <f t="shared" si="11"/>
        <v>0.14167416102652797</v>
      </c>
      <c r="W28" s="64">
        <f t="shared" si="12"/>
        <v>1.1486372924902422</v>
      </c>
      <c r="X28" s="64">
        <f t="shared" si="1"/>
        <v>1.0189485094239621</v>
      </c>
      <c r="Y28" s="64">
        <f t="shared" si="1"/>
        <v>1.1187013427678905</v>
      </c>
      <c r="Z28" s="64">
        <f t="shared" si="1"/>
        <v>1.141674161026528</v>
      </c>
    </row>
    <row r="29" spans="1:26" x14ac:dyDescent="0.25">
      <c r="A29" s="12">
        <v>2012</v>
      </c>
      <c r="B29" s="17">
        <v>1.75934378640848</v>
      </c>
      <c r="C29" s="6">
        <v>1.6501079205500999</v>
      </c>
      <c r="D29" s="6">
        <v>1.31255903819625</v>
      </c>
      <c r="E29" s="6">
        <v>1.43486795828511</v>
      </c>
      <c r="F29" s="6">
        <v>1.2606580362286699</v>
      </c>
      <c r="G29" s="18">
        <v>2.9673994285778802</v>
      </c>
      <c r="H29" s="27">
        <v>185239.08189868901</v>
      </c>
      <c r="I29" s="7">
        <v>125993.565986633</v>
      </c>
      <c r="J29" s="7">
        <v>152318.016681671</v>
      </c>
      <c r="K29" s="8">
        <v>166310.19793510399</v>
      </c>
      <c r="L29" s="30">
        <f t="shared" si="2"/>
        <v>2.4094238171312288E-2</v>
      </c>
      <c r="M29" s="31">
        <f t="shared" si="3"/>
        <v>3.6640103902032983E-2</v>
      </c>
      <c r="N29" s="31">
        <f t="shared" si="4"/>
        <v>0.15990330279387632</v>
      </c>
      <c r="O29" s="31">
        <f t="shared" si="5"/>
        <v>1.0370357112340578E-2</v>
      </c>
      <c r="P29" s="31">
        <f t="shared" si="6"/>
        <v>3.5022364341101397E-2</v>
      </c>
      <c r="Q29" s="31">
        <f t="shared" si="7"/>
        <v>6.5991173214003052E-2</v>
      </c>
      <c r="R29" s="31">
        <f t="shared" si="8"/>
        <v>6.5208164787147416E-2</v>
      </c>
      <c r="S29" s="31">
        <f t="shared" si="9"/>
        <v>0.15989273287482364</v>
      </c>
      <c r="T29" s="31">
        <f t="shared" si="10"/>
        <v>0.10998976438748986</v>
      </c>
      <c r="U29" s="32">
        <f t="shared" si="11"/>
        <v>5.2126339500142782E-2</v>
      </c>
      <c r="W29" s="64">
        <f t="shared" si="12"/>
        <v>1.0652081647871474</v>
      </c>
      <c r="X29" s="64">
        <f t="shared" si="1"/>
        <v>1.1598927328748236</v>
      </c>
      <c r="Y29" s="64">
        <f t="shared" si="1"/>
        <v>1.1099897643874899</v>
      </c>
      <c r="Z29" s="64">
        <f t="shared" si="1"/>
        <v>1.0521263395001428</v>
      </c>
    </row>
    <row r="30" spans="1:26" x14ac:dyDescent="0.25">
      <c r="A30" s="12">
        <v>2013</v>
      </c>
      <c r="B30" s="17">
        <v>1.5239210284974101</v>
      </c>
      <c r="C30" s="6">
        <v>1.5496128353652101</v>
      </c>
      <c r="D30" s="6">
        <v>1.7366177223065999</v>
      </c>
      <c r="E30" s="6">
        <v>1.6223430974264801</v>
      </c>
      <c r="F30" s="6">
        <v>1.16445231039965</v>
      </c>
      <c r="G30" s="18">
        <v>2.12674003647856</v>
      </c>
      <c r="H30" s="27">
        <v>177509.40916156699</v>
      </c>
      <c r="I30" s="7">
        <v>166696.97006988601</v>
      </c>
      <c r="J30" s="7">
        <v>173501.73334884699</v>
      </c>
      <c r="K30" s="8">
        <v>165408.99095916699</v>
      </c>
      <c r="L30" s="30">
        <f t="shared" si="2"/>
        <v>-0.13381282255906413</v>
      </c>
      <c r="M30" s="31">
        <f t="shared" si="3"/>
        <v>-6.0902128844631864E-2</v>
      </c>
      <c r="N30" s="31">
        <f t="shared" si="4"/>
        <v>0.3230777982323001</v>
      </c>
      <c r="O30" s="31">
        <f t="shared" si="5"/>
        <v>0.13065671866102013</v>
      </c>
      <c r="P30" s="31">
        <f t="shared" si="6"/>
        <v>-7.6313895651531904E-2</v>
      </c>
      <c r="Q30" s="31">
        <f t="shared" si="7"/>
        <v>-0.28329836017465448</v>
      </c>
      <c r="R30" s="31">
        <f t="shared" si="8"/>
        <v>-4.1728088143675457E-2</v>
      </c>
      <c r="S30" s="31">
        <f t="shared" si="9"/>
        <v>0.32305938612429896</v>
      </c>
      <c r="T30" s="31">
        <f t="shared" si="10"/>
        <v>0.13907558100265827</v>
      </c>
      <c r="U30" s="32">
        <f t="shared" si="11"/>
        <v>-5.4188317200407621E-3</v>
      </c>
      <c r="W30" s="64">
        <f t="shared" si="12"/>
        <v>0.95827191185632454</v>
      </c>
      <c r="X30" s="64">
        <f t="shared" si="1"/>
        <v>1.323059386124299</v>
      </c>
      <c r="Y30" s="64">
        <f t="shared" si="1"/>
        <v>1.1390755810026583</v>
      </c>
      <c r="Z30" s="64">
        <f t="shared" si="1"/>
        <v>0.99458116827995924</v>
      </c>
    </row>
    <row r="31" spans="1:26" x14ac:dyDescent="0.25">
      <c r="A31" s="12">
        <v>2014</v>
      </c>
      <c r="B31" s="17">
        <v>1.9399798790993901</v>
      </c>
      <c r="C31" s="6">
        <v>1.6901340349930201</v>
      </c>
      <c r="D31" s="6">
        <v>1.9704328035007499</v>
      </c>
      <c r="E31" s="6">
        <v>2.0887216847567802</v>
      </c>
      <c r="F31" s="6">
        <v>0.83726211902051295</v>
      </c>
      <c r="G31" s="18">
        <v>2.0802198718904301</v>
      </c>
      <c r="H31" s="27">
        <v>193018.67490100799</v>
      </c>
      <c r="I31" s="7">
        <v>189139.78302765</v>
      </c>
      <c r="J31" s="7">
        <v>200364.254383088</v>
      </c>
      <c r="K31" s="8">
        <v>178642.33350563</v>
      </c>
      <c r="L31" s="30">
        <f t="shared" si="2"/>
        <v>0.27301864258164033</v>
      </c>
      <c r="M31" s="31">
        <f t="shared" si="3"/>
        <v>9.0681489221591471E-2</v>
      </c>
      <c r="N31" s="31">
        <f t="shared" si="4"/>
        <v>0.13463819825792944</v>
      </c>
      <c r="O31" s="31">
        <f t="shared" si="5"/>
        <v>0.28747222956113028</v>
      </c>
      <c r="P31" s="31">
        <f t="shared" si="6"/>
        <v>-0.28098204491246415</v>
      </c>
      <c r="Q31" s="31">
        <f t="shared" si="7"/>
        <v>-2.1873930894326765E-2</v>
      </c>
      <c r="R31" s="31">
        <f t="shared" si="8"/>
        <v>8.7371513502840115E-2</v>
      </c>
      <c r="S31" s="31">
        <f t="shared" si="9"/>
        <v>0.13463239882737565</v>
      </c>
      <c r="T31" s="31">
        <f t="shared" si="10"/>
        <v>0.15482566378879081</v>
      </c>
      <c r="U31" s="32">
        <f t="shared" si="11"/>
        <v>8.0003768052304913E-2</v>
      </c>
      <c r="W31" s="64">
        <f t="shared" si="12"/>
        <v>1.0873715135028401</v>
      </c>
      <c r="X31" s="64">
        <f t="shared" si="1"/>
        <v>1.1346323988273757</v>
      </c>
      <c r="Y31" s="64">
        <f t="shared" si="1"/>
        <v>1.1548256637887908</v>
      </c>
      <c r="Z31" s="64">
        <f t="shared" si="1"/>
        <v>1.0800037680523049</v>
      </c>
    </row>
    <row r="32" spans="1:26" x14ac:dyDescent="0.25">
      <c r="A32" s="12">
        <v>2015</v>
      </c>
      <c r="B32" s="17">
        <v>1.9052626330078399</v>
      </c>
      <c r="C32" s="6">
        <v>1.71561851237089</v>
      </c>
      <c r="D32" s="6">
        <v>1.9947529790291101</v>
      </c>
      <c r="E32" s="6">
        <v>1.9857676741039001</v>
      </c>
      <c r="F32" s="6">
        <v>0.60627756438598102</v>
      </c>
      <c r="G32" s="18">
        <v>1.8582417934052</v>
      </c>
      <c r="H32" s="27">
        <v>183458.27282428701</v>
      </c>
      <c r="I32" s="7">
        <v>191474.16260528599</v>
      </c>
      <c r="J32" s="7">
        <v>202609.43372726499</v>
      </c>
      <c r="K32" s="8">
        <v>169365.484819412</v>
      </c>
      <c r="L32" s="30">
        <f t="shared" si="2"/>
        <v>-1.7895673282790514E-2</v>
      </c>
      <c r="M32" s="31">
        <f t="shared" si="3"/>
        <v>1.507837653714561E-2</v>
      </c>
      <c r="N32" s="31">
        <f t="shared" si="4"/>
        <v>1.2342555140754774E-2</v>
      </c>
      <c r="O32" s="31">
        <f t="shared" si="5"/>
        <v>-4.9290439891645277E-2</v>
      </c>
      <c r="P32" s="31">
        <f t="shared" si="6"/>
        <v>-0.27588081365099093</v>
      </c>
      <c r="Q32" s="31">
        <f t="shared" si="7"/>
        <v>-0.10670895008973469</v>
      </c>
      <c r="R32" s="31">
        <f t="shared" si="8"/>
        <v>-4.9530969382232892E-2</v>
      </c>
      <c r="S32" s="31">
        <f t="shared" si="9"/>
        <v>1.2342086578870148E-2</v>
      </c>
      <c r="T32" s="31">
        <f t="shared" si="10"/>
        <v>1.1205488479418602E-2</v>
      </c>
      <c r="U32" s="32">
        <f t="shared" si="11"/>
        <v>-5.1929733026721991E-2</v>
      </c>
      <c r="W32" s="64">
        <f t="shared" si="12"/>
        <v>0.95046903061776711</v>
      </c>
      <c r="X32" s="64">
        <f t="shared" si="1"/>
        <v>1.0123420865788701</v>
      </c>
      <c r="Y32" s="64">
        <f t="shared" si="1"/>
        <v>1.0112054884794186</v>
      </c>
      <c r="Z32" s="64">
        <f t="shared" si="1"/>
        <v>0.94807026697327801</v>
      </c>
    </row>
    <row r="33" spans="1:26" x14ac:dyDescent="0.25">
      <c r="A33" s="12">
        <v>2016</v>
      </c>
      <c r="B33" s="17">
        <v>1.92758402969214</v>
      </c>
      <c r="C33" s="6">
        <v>1.73280248236231</v>
      </c>
      <c r="D33" s="6">
        <v>2.2340814847865902</v>
      </c>
      <c r="E33" s="6">
        <v>2.3050076956560499</v>
      </c>
      <c r="F33" s="6">
        <v>0.71882012334805501</v>
      </c>
      <c r="G33" s="18">
        <v>2.0075092247906001</v>
      </c>
      <c r="H33" s="27">
        <v>198531.27177619899</v>
      </c>
      <c r="I33" s="7">
        <v>214446.18332672201</v>
      </c>
      <c r="J33" s="7">
        <v>218540.37524795599</v>
      </c>
      <c r="K33" s="8">
        <v>181316.00741672501</v>
      </c>
      <c r="L33" s="30">
        <f t="shared" si="2"/>
        <v>1.1715653420999228E-2</v>
      </c>
      <c r="M33" s="31">
        <f t="shared" si="3"/>
        <v>1.0016195248250481E-2</v>
      </c>
      <c r="N33" s="31">
        <f t="shared" si="4"/>
        <v>0.11997901909336495</v>
      </c>
      <c r="O33" s="31">
        <f t="shared" si="5"/>
        <v>0.16076403383704507</v>
      </c>
      <c r="P33" s="31">
        <f t="shared" si="6"/>
        <v>0.1856287706704991</v>
      </c>
      <c r="Q33" s="31">
        <f t="shared" si="7"/>
        <v>8.0327238314810367E-2</v>
      </c>
      <c r="R33" s="31">
        <f t="shared" si="8"/>
        <v>8.2160366604719037E-2</v>
      </c>
      <c r="S33" s="31">
        <f t="shared" si="9"/>
        <v>0.11997451984574869</v>
      </c>
      <c r="T33" s="31">
        <f t="shared" si="10"/>
        <v>7.8628824076058867E-2</v>
      </c>
      <c r="U33" s="32">
        <f t="shared" si="11"/>
        <v>7.0560554944564924E-2</v>
      </c>
      <c r="W33" s="64">
        <f t="shared" si="12"/>
        <v>1.082160366604719</v>
      </c>
      <c r="X33" s="64">
        <f t="shared" si="1"/>
        <v>1.1199745198457487</v>
      </c>
      <c r="Y33" s="64">
        <f t="shared" si="1"/>
        <v>1.0786288240760589</v>
      </c>
      <c r="Z33" s="64">
        <f t="shared" si="1"/>
        <v>1.0705605549445649</v>
      </c>
    </row>
    <row r="34" spans="1:26" x14ac:dyDescent="0.25">
      <c r="A34" s="12">
        <v>2017</v>
      </c>
      <c r="B34" s="17">
        <v>2.1045866354363598</v>
      </c>
      <c r="C34" s="6">
        <v>1.7770386633566999</v>
      </c>
      <c r="D34" s="6">
        <v>2.7189980801584999</v>
      </c>
      <c r="E34" s="6">
        <v>2.5827173101680998</v>
      </c>
      <c r="F34" s="6">
        <v>0.75376276947031295</v>
      </c>
      <c r="G34" s="18">
        <v>2.2646521058875999</v>
      </c>
      <c r="H34" s="27">
        <v>220301.93501663199</v>
      </c>
      <c r="I34" s="7">
        <v>260991.052864075</v>
      </c>
      <c r="J34" s="7">
        <v>251836.905315399</v>
      </c>
      <c r="K34" s="8">
        <v>202047.778765678</v>
      </c>
      <c r="L34" s="30">
        <f t="shared" si="2"/>
        <v>9.1826142475609496E-2</v>
      </c>
      <c r="M34" s="31">
        <f t="shared" si="3"/>
        <v>2.5528692072326109E-2</v>
      </c>
      <c r="N34" s="31">
        <f t="shared" si="4"/>
        <v>0.21705412209628117</v>
      </c>
      <c r="O34" s="31">
        <f t="shared" si="5"/>
        <v>0.12048099233482534</v>
      </c>
      <c r="P34" s="31">
        <f t="shared" si="6"/>
        <v>4.861111283238051E-2</v>
      </c>
      <c r="Q34" s="31">
        <f t="shared" si="7"/>
        <v>0.12809051033069196</v>
      </c>
      <c r="R34" s="31">
        <f t="shared" si="8"/>
        <v>0.10965860967724383</v>
      </c>
      <c r="S34" s="31">
        <f t="shared" si="9"/>
        <v>0.21704685443824845</v>
      </c>
      <c r="T34" s="31">
        <f t="shared" si="10"/>
        <v>0.15235871188408434</v>
      </c>
      <c r="U34" s="32">
        <f t="shared" si="11"/>
        <v>0.11434054634406565</v>
      </c>
      <c r="W34" s="64">
        <f t="shared" si="12"/>
        <v>1.1096586096772438</v>
      </c>
      <c r="X34" s="64">
        <f t="shared" si="1"/>
        <v>1.2170468544382484</v>
      </c>
      <c r="Y34" s="64">
        <f t="shared" si="1"/>
        <v>1.1523587118840843</v>
      </c>
      <c r="Z34" s="64">
        <f t="shared" si="1"/>
        <v>1.1143405463440657</v>
      </c>
    </row>
    <row r="35" spans="1:26" x14ac:dyDescent="0.25">
      <c r="A35" s="12">
        <v>2018</v>
      </c>
      <c r="B35" s="17">
        <v>2.0706629048354102</v>
      </c>
      <c r="C35" s="6">
        <v>1.7945912648028299</v>
      </c>
      <c r="D35" s="6">
        <v>2.59476722433492</v>
      </c>
      <c r="E35" s="6">
        <v>2.6843520362151398</v>
      </c>
      <c r="F35" s="6">
        <v>0.66609792211510799</v>
      </c>
      <c r="G35" s="18">
        <v>2.2206960327566398</v>
      </c>
      <c r="H35" s="27">
        <v>216191.130119323</v>
      </c>
      <c r="I35" s="7">
        <v>249066.71570587199</v>
      </c>
      <c r="J35" s="7">
        <v>245215.17267227199</v>
      </c>
      <c r="K35" s="8">
        <v>200463.64062213901</v>
      </c>
      <c r="L35" s="30">
        <f t="shared" si="2"/>
        <v>-1.6118951831087691E-2</v>
      </c>
      <c r="M35" s="31">
        <f t="shared" si="3"/>
        <v>9.8774448795471148E-3</v>
      </c>
      <c r="N35" s="31">
        <f t="shared" si="4"/>
        <v>-4.5689938779338135E-2</v>
      </c>
      <c r="O35" s="31">
        <f t="shared" si="5"/>
        <v>3.9351858465851652E-2</v>
      </c>
      <c r="P35" s="31">
        <f t="shared" si="6"/>
        <v>-0.11630296812989205</v>
      </c>
      <c r="Q35" s="31">
        <f t="shared" si="7"/>
        <v>-1.9409636039320999E-2</v>
      </c>
      <c r="R35" s="31">
        <f t="shared" si="8"/>
        <v>-1.8659867408784447E-2</v>
      </c>
      <c r="S35" s="31">
        <f t="shared" si="9"/>
        <v>-4.568868176647134E-2</v>
      </c>
      <c r="T35" s="31">
        <f t="shared" si="10"/>
        <v>-2.6293734172257222E-2</v>
      </c>
      <c r="U35" s="32">
        <f t="shared" si="11"/>
        <v>-7.840413555727177E-3</v>
      </c>
      <c r="W35" s="64">
        <f t="shared" si="12"/>
        <v>0.98134013259121555</v>
      </c>
      <c r="X35" s="64">
        <f t="shared" si="1"/>
        <v>0.95431131823352866</v>
      </c>
      <c r="Y35" s="64">
        <f t="shared" si="1"/>
        <v>0.97370626582774278</v>
      </c>
      <c r="Z35" s="64">
        <f t="shared" si="1"/>
        <v>0.99215958644427282</v>
      </c>
    </row>
    <row r="36" spans="1:26" x14ac:dyDescent="0.25">
      <c r="A36" s="13">
        <v>2019</v>
      </c>
      <c r="B36" s="19">
        <v>2.36300746144448</v>
      </c>
      <c r="C36" s="9">
        <v>1.93868863661364</v>
      </c>
      <c r="D36" s="9">
        <v>3.4049536004191698</v>
      </c>
      <c r="E36" s="9">
        <v>3.3804396788579298</v>
      </c>
      <c r="F36" s="9">
        <v>0.74495886928369104</v>
      </c>
      <c r="G36" s="20">
        <v>2.6172160785721399</v>
      </c>
      <c r="H36" s="28">
        <v>255550.749196052</v>
      </c>
      <c r="I36" s="10">
        <v>326832.70584869402</v>
      </c>
      <c r="J36" s="10">
        <v>301882.70276260399</v>
      </c>
      <c r="K36" s="11">
        <v>230296.41947269399</v>
      </c>
      <c r="L36" s="33">
        <f t="shared" si="2"/>
        <v>0.14118404107514904</v>
      </c>
      <c r="M36" s="34">
        <f t="shared" si="3"/>
        <v>8.0295371228524148E-2</v>
      </c>
      <c r="N36" s="34">
        <f t="shared" si="4"/>
        <v>0.31223855785056531</v>
      </c>
      <c r="O36" s="34">
        <f t="shared" si="5"/>
        <v>0.25931309800343993</v>
      </c>
      <c r="P36" s="34">
        <f t="shared" si="6"/>
        <v>0.11839242332143951</v>
      </c>
      <c r="Q36" s="34">
        <f t="shared" si="7"/>
        <v>0.17855665069265858</v>
      </c>
      <c r="R36" s="34">
        <f t="shared" si="8"/>
        <v>0.18205936133922385</v>
      </c>
      <c r="S36" s="34">
        <f t="shared" si="9"/>
        <v>0.31222955633565053</v>
      </c>
      <c r="T36" s="34">
        <f t="shared" si="10"/>
        <v>0.23109308234392034</v>
      </c>
      <c r="U36" s="35">
        <f t="shared" si="11"/>
        <v>0.14881890181166479</v>
      </c>
      <c r="W36" s="64">
        <f t="shared" si="12"/>
        <v>1.1820593613392238</v>
      </c>
      <c r="X36" s="64">
        <f t="shared" si="1"/>
        <v>1.3122295563356505</v>
      </c>
      <c r="Y36" s="64">
        <f t="shared" si="1"/>
        <v>1.2310930823439203</v>
      </c>
      <c r="Z36" s="64">
        <f t="shared" si="1"/>
        <v>1.1488189018116648</v>
      </c>
    </row>
    <row r="37" spans="1:26" x14ac:dyDescent="0.25">
      <c r="W37" s="1"/>
      <c r="X37" s="1"/>
      <c r="Y37" s="1"/>
      <c r="Z37" s="1"/>
    </row>
    <row r="38" spans="1:26" x14ac:dyDescent="0.25">
      <c r="W38" s="64">
        <f>PRODUCT(W28:W36)^(1/COUNT(W28:W36))-1</f>
        <v>5.9894009436873841E-2</v>
      </c>
      <c r="X38" s="64">
        <f t="shared" ref="X38:Z38" si="13">PRODUCT(X28:X36)^(1/COUNT(X28:X36))-1</f>
        <v>0.13255890931231384</v>
      </c>
      <c r="Y38" s="64">
        <f t="shared" si="13"/>
        <v>0.10524303669028212</v>
      </c>
      <c r="Z38" s="64">
        <f t="shared" si="13"/>
        <v>5.8164414315164281E-2</v>
      </c>
    </row>
    <row r="39" spans="1:26" x14ac:dyDescent="0.25">
      <c r="A39" s="4" t="s">
        <v>22</v>
      </c>
      <c r="J39" s="21"/>
      <c r="W39" s="64"/>
      <c r="X39" s="64"/>
      <c r="Y39" s="64"/>
      <c r="Z39" s="64"/>
    </row>
    <row r="40" spans="1:26" s="1" customFormat="1" x14ac:dyDescent="0.25">
      <c r="A40" s="68" t="s">
        <v>10</v>
      </c>
      <c r="B40" s="65" t="s">
        <v>23</v>
      </c>
      <c r="C40" s="66"/>
      <c r="D40" s="66"/>
      <c r="E40" s="66"/>
      <c r="F40" s="66"/>
      <c r="G40" s="66"/>
      <c r="H40" s="66"/>
      <c r="I40" s="66"/>
      <c r="J40" s="66"/>
      <c r="K40" s="67"/>
      <c r="L40" s="65" t="s">
        <v>24</v>
      </c>
      <c r="M40" s="66"/>
      <c r="N40" s="66"/>
      <c r="O40" s="66"/>
      <c r="P40" s="66"/>
      <c r="Q40" s="66"/>
      <c r="R40" s="66"/>
      <c r="S40" s="66"/>
      <c r="T40" s="66"/>
      <c r="U40" s="67"/>
      <c r="W40" s="64"/>
      <c r="X40" s="64"/>
      <c r="Y40" s="64"/>
      <c r="Z40" s="64"/>
    </row>
    <row r="41" spans="1:26" x14ac:dyDescent="0.25">
      <c r="A41" s="69"/>
      <c r="B41" s="22" t="s">
        <v>11</v>
      </c>
      <c r="C41" s="23" t="s">
        <v>12</v>
      </c>
      <c r="D41" s="23" t="s">
        <v>13</v>
      </c>
      <c r="E41" s="23" t="s">
        <v>14</v>
      </c>
      <c r="F41" s="23" t="s">
        <v>15</v>
      </c>
      <c r="G41" s="24" t="s">
        <v>16</v>
      </c>
      <c r="H41" s="14" t="s">
        <v>17</v>
      </c>
      <c r="I41" s="15" t="s">
        <v>18</v>
      </c>
      <c r="J41" s="15" t="s">
        <v>19</v>
      </c>
      <c r="K41" s="16" t="s">
        <v>20</v>
      </c>
      <c r="L41" s="14" t="s">
        <v>11</v>
      </c>
      <c r="M41" s="15" t="s">
        <v>12</v>
      </c>
      <c r="N41" s="15" t="s">
        <v>13</v>
      </c>
      <c r="O41" s="15" t="s">
        <v>14</v>
      </c>
      <c r="P41" s="15" t="s">
        <v>15</v>
      </c>
      <c r="Q41" s="15" t="s">
        <v>16</v>
      </c>
      <c r="R41" s="15" t="s">
        <v>17</v>
      </c>
      <c r="S41" s="15" t="s">
        <v>18</v>
      </c>
      <c r="T41" s="15" t="s">
        <v>19</v>
      </c>
      <c r="U41" s="16" t="s">
        <v>20</v>
      </c>
      <c r="W41" s="64"/>
      <c r="X41" s="64"/>
      <c r="Y41" s="64"/>
      <c r="Z41" s="64"/>
    </row>
    <row r="42" spans="1:26" x14ac:dyDescent="0.25">
      <c r="A42" s="12">
        <v>2006</v>
      </c>
      <c r="B42" s="17">
        <v>1.0310743819015</v>
      </c>
      <c r="C42" s="6">
        <v>1.06998415470247</v>
      </c>
      <c r="D42" s="6">
        <v>1.3098752753937799</v>
      </c>
      <c r="E42" s="6">
        <v>1.42066706283274</v>
      </c>
      <c r="F42" s="6">
        <v>1.11125749021819</v>
      </c>
      <c r="G42" s="18">
        <v>1.27174420428948</v>
      </c>
      <c r="H42" s="27">
        <v>119034.525323065</v>
      </c>
      <c r="I42" s="7">
        <v>120706.369352145</v>
      </c>
      <c r="J42" s="7">
        <v>115968.075884259</v>
      </c>
      <c r="K42" s="8">
        <v>108219.532227951</v>
      </c>
      <c r="L42" s="5"/>
      <c r="M42" s="21"/>
      <c r="N42" s="21"/>
      <c r="O42" s="21"/>
      <c r="P42" s="21"/>
      <c r="Q42" s="21"/>
      <c r="R42" s="21"/>
      <c r="S42" s="21"/>
      <c r="T42" s="21"/>
      <c r="U42" s="29"/>
      <c r="W42" s="64"/>
      <c r="X42" s="64"/>
      <c r="Y42" s="64"/>
      <c r="Z42" s="64"/>
    </row>
    <row r="43" spans="1:26" x14ac:dyDescent="0.25">
      <c r="A43" s="12">
        <v>2007</v>
      </c>
      <c r="B43" s="17">
        <v>1.24259227700443</v>
      </c>
      <c r="C43" s="6">
        <v>1.29899200810635</v>
      </c>
      <c r="D43" s="6">
        <v>1.4118891697871501</v>
      </c>
      <c r="E43" s="6">
        <v>1.9321498310354399</v>
      </c>
      <c r="F43" s="6">
        <v>1.86458423375032</v>
      </c>
      <c r="G43" s="18">
        <v>2.0970491358164698</v>
      </c>
      <c r="H43" s="27">
        <v>159330.823426719</v>
      </c>
      <c r="I43" s="7">
        <v>130101.718861899</v>
      </c>
      <c r="J43" s="7">
        <v>132431.34217870899</v>
      </c>
      <c r="K43" s="8">
        <v>136390.929693668</v>
      </c>
      <c r="L43" s="30">
        <f>B43/B42-1</f>
        <v>0.20514319705320405</v>
      </c>
      <c r="M43" s="31">
        <f t="shared" ref="M43:M55" si="14">C43/C42-1</f>
        <v>0.21402920071050957</v>
      </c>
      <c r="N43" s="31">
        <f t="shared" ref="N43:N55" si="15">D43/D42-1</f>
        <v>7.7880616811170977E-2</v>
      </c>
      <c r="O43" s="31">
        <f t="shared" ref="O43:O55" si="16">E43/E42-1</f>
        <v>0.36003000392141726</v>
      </c>
      <c r="P43" s="31">
        <f t="shared" ref="P43:P55" si="17">F43/F42-1</f>
        <v>0.67790476119465159</v>
      </c>
      <c r="Q43" s="31">
        <f t="shared" ref="Q43:Q55" si="18">G43/G42-1</f>
        <v>0.64895513480093703</v>
      </c>
      <c r="R43" s="31">
        <f t="shared" ref="R43:R55" si="19">H43/H42-1</f>
        <v>0.33852613764189887</v>
      </c>
      <c r="S43" s="31">
        <f t="shared" ref="S43:S55" si="20">I43/I42-1</f>
        <v>7.7836402173147023E-2</v>
      </c>
      <c r="T43" s="31">
        <f t="shared" ref="T43:T55" si="21">J43/J42-1</f>
        <v>0.14196377898759849</v>
      </c>
      <c r="U43" s="32">
        <f t="shared" ref="U43:U55" si="22">K43/K42-1</f>
        <v>0.26031712469776203</v>
      </c>
      <c r="W43" s="64">
        <f>R43+1</f>
        <v>1.3385261376418989</v>
      </c>
      <c r="X43" s="64">
        <f t="shared" ref="X43:X55" si="23">S43+1</f>
        <v>1.077836402173147</v>
      </c>
      <c r="Y43" s="64">
        <f t="shared" ref="Y43:Y55" si="24">T43+1</f>
        <v>1.1419637789875985</v>
      </c>
      <c r="Z43" s="64">
        <f t="shared" ref="Z43:Z55" si="25">U43+1</f>
        <v>1.260317124697762</v>
      </c>
    </row>
    <row r="44" spans="1:26" x14ac:dyDescent="0.25">
      <c r="A44" s="12">
        <v>2008</v>
      </c>
      <c r="B44" s="17">
        <v>2.1657858959126099</v>
      </c>
      <c r="C44" s="6">
        <v>1.7887799053120099</v>
      </c>
      <c r="D44" s="6">
        <v>0.47537522561932499</v>
      </c>
      <c r="E44" s="6">
        <v>0.85419480189572194</v>
      </c>
      <c r="F44" s="6">
        <v>0.76574685433233103</v>
      </c>
      <c r="G44" s="18">
        <v>2.07596582647124</v>
      </c>
      <c r="H44" s="27">
        <v>143436.93671950899</v>
      </c>
      <c r="I44" s="7">
        <v>43854.399570779096</v>
      </c>
      <c r="J44" s="7">
        <v>90391.143223361199</v>
      </c>
      <c r="K44" s="8">
        <v>143060.561007729</v>
      </c>
      <c r="L44" s="30">
        <f t="shared" ref="L44:L55" si="26">B44/B43-1</f>
        <v>0.74295779556409447</v>
      </c>
      <c r="M44" s="31">
        <f t="shared" si="14"/>
        <v>0.37705227911268291</v>
      </c>
      <c r="N44" s="31">
        <f t="shared" si="15"/>
        <v>-0.66330556548500874</v>
      </c>
      <c r="O44" s="31">
        <f t="shared" si="16"/>
        <v>-0.55790447087741712</v>
      </c>
      <c r="P44" s="31">
        <f t="shared" si="17"/>
        <v>-0.58932032113553223</v>
      </c>
      <c r="Q44" s="31">
        <f t="shared" si="18"/>
        <v>-1.005379844713139E-2</v>
      </c>
      <c r="R44" s="31">
        <f t="shared" si="19"/>
        <v>-9.975399841274335E-2</v>
      </c>
      <c r="S44" s="31">
        <f t="shared" si="20"/>
        <v>-0.66292221229352188</v>
      </c>
      <c r="T44" s="31">
        <f t="shared" si="21"/>
        <v>-0.3174490136830056</v>
      </c>
      <c r="U44" s="32">
        <f t="shared" si="22"/>
        <v>4.8900842079754758E-2</v>
      </c>
      <c r="W44" s="64">
        <f t="shared" ref="W44:W55" si="27">R44+1</f>
        <v>0.90024600158725665</v>
      </c>
      <c r="X44" s="64">
        <f t="shared" si="23"/>
        <v>0.33707778770647812</v>
      </c>
      <c r="Y44" s="64">
        <f t="shared" si="24"/>
        <v>0.6825509863169944</v>
      </c>
      <c r="Z44" s="64">
        <f t="shared" si="25"/>
        <v>1.0489008420797548</v>
      </c>
    </row>
    <row r="45" spans="1:26" x14ac:dyDescent="0.25">
      <c r="A45" s="12">
        <v>2009</v>
      </c>
      <c r="B45" s="17">
        <v>1.2789805048176599</v>
      </c>
      <c r="C45" s="6">
        <v>1.5469088220846201</v>
      </c>
      <c r="D45" s="6">
        <v>0.70713600397341203</v>
      </c>
      <c r="E45" s="6">
        <v>1.02289628276288</v>
      </c>
      <c r="F45" s="6">
        <v>0.95887743299348804</v>
      </c>
      <c r="G45" s="18">
        <v>3.0587186517172098</v>
      </c>
      <c r="H45" s="27">
        <v>164460.329802719</v>
      </c>
      <c r="I45" s="7">
        <v>65223.6656831359</v>
      </c>
      <c r="J45" s="7">
        <v>106455.258040933</v>
      </c>
      <c r="K45" s="8">
        <v>144518.11034433101</v>
      </c>
      <c r="L45" s="30">
        <f t="shared" si="26"/>
        <v>-0.40946124580854359</v>
      </c>
      <c r="M45" s="31">
        <f t="shared" si="14"/>
        <v>-0.13521567550547875</v>
      </c>
      <c r="N45" s="31">
        <f t="shared" si="15"/>
        <v>0.48753230261872837</v>
      </c>
      <c r="O45" s="31">
        <f t="shared" si="16"/>
        <v>0.19749766738542252</v>
      </c>
      <c r="P45" s="31">
        <f t="shared" si="17"/>
        <v>0.25221204314257517</v>
      </c>
      <c r="Q45" s="31">
        <f t="shared" si="18"/>
        <v>0.47339547342957422</v>
      </c>
      <c r="R45" s="31">
        <f t="shared" si="19"/>
        <v>0.14656889336894641</v>
      </c>
      <c r="S45" s="31">
        <f t="shared" si="20"/>
        <v>0.48727758951226163</v>
      </c>
      <c r="T45" s="31">
        <f t="shared" si="21"/>
        <v>0.17771779673011245</v>
      </c>
      <c r="U45" s="32">
        <f t="shared" si="22"/>
        <v>1.018833790623308E-2</v>
      </c>
      <c r="W45" s="64">
        <f t="shared" si="27"/>
        <v>1.1465688933689464</v>
      </c>
      <c r="X45" s="64">
        <f t="shared" si="23"/>
        <v>1.4872775895122616</v>
      </c>
      <c r="Y45" s="64">
        <f t="shared" si="24"/>
        <v>1.1777177967301125</v>
      </c>
      <c r="Z45" s="64">
        <f t="shared" si="25"/>
        <v>1.0101883379062331</v>
      </c>
    </row>
    <row r="46" spans="1:26" x14ac:dyDescent="0.25">
      <c r="A46" s="12">
        <v>2010</v>
      </c>
      <c r="B46" s="17">
        <v>1.4811845324125199</v>
      </c>
      <c r="C46" s="6">
        <v>1.8391944105938201</v>
      </c>
      <c r="D46" s="6">
        <v>0.90646211353558803</v>
      </c>
      <c r="E46" s="6">
        <v>1.1090881046946399</v>
      </c>
      <c r="F46" s="6">
        <v>1.15573846156688</v>
      </c>
      <c r="G46" s="18">
        <v>4.9703943783552802</v>
      </c>
      <c r="H46" s="27">
        <v>214476.31736288601</v>
      </c>
      <c r="I46" s="7">
        <v>83602.326251263905</v>
      </c>
      <c r="J46" s="7">
        <v>135805.88224814</v>
      </c>
      <c r="K46" s="8">
        <v>186401.138055299</v>
      </c>
      <c r="L46" s="30">
        <f t="shared" si="26"/>
        <v>0.15809781840551795</v>
      </c>
      <c r="M46" s="31">
        <f t="shared" si="14"/>
        <v>0.18894816833180572</v>
      </c>
      <c r="N46" s="31">
        <f t="shared" si="15"/>
        <v>0.28187803823049373</v>
      </c>
      <c r="O46" s="31">
        <f t="shared" si="16"/>
        <v>8.4262523370358444E-2</v>
      </c>
      <c r="P46" s="31">
        <f t="shared" si="17"/>
        <v>0.20530364132026535</v>
      </c>
      <c r="Q46" s="31">
        <f t="shared" si="18"/>
        <v>0.62499233970565671</v>
      </c>
      <c r="R46" s="31">
        <f t="shared" si="19"/>
        <v>0.30412189748229546</v>
      </c>
      <c r="S46" s="31">
        <f t="shared" si="20"/>
        <v>0.2817790195573131</v>
      </c>
      <c r="T46" s="31">
        <f t="shared" si="21"/>
        <v>0.27570854410893841</v>
      </c>
      <c r="U46" s="32">
        <f t="shared" si="22"/>
        <v>0.28981162022653661</v>
      </c>
      <c r="W46" s="64">
        <f t="shared" si="27"/>
        <v>1.3041218974822955</v>
      </c>
      <c r="X46" s="64">
        <f t="shared" si="23"/>
        <v>1.2817790195573131</v>
      </c>
      <c r="Y46" s="64">
        <f t="shared" si="24"/>
        <v>1.2757085441089384</v>
      </c>
      <c r="Z46" s="64">
        <f t="shared" si="25"/>
        <v>1.2898116202265366</v>
      </c>
    </row>
    <row r="47" spans="1:26" x14ac:dyDescent="0.25">
      <c r="A47" s="12">
        <v>2011</v>
      </c>
      <c r="B47" s="17">
        <v>2.55330808961827</v>
      </c>
      <c r="C47" s="6">
        <v>2.4432962768974198</v>
      </c>
      <c r="D47" s="6">
        <v>0.892018244754476</v>
      </c>
      <c r="E47" s="6">
        <v>1.5440161852027701</v>
      </c>
      <c r="F47" s="6">
        <v>1.0501721216566</v>
      </c>
      <c r="G47" s="18">
        <v>5.7193687330894702</v>
      </c>
      <c r="H47" s="27">
        <v>280547.60988978698</v>
      </c>
      <c r="I47" s="7">
        <v>82270.544066773698</v>
      </c>
      <c r="J47" s="7">
        <v>167777.209262922</v>
      </c>
      <c r="K47" s="8">
        <v>241214.22006045401</v>
      </c>
      <c r="L47" s="30">
        <f t="shared" si="26"/>
        <v>0.7238284857454591</v>
      </c>
      <c r="M47" s="31">
        <f t="shared" si="14"/>
        <v>0.32846003816885982</v>
      </c>
      <c r="N47" s="31">
        <f t="shared" si="15"/>
        <v>-1.5934332572130172E-2</v>
      </c>
      <c r="O47" s="31">
        <f t="shared" si="16"/>
        <v>0.3921492608811965</v>
      </c>
      <c r="P47" s="31">
        <f t="shared" si="17"/>
        <v>-9.1341028633034838E-2</v>
      </c>
      <c r="Q47" s="31">
        <f t="shared" si="18"/>
        <v>0.15068710804836138</v>
      </c>
      <c r="R47" s="31">
        <f t="shared" si="19"/>
        <v>0.30805868610244169</v>
      </c>
      <c r="S47" s="31">
        <f t="shared" si="20"/>
        <v>-1.5929965638606491E-2</v>
      </c>
      <c r="T47" s="31">
        <f t="shared" si="21"/>
        <v>0.23541930942553035</v>
      </c>
      <c r="U47" s="32">
        <f t="shared" si="22"/>
        <v>0.29405980337359194</v>
      </c>
      <c r="W47" s="64">
        <f t="shared" si="27"/>
        <v>1.3080586861024417</v>
      </c>
      <c r="X47" s="64">
        <f t="shared" si="23"/>
        <v>0.98407003436139351</v>
      </c>
      <c r="Y47" s="64">
        <f t="shared" si="24"/>
        <v>1.2354193094255304</v>
      </c>
      <c r="Z47" s="64">
        <f t="shared" si="25"/>
        <v>1.2940598033735919</v>
      </c>
    </row>
    <row r="48" spans="1:26" x14ac:dyDescent="0.25">
      <c r="A48" s="12">
        <v>2012</v>
      </c>
      <c r="B48" s="17">
        <v>2.6247502645199501</v>
      </c>
      <c r="C48" s="6">
        <v>2.6176152687730498</v>
      </c>
      <c r="D48" s="6">
        <v>1.1809722857988401</v>
      </c>
      <c r="E48" s="6">
        <v>1.5617659403987301</v>
      </c>
      <c r="F48" s="6">
        <v>1.10070091478631</v>
      </c>
      <c r="G48" s="18">
        <v>6.35229796413015</v>
      </c>
      <c r="H48" s="27">
        <v>316097.09140490898</v>
      </c>
      <c r="I48" s="7">
        <v>108913.256613605</v>
      </c>
      <c r="J48" s="7">
        <v>205214.092993912</v>
      </c>
      <c r="K48" s="8">
        <v>265559.33648221003</v>
      </c>
      <c r="L48" s="30">
        <f t="shared" si="26"/>
        <v>2.7980240689387648E-2</v>
      </c>
      <c r="M48" s="31">
        <f t="shared" si="14"/>
        <v>7.1345826342839702E-2</v>
      </c>
      <c r="N48" s="31">
        <f t="shared" si="15"/>
        <v>0.32393288225163763</v>
      </c>
      <c r="O48" s="31">
        <f t="shared" si="16"/>
        <v>1.1495834931049664E-2</v>
      </c>
      <c r="P48" s="31">
        <f t="shared" si="17"/>
        <v>4.8114772890755386E-2</v>
      </c>
      <c r="Q48" s="31">
        <f t="shared" si="18"/>
        <v>0.11066417651634541</v>
      </c>
      <c r="R48" s="31">
        <f t="shared" si="19"/>
        <v>0.12671461193017319</v>
      </c>
      <c r="S48" s="31">
        <f t="shared" si="20"/>
        <v>0.32384266871028755</v>
      </c>
      <c r="T48" s="31">
        <f t="shared" si="21"/>
        <v>0.22313450018305536</v>
      </c>
      <c r="U48" s="32">
        <f t="shared" si="22"/>
        <v>0.10092736827727045</v>
      </c>
      <c r="W48" s="64">
        <f t="shared" si="27"/>
        <v>1.1267146119301732</v>
      </c>
      <c r="X48" s="64">
        <f t="shared" si="23"/>
        <v>1.3238426687102876</v>
      </c>
      <c r="Y48" s="64">
        <f t="shared" si="24"/>
        <v>1.2231345001830554</v>
      </c>
      <c r="Z48" s="64">
        <f t="shared" si="25"/>
        <v>1.1009273682772704</v>
      </c>
    </row>
    <row r="49" spans="1:26" x14ac:dyDescent="0.25">
      <c r="A49" s="12">
        <v>2013</v>
      </c>
      <c r="B49" s="17">
        <v>1.9351290910846399</v>
      </c>
      <c r="C49" s="6">
        <v>2.2997089672617199</v>
      </c>
      <c r="D49" s="6">
        <v>2.0416028275265798</v>
      </c>
      <c r="E49" s="6">
        <v>1.96649749192306</v>
      </c>
      <c r="F49" s="6">
        <v>0.92855073303754798</v>
      </c>
      <c r="G49" s="18">
        <v>3.1075054814061298</v>
      </c>
      <c r="H49" s="27">
        <v>287947.20873898099</v>
      </c>
      <c r="I49" s="7">
        <v>188266.81764843999</v>
      </c>
      <c r="J49" s="7">
        <v>264999.37572536297</v>
      </c>
      <c r="K49" s="8">
        <v>259875.54856940499</v>
      </c>
      <c r="L49" s="30">
        <f t="shared" si="26"/>
        <v>-0.26273782414931479</v>
      </c>
      <c r="M49" s="31">
        <f t="shared" si="14"/>
        <v>-0.12144882607608776</v>
      </c>
      <c r="N49" s="31">
        <f t="shared" si="15"/>
        <v>0.72874744994171237</v>
      </c>
      <c r="O49" s="31">
        <f t="shared" si="16"/>
        <v>0.25914994113714562</v>
      </c>
      <c r="P49" s="31">
        <f t="shared" si="17"/>
        <v>-0.15640050756402191</v>
      </c>
      <c r="Q49" s="31">
        <f t="shared" si="18"/>
        <v>-0.5108060895516171</v>
      </c>
      <c r="R49" s="31">
        <f t="shared" si="19"/>
        <v>-8.905454504758159E-2</v>
      </c>
      <c r="S49" s="31">
        <f t="shared" si="20"/>
        <v>0.72859414457103355</v>
      </c>
      <c r="T49" s="31">
        <f t="shared" si="21"/>
        <v>0.29133127193766661</v>
      </c>
      <c r="U49" s="32">
        <f t="shared" si="22"/>
        <v>-2.1403080712945721E-2</v>
      </c>
      <c r="W49" s="64">
        <f t="shared" si="27"/>
        <v>0.91094545495241841</v>
      </c>
      <c r="X49" s="64">
        <f t="shared" si="23"/>
        <v>1.7285941445710336</v>
      </c>
      <c r="Y49" s="64">
        <f t="shared" si="24"/>
        <v>1.2913312719376666</v>
      </c>
      <c r="Z49" s="64">
        <f t="shared" si="25"/>
        <v>0.97859691928705428</v>
      </c>
    </row>
    <row r="50" spans="1:26" x14ac:dyDescent="0.25">
      <c r="A50" s="12">
        <v>2014</v>
      </c>
      <c r="B50" s="17">
        <v>3.1003375595767801</v>
      </c>
      <c r="C50" s="6">
        <v>2.7289910139535101</v>
      </c>
      <c r="D50" s="6">
        <v>2.5951739682908199</v>
      </c>
      <c r="E50" s="6">
        <v>3.1999041430517798</v>
      </c>
      <c r="F50" s="6">
        <v>0.47347132096051697</v>
      </c>
      <c r="G50" s="18">
        <v>2.9079706488276602</v>
      </c>
      <c r="H50" s="27">
        <v>339624.76755026</v>
      </c>
      <c r="I50" s="7">
        <v>239308.27989723699</v>
      </c>
      <c r="J50" s="7">
        <v>351560.54768478998</v>
      </c>
      <c r="K50" s="8">
        <v>304611.86880446202</v>
      </c>
      <c r="L50" s="30">
        <f t="shared" si="26"/>
        <v>0.60213474845703496</v>
      </c>
      <c r="M50" s="31">
        <f t="shared" si="14"/>
        <v>0.18666798834242893</v>
      </c>
      <c r="N50" s="31">
        <f t="shared" si="15"/>
        <v>0.27114536348624507</v>
      </c>
      <c r="O50" s="31">
        <f t="shared" si="16"/>
        <v>0.62720987755878488</v>
      </c>
      <c r="P50" s="31">
        <f t="shared" si="17"/>
        <v>-0.49009644372186267</v>
      </c>
      <c r="Q50" s="31">
        <f t="shared" si="18"/>
        <v>-6.4210613230577862E-2</v>
      </c>
      <c r="R50" s="31">
        <f t="shared" si="19"/>
        <v>0.17946886527427264</v>
      </c>
      <c r="S50" s="31">
        <f t="shared" si="20"/>
        <v>0.27111236534581074</v>
      </c>
      <c r="T50" s="31">
        <f t="shared" si="21"/>
        <v>0.32664670142142627</v>
      </c>
      <c r="U50" s="32">
        <f t="shared" si="22"/>
        <v>0.1721451690292799</v>
      </c>
      <c r="W50" s="64">
        <f t="shared" si="27"/>
        <v>1.1794688652742726</v>
      </c>
      <c r="X50" s="64">
        <f t="shared" si="23"/>
        <v>1.2711123653458107</v>
      </c>
      <c r="Y50" s="64">
        <f t="shared" si="24"/>
        <v>1.3266467014214263</v>
      </c>
      <c r="Z50" s="64">
        <f t="shared" si="25"/>
        <v>1.1721451690292799</v>
      </c>
    </row>
    <row r="51" spans="1:26" x14ac:dyDescent="0.25">
      <c r="A51" s="12">
        <v>2015</v>
      </c>
      <c r="B51" s="17">
        <v>2.9183287865877299</v>
      </c>
      <c r="C51" s="6">
        <v>2.7996970621717199</v>
      </c>
      <c r="D51" s="6">
        <v>2.5969384666958502</v>
      </c>
      <c r="E51" s="6">
        <v>2.8083965641285999</v>
      </c>
      <c r="F51" s="6">
        <v>0.24039509370885701</v>
      </c>
      <c r="G51" s="18">
        <v>2.2749187104565198</v>
      </c>
      <c r="H51" s="27">
        <v>304857.94238829199</v>
      </c>
      <c r="I51" s="7">
        <v>239470.97367242901</v>
      </c>
      <c r="J51" s="7">
        <v>355591.24944744701</v>
      </c>
      <c r="K51" s="8">
        <v>273633.75049934798</v>
      </c>
      <c r="L51" s="30">
        <f t="shared" si="26"/>
        <v>-5.8706114896048933E-2</v>
      </c>
      <c r="M51" s="31">
        <f t="shared" si="14"/>
        <v>2.5909227204005125E-2</v>
      </c>
      <c r="N51" s="31">
        <f t="shared" si="15"/>
        <v>6.7991526833655058E-4</v>
      </c>
      <c r="O51" s="31">
        <f t="shared" si="16"/>
        <v>-0.12234978343751113</v>
      </c>
      <c r="P51" s="31">
        <f t="shared" si="17"/>
        <v>-0.49227105620426015</v>
      </c>
      <c r="Q51" s="31">
        <f t="shared" si="18"/>
        <v>-0.21769543603418195</v>
      </c>
      <c r="R51" s="31">
        <f t="shared" si="19"/>
        <v>-0.10236834437236086</v>
      </c>
      <c r="S51" s="31">
        <f t="shared" si="20"/>
        <v>6.7985017176130924E-4</v>
      </c>
      <c r="T51" s="31">
        <f t="shared" si="21"/>
        <v>1.1465170904987332E-2</v>
      </c>
      <c r="U51" s="32">
        <f t="shared" si="22"/>
        <v>-0.1016970166878155</v>
      </c>
      <c r="W51" s="64">
        <f t="shared" si="27"/>
        <v>0.89763165562763914</v>
      </c>
      <c r="X51" s="64">
        <f t="shared" si="23"/>
        <v>1.0006798501717613</v>
      </c>
      <c r="Y51" s="64">
        <f t="shared" si="24"/>
        <v>1.0114651709049873</v>
      </c>
      <c r="Z51" s="64">
        <f t="shared" si="25"/>
        <v>0.8983029833121845</v>
      </c>
    </row>
    <row r="52" spans="1:26" x14ac:dyDescent="0.25">
      <c r="A52" s="12">
        <v>2016</v>
      </c>
      <c r="B52" s="17">
        <v>2.9374495157174199</v>
      </c>
      <c r="C52" s="6">
        <v>2.8477075160281098</v>
      </c>
      <c r="D52" s="6">
        <v>3.20214383718413</v>
      </c>
      <c r="E52" s="6">
        <v>3.68960807779917</v>
      </c>
      <c r="F52" s="6">
        <v>0.32735593328400098</v>
      </c>
      <c r="G52" s="18">
        <v>2.5872369675949001</v>
      </c>
      <c r="H52" s="27">
        <v>353842.97636059503</v>
      </c>
      <c r="I52" s="7">
        <v>295273.31739269698</v>
      </c>
      <c r="J52" s="7">
        <v>410711.02776226302</v>
      </c>
      <c r="K52" s="8">
        <v>311659.00097693998</v>
      </c>
      <c r="L52" s="30">
        <f t="shared" si="26"/>
        <v>6.5519448040147754E-3</v>
      </c>
      <c r="M52" s="31">
        <f t="shared" si="14"/>
        <v>1.7148445989062955E-2</v>
      </c>
      <c r="N52" s="31">
        <f t="shared" si="15"/>
        <v>0.23304571065108748</v>
      </c>
      <c r="O52" s="31">
        <f t="shared" si="16"/>
        <v>0.3137774504235642</v>
      </c>
      <c r="P52" s="31">
        <f t="shared" si="17"/>
        <v>0.36174132439018258</v>
      </c>
      <c r="Q52" s="31">
        <f t="shared" si="18"/>
        <v>0.13728765590736458</v>
      </c>
      <c r="R52" s="31">
        <f t="shared" si="19"/>
        <v>0.16068150820854021</v>
      </c>
      <c r="S52" s="31">
        <f t="shared" si="20"/>
        <v>0.23302341350396683</v>
      </c>
      <c r="T52" s="31">
        <f t="shared" si="21"/>
        <v>0.15500881531946176</v>
      </c>
      <c r="U52" s="32">
        <f t="shared" si="22"/>
        <v>0.13896403644726063</v>
      </c>
      <c r="W52" s="64">
        <f t="shared" si="27"/>
        <v>1.1606815082085402</v>
      </c>
      <c r="X52" s="64">
        <f t="shared" si="23"/>
        <v>1.2330234135039668</v>
      </c>
      <c r="Y52" s="64">
        <f t="shared" si="24"/>
        <v>1.1550088153194618</v>
      </c>
      <c r="Z52" s="64">
        <f t="shared" si="25"/>
        <v>1.1389640364472606</v>
      </c>
    </row>
    <row r="53" spans="1:26" x14ac:dyDescent="0.25">
      <c r="A53" s="12">
        <v>2017</v>
      </c>
      <c r="B53" s="17">
        <v>3.4689327762271902</v>
      </c>
      <c r="C53" s="6">
        <v>2.9896480165652899</v>
      </c>
      <c r="D53" s="6">
        <v>4.7210071690793303</v>
      </c>
      <c r="E53" s="6">
        <v>4.5883597278551802</v>
      </c>
      <c r="F53" s="6">
        <v>0.35449921764711401</v>
      </c>
      <c r="G53" s="18">
        <v>3.2605229688507702</v>
      </c>
      <c r="H53" s="27">
        <v>434154.290679497</v>
      </c>
      <c r="I53" s="7">
        <v>435318.56127766997</v>
      </c>
      <c r="J53" s="7">
        <v>544333.29225161998</v>
      </c>
      <c r="K53" s="8">
        <v>387612.49966468202</v>
      </c>
      <c r="L53" s="30">
        <f t="shared" si="26"/>
        <v>0.18093358121253189</v>
      </c>
      <c r="M53" s="31">
        <f t="shared" si="14"/>
        <v>4.9843777753957763E-2</v>
      </c>
      <c r="N53" s="31">
        <f t="shared" si="15"/>
        <v>0.47432701625010187</v>
      </c>
      <c r="O53" s="31">
        <f t="shared" si="16"/>
        <v>0.24359000498288985</v>
      </c>
      <c r="P53" s="31">
        <f t="shared" si="17"/>
        <v>8.2916732532734017E-2</v>
      </c>
      <c r="Q53" s="31">
        <f t="shared" si="18"/>
        <v>0.26023360430017273</v>
      </c>
      <c r="R53" s="31">
        <f t="shared" si="19"/>
        <v>0.22696879600362108</v>
      </c>
      <c r="S53" s="31">
        <f t="shared" si="20"/>
        <v>0.47429021058045917</v>
      </c>
      <c r="T53" s="31">
        <f t="shared" si="21"/>
        <v>0.32534374647155362</v>
      </c>
      <c r="U53" s="32">
        <f t="shared" si="22"/>
        <v>0.24370705947736115</v>
      </c>
      <c r="W53" s="64">
        <f t="shared" si="27"/>
        <v>1.2269687960036211</v>
      </c>
      <c r="X53" s="64">
        <f t="shared" si="23"/>
        <v>1.4742902105804592</v>
      </c>
      <c r="Y53" s="64">
        <f t="shared" si="24"/>
        <v>1.3253437464715536</v>
      </c>
      <c r="Z53" s="64">
        <f t="shared" si="25"/>
        <v>1.2437070594773612</v>
      </c>
    </row>
    <row r="54" spans="1:26" x14ac:dyDescent="0.25">
      <c r="A54" s="12">
        <v>2018</v>
      </c>
      <c r="B54" s="17">
        <v>3.3294866379400498</v>
      </c>
      <c r="C54" s="6">
        <v>3.0440662871864101</v>
      </c>
      <c r="D54" s="6">
        <v>4.17597998764401</v>
      </c>
      <c r="E54" s="6">
        <v>4.8438444579147104</v>
      </c>
      <c r="F54" s="6">
        <v>0.27102427811513902</v>
      </c>
      <c r="G54" s="18">
        <v>3.1058254601443198</v>
      </c>
      <c r="H54" s="27">
        <v>415722.18660023902</v>
      </c>
      <c r="I54" s="7">
        <v>385064.88608175301</v>
      </c>
      <c r="J54" s="7">
        <v>508936.52556622599</v>
      </c>
      <c r="K54" s="8">
        <v>378286.20738836197</v>
      </c>
      <c r="L54" s="30">
        <f t="shared" si="26"/>
        <v>-4.0198570362266262E-2</v>
      </c>
      <c r="M54" s="31">
        <f t="shared" si="14"/>
        <v>1.8202233279501545E-2</v>
      </c>
      <c r="N54" s="31">
        <f t="shared" si="15"/>
        <v>-0.11544722596589685</v>
      </c>
      <c r="O54" s="31">
        <f t="shared" si="16"/>
        <v>5.5681059291956547E-2</v>
      </c>
      <c r="P54" s="31">
        <f t="shared" si="17"/>
        <v>-0.23547284557076242</v>
      </c>
      <c r="Q54" s="31">
        <f t="shared" si="18"/>
        <v>-4.7445612309541918E-2</v>
      </c>
      <c r="R54" s="31">
        <f t="shared" si="19"/>
        <v>-4.2455192715957768E-2</v>
      </c>
      <c r="S54" s="31">
        <f t="shared" si="20"/>
        <v>-0.11544114969143804</v>
      </c>
      <c r="T54" s="31">
        <f t="shared" si="21"/>
        <v>-6.5027745297327355E-2</v>
      </c>
      <c r="U54" s="32">
        <f t="shared" si="22"/>
        <v>-2.4060865643879104E-2</v>
      </c>
      <c r="W54" s="64">
        <f t="shared" si="27"/>
        <v>0.95754480728404223</v>
      </c>
      <c r="X54" s="64">
        <f t="shared" si="23"/>
        <v>0.88455885030856196</v>
      </c>
      <c r="Y54" s="64">
        <f t="shared" si="24"/>
        <v>0.93497225470267264</v>
      </c>
      <c r="Z54" s="64">
        <f t="shared" si="25"/>
        <v>0.9759391343561209</v>
      </c>
    </row>
    <row r="55" spans="1:26" x14ac:dyDescent="0.25">
      <c r="A55" s="13">
        <v>2019</v>
      </c>
      <c r="B55" s="19">
        <v>4.27466912336532</v>
      </c>
      <c r="C55" s="9">
        <v>3.54234552056342</v>
      </c>
      <c r="D55" s="9">
        <v>7.0770189296968198</v>
      </c>
      <c r="E55" s="9">
        <v>7.5814819880997399</v>
      </c>
      <c r="F55" s="9">
        <v>0.33293430622200099</v>
      </c>
      <c r="G55" s="20">
        <v>4.2556912281677404</v>
      </c>
      <c r="H55" s="28">
        <v>578407.72417424596</v>
      </c>
      <c r="I55" s="10">
        <v>652552.22192562395</v>
      </c>
      <c r="J55" s="10">
        <v>766644.24475342396</v>
      </c>
      <c r="K55" s="11">
        <v>498706.429017969</v>
      </c>
      <c r="L55" s="33">
        <f t="shared" si="26"/>
        <v>0.28388234830401782</v>
      </c>
      <c r="M55" s="34">
        <f t="shared" si="14"/>
        <v>0.16368869346717241</v>
      </c>
      <c r="N55" s="34">
        <f t="shared" si="15"/>
        <v>0.69469656239648492</v>
      </c>
      <c r="O55" s="34">
        <f t="shared" si="16"/>
        <v>0.56517866210831857</v>
      </c>
      <c r="P55" s="34">
        <f t="shared" si="17"/>
        <v>0.22842982384242627</v>
      </c>
      <c r="Q55" s="34">
        <f t="shared" si="18"/>
        <v>0.37022871464579632</v>
      </c>
      <c r="R55" s="34">
        <f t="shared" si="19"/>
        <v>0.39133234361255376</v>
      </c>
      <c r="S55" s="34">
        <f t="shared" si="20"/>
        <v>0.69465522698187754</v>
      </c>
      <c r="T55" s="34">
        <f t="shared" si="21"/>
        <v>0.50636514818912026</v>
      </c>
      <c r="U55" s="35">
        <f t="shared" si="22"/>
        <v>0.31833098663832438</v>
      </c>
      <c r="W55" s="64">
        <f t="shared" si="27"/>
        <v>1.3913323436125538</v>
      </c>
      <c r="X55" s="64">
        <f t="shared" si="23"/>
        <v>1.6946552269818775</v>
      </c>
      <c r="Y55" s="64">
        <f t="shared" si="24"/>
        <v>1.5063651481891203</v>
      </c>
      <c r="Z55" s="64">
        <f t="shared" si="25"/>
        <v>1.3183309866383244</v>
      </c>
    </row>
    <row r="56" spans="1:26" x14ac:dyDescent="0.25">
      <c r="J56" s="21"/>
      <c r="W56" s="1"/>
      <c r="X56" s="1"/>
      <c r="Y56" s="1"/>
      <c r="Z56" s="1"/>
    </row>
    <row r="57" spans="1:26" x14ac:dyDescent="0.25">
      <c r="W57" s="64">
        <f>PRODUCT(W47:W55)^(1/COUNT(W47:W55))-1</f>
        <v>0.11653604749725543</v>
      </c>
      <c r="X57" s="64">
        <f t="shared" ref="X57:Z57" si="28">PRODUCT(X47:X55)^(1/COUNT(X47:X55))-1</f>
        <v>0.25647893591844739</v>
      </c>
      <c r="Y57" s="64">
        <f t="shared" si="28"/>
        <v>0.21204704648592743</v>
      </c>
      <c r="Z57" s="64">
        <f t="shared" si="28"/>
        <v>0.11554858509004129</v>
      </c>
    </row>
  </sheetData>
  <mergeCells count="6">
    <mergeCell ref="B21:K21"/>
    <mergeCell ref="L21:U21"/>
    <mergeCell ref="A40:A41"/>
    <mergeCell ref="A21:A22"/>
    <mergeCell ref="L40:U40"/>
    <mergeCell ref="B40:K40"/>
  </mergeCells>
  <conditionalFormatting sqref="R42:R5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3:S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:R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:S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3:U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:U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76552-C1EE-4CAC-BE70-23995741062A}">
  <dimension ref="A15:AJ43"/>
  <sheetViews>
    <sheetView tabSelected="1" zoomScale="80" zoomScaleNormal="80" workbookViewId="0">
      <selection activeCell="AG29" sqref="AG29:AJ29"/>
    </sheetView>
  </sheetViews>
  <sheetFormatPr defaultRowHeight="15" x14ac:dyDescent="0.25"/>
  <cols>
    <col min="2" max="11" width="0" hidden="1" customWidth="1"/>
    <col min="22" max="27" width="9.28515625" bestFit="1" customWidth="1"/>
    <col min="28" max="31" width="11.5703125" bestFit="1" customWidth="1"/>
  </cols>
  <sheetData>
    <row r="15" spans="1:31" x14ac:dyDescent="0.25">
      <c r="A15" s="4" t="s">
        <v>21</v>
      </c>
    </row>
    <row r="16" spans="1:31" x14ac:dyDescent="0.25">
      <c r="A16" s="68" t="s">
        <v>10</v>
      </c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65" t="s">
        <v>24</v>
      </c>
      <c r="M16" s="66"/>
      <c r="N16" s="66"/>
      <c r="O16" s="66"/>
      <c r="P16" s="66"/>
      <c r="Q16" s="66"/>
      <c r="R16" s="66"/>
      <c r="S16" s="66"/>
      <c r="T16" s="66"/>
      <c r="U16" s="67"/>
      <c r="V16" s="65" t="s">
        <v>23</v>
      </c>
      <c r="W16" s="66"/>
      <c r="X16" s="66"/>
      <c r="Y16" s="66"/>
      <c r="Z16" s="66"/>
      <c r="AA16" s="66"/>
      <c r="AB16" s="66"/>
      <c r="AC16" s="66"/>
      <c r="AD16" s="66"/>
      <c r="AE16" s="67"/>
    </row>
    <row r="17" spans="1:36" s="1" customFormat="1" x14ac:dyDescent="0.25">
      <c r="A17" s="69"/>
      <c r="B17" s="23" t="s">
        <v>0</v>
      </c>
      <c r="C17" s="23" t="s">
        <v>1</v>
      </c>
      <c r="D17" s="23" t="s">
        <v>2</v>
      </c>
      <c r="E17" s="23" t="s">
        <v>3</v>
      </c>
      <c r="F17" s="23" t="s">
        <v>4</v>
      </c>
      <c r="G17" s="23" t="s">
        <v>5</v>
      </c>
      <c r="H17" s="23" t="s">
        <v>6</v>
      </c>
      <c r="I17" s="23" t="s">
        <v>7</v>
      </c>
      <c r="J17" s="23" t="s">
        <v>8</v>
      </c>
      <c r="K17" s="23" t="s">
        <v>9</v>
      </c>
      <c r="L17" s="14" t="s">
        <v>0</v>
      </c>
      <c r="M17" s="15" t="s">
        <v>1</v>
      </c>
      <c r="N17" s="15" t="s">
        <v>2</v>
      </c>
      <c r="O17" s="15" t="s">
        <v>3</v>
      </c>
      <c r="P17" s="15" t="s">
        <v>4</v>
      </c>
      <c r="Q17" s="15" t="s">
        <v>5</v>
      </c>
      <c r="R17" s="14" t="s">
        <v>6</v>
      </c>
      <c r="S17" s="15" t="s">
        <v>7</v>
      </c>
      <c r="T17" s="15" t="s">
        <v>8</v>
      </c>
      <c r="U17" s="16" t="s">
        <v>9</v>
      </c>
      <c r="V17" s="14" t="s">
        <v>0</v>
      </c>
      <c r="W17" s="15" t="s">
        <v>1</v>
      </c>
      <c r="X17" s="15" t="s">
        <v>2</v>
      </c>
      <c r="Y17" s="15" t="s">
        <v>3</v>
      </c>
      <c r="Z17" s="15" t="s">
        <v>4</v>
      </c>
      <c r="AA17" s="16" t="s">
        <v>5</v>
      </c>
      <c r="AB17" s="23" t="s">
        <v>6</v>
      </c>
      <c r="AC17" s="23" t="s">
        <v>7</v>
      </c>
      <c r="AD17" s="23" t="s">
        <v>8</v>
      </c>
      <c r="AE17" s="24" t="s">
        <v>9</v>
      </c>
    </row>
    <row r="18" spans="1:36" x14ac:dyDescent="0.25">
      <c r="A18" s="12">
        <v>2010</v>
      </c>
      <c r="B18">
        <v>1.2820423320568499</v>
      </c>
      <c r="C18">
        <v>1.3763846371859001</v>
      </c>
      <c r="D18">
        <v>1.1105657596882399</v>
      </c>
      <c r="E18">
        <v>1.18701002777241</v>
      </c>
      <c r="F18">
        <v>1.25022055072159</v>
      </c>
      <c r="G18">
        <v>2.54065943401906</v>
      </c>
      <c r="H18">
        <v>151396.285849571</v>
      </c>
      <c r="I18">
        <v>106605.17861175499</v>
      </c>
      <c r="J18">
        <v>122664.288127899</v>
      </c>
      <c r="K18">
        <v>138455.05463981599</v>
      </c>
      <c r="L18" s="39"/>
      <c r="M18" s="40"/>
      <c r="N18" s="40"/>
      <c r="O18" s="40"/>
      <c r="P18" s="40"/>
      <c r="Q18" s="40"/>
      <c r="R18" s="39"/>
      <c r="S18" s="40"/>
      <c r="T18" s="40"/>
      <c r="U18" s="41"/>
      <c r="V18" s="42">
        <v>1</v>
      </c>
      <c r="W18" s="43">
        <v>1</v>
      </c>
      <c r="X18" s="43">
        <v>1</v>
      </c>
      <c r="Y18" s="43">
        <v>1</v>
      </c>
      <c r="Z18" s="43">
        <v>1</v>
      </c>
      <c r="AA18" s="58">
        <v>1</v>
      </c>
      <c r="AB18" s="37">
        <v>100000</v>
      </c>
      <c r="AC18" s="37">
        <v>100000</v>
      </c>
      <c r="AD18" s="37">
        <v>100000</v>
      </c>
      <c r="AE18" s="38">
        <v>100000</v>
      </c>
      <c r="AG18" s="64">
        <f>R18+1</f>
        <v>1</v>
      </c>
      <c r="AH18" s="64">
        <f t="shared" ref="AH18:AJ27" si="0">S18+1</f>
        <v>1</v>
      </c>
      <c r="AI18" s="64">
        <f t="shared" si="0"/>
        <v>1</v>
      </c>
      <c r="AJ18" s="64">
        <f t="shared" si="0"/>
        <v>1</v>
      </c>
    </row>
    <row r="19" spans="1:36" x14ac:dyDescent="0.25">
      <c r="A19" s="12">
        <v>2011</v>
      </c>
      <c r="B19">
        <v>1.71795106429861</v>
      </c>
      <c r="C19">
        <v>1.5917847614991001</v>
      </c>
      <c r="D19">
        <v>1.1316107429254401</v>
      </c>
      <c r="E19">
        <v>1.4201405931840601</v>
      </c>
      <c r="F19">
        <v>1.2180007695111099</v>
      </c>
      <c r="G19">
        <v>2.7836998121016898</v>
      </c>
      <c r="H19">
        <v>173899.41987133</v>
      </c>
      <c r="I19">
        <v>108625.187843323</v>
      </c>
      <c r="J19">
        <v>137224.70383834801</v>
      </c>
      <c r="K19">
        <v>158070.55834579401</v>
      </c>
      <c r="L19" s="30">
        <f t="shared" ref="L19:L27" si="1">B19/B18-1</f>
        <v>0.340011184765177</v>
      </c>
      <c r="M19" s="31">
        <f t="shared" ref="M19:U27" si="2">C19/C18-1</f>
        <v>0.15649704195594505</v>
      </c>
      <c r="N19" s="31">
        <f t="shared" si="2"/>
        <v>1.8949785776853023E-2</v>
      </c>
      <c r="O19" s="31">
        <f t="shared" si="2"/>
        <v>0.19640151300924735</v>
      </c>
      <c r="P19" s="31">
        <f t="shared" si="2"/>
        <v>-2.5771277869239828E-2</v>
      </c>
      <c r="Q19" s="31">
        <f t="shared" si="2"/>
        <v>9.566035291009678E-2</v>
      </c>
      <c r="R19" s="30">
        <f t="shared" si="2"/>
        <v>0.14863729249024216</v>
      </c>
      <c r="S19" s="31">
        <f t="shared" si="2"/>
        <v>1.894850942396209E-2</v>
      </c>
      <c r="T19" s="31">
        <f t="shared" si="2"/>
        <v>0.11870134276789046</v>
      </c>
      <c r="U19" s="32">
        <f t="shared" si="2"/>
        <v>0.14167416102652797</v>
      </c>
      <c r="V19" s="44">
        <f>V18*(1+L19)</f>
        <v>1.340011184765177</v>
      </c>
      <c r="W19" s="45">
        <f t="shared" ref="W19:AE27" si="3">W18*(1+M19)</f>
        <v>1.156497041955945</v>
      </c>
      <c r="X19" s="45">
        <f t="shared" si="3"/>
        <v>1.018949785776853</v>
      </c>
      <c r="Y19" s="45">
        <f t="shared" si="3"/>
        <v>1.1964015130092474</v>
      </c>
      <c r="Z19" s="45">
        <f t="shared" si="3"/>
        <v>0.97422872213076017</v>
      </c>
      <c r="AA19" s="59">
        <f t="shared" si="3"/>
        <v>1.0956603529100968</v>
      </c>
      <c r="AB19" s="7">
        <f t="shared" si="3"/>
        <v>114863.72924902421</v>
      </c>
      <c r="AC19" s="7">
        <f t="shared" si="3"/>
        <v>101894.85094239621</v>
      </c>
      <c r="AD19" s="7">
        <f t="shared" si="3"/>
        <v>111870.13427678905</v>
      </c>
      <c r="AE19" s="8">
        <f t="shared" si="3"/>
        <v>114167.4161026528</v>
      </c>
      <c r="AG19" s="64">
        <f t="shared" ref="AG19:AG27" si="4">R19+1</f>
        <v>1.1486372924902422</v>
      </c>
      <c r="AH19" s="64">
        <f t="shared" si="0"/>
        <v>1.0189485094239621</v>
      </c>
      <c r="AI19" s="64">
        <f t="shared" si="0"/>
        <v>1.1187013427678905</v>
      </c>
      <c r="AJ19" s="64">
        <f t="shared" si="0"/>
        <v>1.141674161026528</v>
      </c>
    </row>
    <row r="20" spans="1:36" x14ac:dyDescent="0.25">
      <c r="A20" s="12">
        <v>2012</v>
      </c>
      <c r="B20">
        <v>1.75934378640848</v>
      </c>
      <c r="C20">
        <v>1.6501079205500999</v>
      </c>
      <c r="D20">
        <v>1.31255903819625</v>
      </c>
      <c r="E20">
        <v>1.43486795828511</v>
      </c>
      <c r="F20">
        <v>1.2606580362286699</v>
      </c>
      <c r="G20">
        <v>2.9673994285778802</v>
      </c>
      <c r="H20">
        <v>185239.08189868901</v>
      </c>
      <c r="I20">
        <v>125993.565986633</v>
      </c>
      <c r="J20">
        <v>152318.016681671</v>
      </c>
      <c r="K20">
        <v>166310.19793510399</v>
      </c>
      <c r="L20" s="30">
        <f t="shared" si="1"/>
        <v>2.4094238171312288E-2</v>
      </c>
      <c r="M20" s="31">
        <f t="shared" si="2"/>
        <v>3.6640103902032983E-2</v>
      </c>
      <c r="N20" s="31">
        <f t="shared" si="2"/>
        <v>0.15990330279387632</v>
      </c>
      <c r="O20" s="31">
        <f t="shared" si="2"/>
        <v>1.0370357112340578E-2</v>
      </c>
      <c r="P20" s="31">
        <f t="shared" si="2"/>
        <v>3.5022364341101397E-2</v>
      </c>
      <c r="Q20" s="31">
        <f t="shared" si="2"/>
        <v>6.5991173214003052E-2</v>
      </c>
      <c r="R20" s="30">
        <f t="shared" si="2"/>
        <v>6.5208164787147416E-2</v>
      </c>
      <c r="S20" s="31">
        <f t="shared" si="2"/>
        <v>0.15989273287482364</v>
      </c>
      <c r="T20" s="31">
        <f t="shared" si="2"/>
        <v>0.10998976438748986</v>
      </c>
      <c r="U20" s="32">
        <f t="shared" si="2"/>
        <v>5.2126339500142782E-2</v>
      </c>
      <c r="V20" s="44">
        <f t="shared" ref="V20:V27" si="5">V19*(1+L20)</f>
        <v>1.3722977334031314</v>
      </c>
      <c r="W20" s="45">
        <f t="shared" si="3"/>
        <v>1.1988712137356046</v>
      </c>
      <c r="X20" s="45">
        <f t="shared" si="3"/>
        <v>1.1818832219036846</v>
      </c>
      <c r="Y20" s="45">
        <f t="shared" si="3"/>
        <v>1.2088086239488978</v>
      </c>
      <c r="Z20" s="45">
        <f t="shared" si="3"/>
        <v>1.0083485153887892</v>
      </c>
      <c r="AA20" s="59">
        <f t="shared" si="3"/>
        <v>1.1679642650427027</v>
      </c>
      <c r="AB20" s="7">
        <f t="shared" si="3"/>
        <v>122353.78223396087</v>
      </c>
      <c r="AC20" s="7">
        <f t="shared" si="3"/>
        <v>118187.09712544874</v>
      </c>
      <c r="AD20" s="7">
        <f t="shared" si="3"/>
        <v>124174.70398788992</v>
      </c>
      <c r="AE20" s="8">
        <f t="shared" si="3"/>
        <v>120118.54559427375</v>
      </c>
      <c r="AG20" s="64">
        <f t="shared" si="4"/>
        <v>1.0652081647871474</v>
      </c>
      <c r="AH20" s="64">
        <f t="shared" si="0"/>
        <v>1.1598927328748236</v>
      </c>
      <c r="AI20" s="64">
        <f t="shared" si="0"/>
        <v>1.1099897643874899</v>
      </c>
      <c r="AJ20" s="64">
        <f t="shared" si="0"/>
        <v>1.0521263395001428</v>
      </c>
    </row>
    <row r="21" spans="1:36" x14ac:dyDescent="0.25">
      <c r="A21" s="12">
        <v>2013</v>
      </c>
      <c r="B21">
        <v>1.5239210284974101</v>
      </c>
      <c r="C21">
        <v>1.5496128353652101</v>
      </c>
      <c r="D21">
        <v>1.7366177223065999</v>
      </c>
      <c r="E21">
        <v>1.6223430974264801</v>
      </c>
      <c r="F21">
        <v>1.16445231039965</v>
      </c>
      <c r="G21">
        <v>2.12674003647856</v>
      </c>
      <c r="H21">
        <v>177509.40916156699</v>
      </c>
      <c r="I21">
        <v>166696.97006988601</v>
      </c>
      <c r="J21">
        <v>173501.73334884699</v>
      </c>
      <c r="K21">
        <v>165408.99095916699</v>
      </c>
      <c r="L21" s="30">
        <f t="shared" si="1"/>
        <v>-0.13381282255906413</v>
      </c>
      <c r="M21" s="31">
        <f t="shared" si="2"/>
        <v>-6.0902128844631864E-2</v>
      </c>
      <c r="N21" s="31">
        <f t="shared" si="2"/>
        <v>0.3230777982323001</v>
      </c>
      <c r="O21" s="31">
        <f t="shared" si="2"/>
        <v>0.13065671866102013</v>
      </c>
      <c r="P21" s="31">
        <f t="shared" si="2"/>
        <v>-7.6313895651531904E-2</v>
      </c>
      <c r="Q21" s="31">
        <f t="shared" si="2"/>
        <v>-0.28329836017465448</v>
      </c>
      <c r="R21" s="30">
        <f t="shared" si="2"/>
        <v>-4.1728088143675457E-2</v>
      </c>
      <c r="S21" s="31">
        <f t="shared" si="2"/>
        <v>0.32305938612429896</v>
      </c>
      <c r="T21" s="31">
        <f t="shared" si="2"/>
        <v>0.13907558100265827</v>
      </c>
      <c r="U21" s="32">
        <f t="shared" si="2"/>
        <v>-5.4188317200407621E-3</v>
      </c>
      <c r="V21" s="44">
        <f t="shared" si="5"/>
        <v>1.1886667003050524</v>
      </c>
      <c r="W21" s="45">
        <f t="shared" si="3"/>
        <v>1.1258574046085585</v>
      </c>
      <c r="X21" s="45">
        <f t="shared" si="3"/>
        <v>1.5637234510040239</v>
      </c>
      <c r="Y21" s="45">
        <f t="shared" si="3"/>
        <v>1.3667475922432037</v>
      </c>
      <c r="Z21" s="45">
        <f t="shared" si="3"/>
        <v>0.93139751200503207</v>
      </c>
      <c r="AA21" s="59">
        <f t="shared" si="3"/>
        <v>0.83708190401350946</v>
      </c>
      <c r="AB21" s="7">
        <f t="shared" si="3"/>
        <v>117248.19282419008</v>
      </c>
      <c r="AC21" s="7">
        <f t="shared" si="3"/>
        <v>156368.54817060911</v>
      </c>
      <c r="AD21" s="7">
        <f t="shared" si="3"/>
        <v>141444.37309083881</v>
      </c>
      <c r="AE21" s="8">
        <f t="shared" si="3"/>
        <v>119467.64340924233</v>
      </c>
      <c r="AG21" s="64">
        <f t="shared" si="4"/>
        <v>0.95827191185632454</v>
      </c>
      <c r="AH21" s="64">
        <f t="shared" si="0"/>
        <v>1.323059386124299</v>
      </c>
      <c r="AI21" s="64">
        <f t="shared" si="0"/>
        <v>1.1390755810026583</v>
      </c>
      <c r="AJ21" s="64">
        <f t="shared" si="0"/>
        <v>0.99458116827995924</v>
      </c>
    </row>
    <row r="22" spans="1:36" x14ac:dyDescent="0.25">
      <c r="A22" s="12">
        <v>2014</v>
      </c>
      <c r="B22">
        <v>1.9399798790993901</v>
      </c>
      <c r="C22">
        <v>1.6901340349930201</v>
      </c>
      <c r="D22">
        <v>1.9704328035007499</v>
      </c>
      <c r="E22">
        <v>2.0887216847567802</v>
      </c>
      <c r="F22">
        <v>0.83726211902051295</v>
      </c>
      <c r="G22">
        <v>2.0802198718904301</v>
      </c>
      <c r="H22">
        <v>193018.67490100799</v>
      </c>
      <c r="I22">
        <v>189139.78302765</v>
      </c>
      <c r="J22">
        <v>200364.254383088</v>
      </c>
      <c r="K22">
        <v>178642.33350563</v>
      </c>
      <c r="L22" s="30">
        <f t="shared" si="1"/>
        <v>0.27301864258164033</v>
      </c>
      <c r="M22" s="31">
        <f t="shared" si="2"/>
        <v>9.0681489221591471E-2</v>
      </c>
      <c r="N22" s="31">
        <f t="shared" si="2"/>
        <v>0.13463819825792944</v>
      </c>
      <c r="O22" s="31">
        <f t="shared" si="2"/>
        <v>0.28747222956113028</v>
      </c>
      <c r="P22" s="31">
        <f t="shared" si="2"/>
        <v>-0.28098204491246415</v>
      </c>
      <c r="Q22" s="31">
        <f t="shared" si="2"/>
        <v>-2.1873930894326765E-2</v>
      </c>
      <c r="R22" s="30">
        <f t="shared" si="2"/>
        <v>8.7371513502840115E-2</v>
      </c>
      <c r="S22" s="31">
        <f t="shared" si="2"/>
        <v>0.13463239882737565</v>
      </c>
      <c r="T22" s="31">
        <f t="shared" si="2"/>
        <v>0.15482566378879081</v>
      </c>
      <c r="U22" s="32">
        <f t="shared" si="2"/>
        <v>8.0003768052304913E-2</v>
      </c>
      <c r="V22" s="44">
        <f t="shared" si="5"/>
        <v>1.5131948693043353</v>
      </c>
      <c r="W22" s="45">
        <f t="shared" si="3"/>
        <v>1.2279518307096184</v>
      </c>
      <c r="X22" s="45">
        <f t="shared" si="3"/>
        <v>1.7742603590208772</v>
      </c>
      <c r="Y22" s="45">
        <f t="shared" si="3"/>
        <v>1.7596495698326642</v>
      </c>
      <c r="Z22" s="45">
        <f t="shared" si="3"/>
        <v>0.6696915344554768</v>
      </c>
      <c r="AA22" s="59">
        <f t="shared" si="3"/>
        <v>0.81877163229222649</v>
      </c>
      <c r="AB22" s="7">
        <f t="shared" si="3"/>
        <v>127492.3448867124</v>
      </c>
      <c r="AC22" s="7">
        <f t="shared" si="3"/>
        <v>177420.82091197226</v>
      </c>
      <c r="AD22" s="7">
        <f t="shared" si="3"/>
        <v>163343.59204381731</v>
      </c>
      <c r="AE22" s="8">
        <f t="shared" si="3"/>
        <v>129025.50504231083</v>
      </c>
      <c r="AG22" s="64">
        <f t="shared" si="4"/>
        <v>1.0873715135028401</v>
      </c>
      <c r="AH22" s="64">
        <f t="shared" si="0"/>
        <v>1.1346323988273757</v>
      </c>
      <c r="AI22" s="64">
        <f t="shared" si="0"/>
        <v>1.1548256637887908</v>
      </c>
      <c r="AJ22" s="64">
        <f t="shared" si="0"/>
        <v>1.0800037680523049</v>
      </c>
    </row>
    <row r="23" spans="1:36" x14ac:dyDescent="0.25">
      <c r="A23" s="12">
        <v>2015</v>
      </c>
      <c r="B23">
        <v>1.9052626330078399</v>
      </c>
      <c r="C23">
        <v>1.71561851237089</v>
      </c>
      <c r="D23">
        <v>1.9947529790291101</v>
      </c>
      <c r="E23">
        <v>1.9857676741039001</v>
      </c>
      <c r="F23">
        <v>0.60627756438598102</v>
      </c>
      <c r="G23">
        <v>1.8582417934052</v>
      </c>
      <c r="H23">
        <v>183458.27282428701</v>
      </c>
      <c r="I23">
        <v>191474.16260528599</v>
      </c>
      <c r="J23">
        <v>202609.43372726499</v>
      </c>
      <c r="K23">
        <v>169365.484819412</v>
      </c>
      <c r="L23" s="30">
        <f t="shared" si="1"/>
        <v>-1.7895673282790514E-2</v>
      </c>
      <c r="M23" s="31">
        <f t="shared" si="2"/>
        <v>1.507837653714561E-2</v>
      </c>
      <c r="N23" s="31">
        <f t="shared" si="2"/>
        <v>1.2342555140754774E-2</v>
      </c>
      <c r="O23" s="31">
        <f t="shared" si="2"/>
        <v>-4.9290439891645277E-2</v>
      </c>
      <c r="P23" s="31">
        <f t="shared" si="2"/>
        <v>-0.27588081365099093</v>
      </c>
      <c r="Q23" s="31">
        <f t="shared" si="2"/>
        <v>-0.10670895008973469</v>
      </c>
      <c r="R23" s="30">
        <f t="shared" si="2"/>
        <v>-4.9530969382232892E-2</v>
      </c>
      <c r="S23" s="31">
        <f t="shared" si="2"/>
        <v>1.2342086578870148E-2</v>
      </c>
      <c r="T23" s="31">
        <f t="shared" si="2"/>
        <v>1.1205488479418602E-2</v>
      </c>
      <c r="U23" s="32">
        <f t="shared" si="2"/>
        <v>-5.1929733026721991E-2</v>
      </c>
      <c r="V23" s="44">
        <f t="shared" si="5"/>
        <v>1.48611522831007</v>
      </c>
      <c r="W23" s="45">
        <f t="shared" si="3"/>
        <v>1.2464673507825355</v>
      </c>
      <c r="X23" s="45">
        <f t="shared" si="3"/>
        <v>1.7961592653361478</v>
      </c>
      <c r="Y23" s="45">
        <f t="shared" si="3"/>
        <v>1.6729156684804678</v>
      </c>
      <c r="Z23" s="45">
        <f t="shared" si="3"/>
        <v>0.48493648903471925</v>
      </c>
      <c r="AA23" s="59">
        <f t="shared" si="3"/>
        <v>0.73140137104706471</v>
      </c>
      <c r="AB23" s="7">
        <f t="shared" si="3"/>
        <v>121177.52545565956</v>
      </c>
      <c r="AC23" s="7">
        <f t="shared" si="3"/>
        <v>179610.56404456202</v>
      </c>
      <c r="AD23" s="7">
        <f t="shared" si="3"/>
        <v>165173.93678265114</v>
      </c>
      <c r="AE23" s="8">
        <f t="shared" si="3"/>
        <v>122325.24501182565</v>
      </c>
      <c r="AG23" s="64">
        <f t="shared" si="4"/>
        <v>0.95046903061776711</v>
      </c>
      <c r="AH23" s="64">
        <f t="shared" si="0"/>
        <v>1.0123420865788701</v>
      </c>
      <c r="AI23" s="64">
        <f t="shared" si="0"/>
        <v>1.0112054884794186</v>
      </c>
      <c r="AJ23" s="64">
        <f t="shared" si="0"/>
        <v>0.94807026697327801</v>
      </c>
    </row>
    <row r="24" spans="1:36" x14ac:dyDescent="0.25">
      <c r="A24" s="12">
        <v>2016</v>
      </c>
      <c r="B24">
        <v>1.92758402969214</v>
      </c>
      <c r="C24">
        <v>1.73280248236231</v>
      </c>
      <c r="D24">
        <v>2.2340814847865902</v>
      </c>
      <c r="E24">
        <v>2.3050076956560499</v>
      </c>
      <c r="F24">
        <v>0.71882012334805501</v>
      </c>
      <c r="G24">
        <v>2.0075092247906001</v>
      </c>
      <c r="H24">
        <v>198531.27177619899</v>
      </c>
      <c r="I24">
        <v>214446.18332672201</v>
      </c>
      <c r="J24">
        <v>218540.37524795599</v>
      </c>
      <c r="K24">
        <v>181316.00741672501</v>
      </c>
      <c r="L24" s="30">
        <f t="shared" si="1"/>
        <v>1.1715653420999228E-2</v>
      </c>
      <c r="M24" s="31">
        <f t="shared" si="2"/>
        <v>1.0016195248250481E-2</v>
      </c>
      <c r="N24" s="31">
        <f t="shared" si="2"/>
        <v>0.11997901909336495</v>
      </c>
      <c r="O24" s="31">
        <f t="shared" si="2"/>
        <v>0.16076403383704507</v>
      </c>
      <c r="P24" s="31">
        <f t="shared" si="2"/>
        <v>0.1856287706704991</v>
      </c>
      <c r="Q24" s="31">
        <f t="shared" si="2"/>
        <v>8.0327238314810367E-2</v>
      </c>
      <c r="R24" s="30">
        <f t="shared" si="2"/>
        <v>8.2160366604719037E-2</v>
      </c>
      <c r="S24" s="31">
        <f t="shared" si="2"/>
        <v>0.11997451984574869</v>
      </c>
      <c r="T24" s="31">
        <f t="shared" si="2"/>
        <v>7.8628824076058867E-2</v>
      </c>
      <c r="U24" s="32">
        <f t="shared" si="2"/>
        <v>7.0560554944564924E-2</v>
      </c>
      <c r="V24" s="44">
        <f t="shared" si="5"/>
        <v>1.5035260392686201</v>
      </c>
      <c r="W24" s="45">
        <f t="shared" si="3"/>
        <v>1.2589522111385429</v>
      </c>
      <c r="X24" s="45">
        <f t="shared" si="3"/>
        <v>2.0116606921266378</v>
      </c>
      <c r="Y24" s="45">
        <f t="shared" si="3"/>
        <v>1.9418603396145846</v>
      </c>
      <c r="Z24" s="45">
        <f t="shared" si="3"/>
        <v>0.57495465334750218</v>
      </c>
      <c r="AA24" s="59">
        <f t="shared" si="3"/>
        <v>0.79015282328294134</v>
      </c>
      <c r="AB24" s="7">
        <f t="shared" si="3"/>
        <v>131133.51537134923</v>
      </c>
      <c r="AC24" s="7">
        <f t="shared" si="3"/>
        <v>201159.25522503245</v>
      </c>
      <c r="AD24" s="7">
        <f t="shared" si="3"/>
        <v>178161.3691998843</v>
      </c>
      <c r="AE24" s="8">
        <f t="shared" si="3"/>
        <v>130956.58218358994</v>
      </c>
      <c r="AG24" s="64">
        <f t="shared" si="4"/>
        <v>1.082160366604719</v>
      </c>
      <c r="AH24" s="64">
        <f t="shared" si="0"/>
        <v>1.1199745198457487</v>
      </c>
      <c r="AI24" s="64">
        <f t="shared" si="0"/>
        <v>1.0786288240760589</v>
      </c>
      <c r="AJ24" s="64">
        <f t="shared" si="0"/>
        <v>1.0705605549445649</v>
      </c>
    </row>
    <row r="25" spans="1:36" x14ac:dyDescent="0.25">
      <c r="A25" s="12">
        <v>2017</v>
      </c>
      <c r="B25">
        <v>2.1045866354363598</v>
      </c>
      <c r="C25">
        <v>1.7770386633566999</v>
      </c>
      <c r="D25">
        <v>2.7189980801584999</v>
      </c>
      <c r="E25">
        <v>2.5827173101680998</v>
      </c>
      <c r="F25">
        <v>0.75376276947031295</v>
      </c>
      <c r="G25">
        <v>2.2646521058875999</v>
      </c>
      <c r="H25">
        <v>220301.93501663199</v>
      </c>
      <c r="I25">
        <v>260991.052864075</v>
      </c>
      <c r="J25">
        <v>251836.905315399</v>
      </c>
      <c r="K25">
        <v>202047.778765678</v>
      </c>
      <c r="L25" s="30">
        <f t="shared" si="1"/>
        <v>9.1826142475609496E-2</v>
      </c>
      <c r="M25" s="31">
        <f t="shared" si="2"/>
        <v>2.5528692072326109E-2</v>
      </c>
      <c r="N25" s="31">
        <f t="shared" si="2"/>
        <v>0.21705412209628117</v>
      </c>
      <c r="O25" s="31">
        <f t="shared" si="2"/>
        <v>0.12048099233482534</v>
      </c>
      <c r="P25" s="31">
        <f t="shared" si="2"/>
        <v>4.861111283238051E-2</v>
      </c>
      <c r="Q25" s="31">
        <f t="shared" si="2"/>
        <v>0.12809051033069196</v>
      </c>
      <c r="R25" s="30">
        <f t="shared" si="2"/>
        <v>0.10965860967724383</v>
      </c>
      <c r="S25" s="31">
        <f t="shared" si="2"/>
        <v>0.21704685443824845</v>
      </c>
      <c r="T25" s="31">
        <f t="shared" si="2"/>
        <v>0.15235871188408434</v>
      </c>
      <c r="U25" s="32">
        <f t="shared" si="2"/>
        <v>0.11434054634406565</v>
      </c>
      <c r="V25" s="44">
        <f t="shared" si="5"/>
        <v>1.6415890355662892</v>
      </c>
      <c r="W25" s="45">
        <f t="shared" si="3"/>
        <v>1.2910916144704729</v>
      </c>
      <c r="X25" s="45">
        <f t="shared" si="3"/>
        <v>2.4482999376117824</v>
      </c>
      <c r="Y25" s="45">
        <f t="shared" si="3"/>
        <v>2.1758176003069907</v>
      </c>
      <c r="Z25" s="45">
        <f t="shared" si="3"/>
        <v>0.60290383887487986</v>
      </c>
      <c r="AA25" s="59">
        <f t="shared" si="3"/>
        <v>0.89136390165649038</v>
      </c>
      <c r="AB25" s="7">
        <f t="shared" si="3"/>
        <v>145513.43434906087</v>
      </c>
      <c r="AC25" s="7">
        <f t="shared" si="3"/>
        <v>244820.23881276653</v>
      </c>
      <c r="AD25" s="7">
        <f t="shared" si="3"/>
        <v>205305.80591868344</v>
      </c>
      <c r="AE25" s="8">
        <f t="shared" si="3"/>
        <v>145930.22933781316</v>
      </c>
      <c r="AG25" s="64">
        <f t="shared" si="4"/>
        <v>1.1096586096772438</v>
      </c>
      <c r="AH25" s="64">
        <f t="shared" si="0"/>
        <v>1.2170468544382484</v>
      </c>
      <c r="AI25" s="64">
        <f t="shared" si="0"/>
        <v>1.1523587118840843</v>
      </c>
      <c r="AJ25" s="64">
        <f t="shared" si="0"/>
        <v>1.1143405463440657</v>
      </c>
    </row>
    <row r="26" spans="1:36" x14ac:dyDescent="0.25">
      <c r="A26" s="12">
        <v>2018</v>
      </c>
      <c r="B26">
        <v>2.0706629048354102</v>
      </c>
      <c r="C26">
        <v>1.7945912648028299</v>
      </c>
      <c r="D26">
        <v>2.59476722433492</v>
      </c>
      <c r="E26">
        <v>2.6843520362151398</v>
      </c>
      <c r="F26">
        <v>0.66609792211510799</v>
      </c>
      <c r="G26">
        <v>2.2206960327566398</v>
      </c>
      <c r="H26">
        <v>216191.130119323</v>
      </c>
      <c r="I26">
        <v>249066.71570587199</v>
      </c>
      <c r="J26">
        <v>245215.17267227199</v>
      </c>
      <c r="K26">
        <v>200463.64062213901</v>
      </c>
      <c r="L26" s="30">
        <f t="shared" si="1"/>
        <v>-1.6118951831087691E-2</v>
      </c>
      <c r="M26" s="31">
        <f t="shared" si="2"/>
        <v>9.8774448795471148E-3</v>
      </c>
      <c r="N26" s="31">
        <f t="shared" si="2"/>
        <v>-4.5689938779338135E-2</v>
      </c>
      <c r="O26" s="31">
        <f t="shared" si="2"/>
        <v>3.9351858465851652E-2</v>
      </c>
      <c r="P26" s="31">
        <f t="shared" si="2"/>
        <v>-0.11630296812989205</v>
      </c>
      <c r="Q26" s="31">
        <f t="shared" si="2"/>
        <v>-1.9409636039320999E-2</v>
      </c>
      <c r="R26" s="30">
        <f t="shared" si="2"/>
        <v>-1.8659867408784447E-2</v>
      </c>
      <c r="S26" s="31">
        <f t="shared" si="2"/>
        <v>-4.568868176647134E-2</v>
      </c>
      <c r="T26" s="31">
        <f t="shared" si="2"/>
        <v>-2.6293734172257222E-2</v>
      </c>
      <c r="U26" s="32">
        <f t="shared" si="2"/>
        <v>-7.840413555727177E-3</v>
      </c>
      <c r="V26" s="44">
        <f t="shared" si="5"/>
        <v>1.6151283409755546</v>
      </c>
      <c r="W26" s="45">
        <f t="shared" si="3"/>
        <v>1.3038443007268505</v>
      </c>
      <c r="X26" s="45">
        <f t="shared" si="3"/>
        <v>2.3364372633488428</v>
      </c>
      <c r="Y26" s="45">
        <f t="shared" si="3"/>
        <v>2.2614400665617804</v>
      </c>
      <c r="Z26" s="45">
        <f t="shared" si="3"/>
        <v>0.53278433291682514</v>
      </c>
      <c r="AA26" s="59">
        <f t="shared" si="3"/>
        <v>0.87406285274674878</v>
      </c>
      <c r="AB26" s="7">
        <f t="shared" si="3"/>
        <v>142798.17295791054</v>
      </c>
      <c r="AC26" s="7">
        <f t="shared" si="3"/>
        <v>233634.72483165853</v>
      </c>
      <c r="AD26" s="7">
        <f t="shared" si="3"/>
        <v>199907.54963383655</v>
      </c>
      <c r="AE26" s="8">
        <f t="shared" si="3"/>
        <v>144786.07598952259</v>
      </c>
      <c r="AG26" s="64">
        <f t="shared" si="4"/>
        <v>0.98134013259121555</v>
      </c>
      <c r="AH26" s="64">
        <f t="shared" si="0"/>
        <v>0.95431131823352866</v>
      </c>
      <c r="AI26" s="64">
        <f t="shared" si="0"/>
        <v>0.97370626582774278</v>
      </c>
      <c r="AJ26" s="64">
        <f t="shared" si="0"/>
        <v>0.99215958644427282</v>
      </c>
    </row>
    <row r="27" spans="1:36" x14ac:dyDescent="0.25">
      <c r="A27" s="13">
        <v>2019</v>
      </c>
      <c r="B27">
        <v>2.36300746144448</v>
      </c>
      <c r="C27">
        <v>1.93868863661364</v>
      </c>
      <c r="D27">
        <v>3.4049536004191698</v>
      </c>
      <c r="E27">
        <v>3.3804396788579298</v>
      </c>
      <c r="F27">
        <v>0.74495886928369104</v>
      </c>
      <c r="G27">
        <v>2.6172160785721399</v>
      </c>
      <c r="H27">
        <v>255550.749196052</v>
      </c>
      <c r="I27">
        <v>326832.70584869402</v>
      </c>
      <c r="J27">
        <v>301882.70276260399</v>
      </c>
      <c r="K27">
        <v>230296.41947269399</v>
      </c>
      <c r="L27" s="33">
        <f t="shared" si="1"/>
        <v>0.14118404107514904</v>
      </c>
      <c r="M27" s="34">
        <f t="shared" si="2"/>
        <v>8.0295371228524148E-2</v>
      </c>
      <c r="N27" s="34">
        <f t="shared" si="2"/>
        <v>0.31223855785056531</v>
      </c>
      <c r="O27" s="34">
        <f t="shared" si="2"/>
        <v>0.25931309800343993</v>
      </c>
      <c r="P27" s="34">
        <f t="shared" si="2"/>
        <v>0.11839242332143951</v>
      </c>
      <c r="Q27" s="34">
        <f t="shared" si="2"/>
        <v>0.17855665069265858</v>
      </c>
      <c r="R27" s="33">
        <f t="shared" si="2"/>
        <v>0.18205936133922385</v>
      </c>
      <c r="S27" s="34">
        <f t="shared" si="2"/>
        <v>0.31222955633565053</v>
      </c>
      <c r="T27" s="34">
        <f t="shared" si="2"/>
        <v>0.23109308234392034</v>
      </c>
      <c r="U27" s="35">
        <f t="shared" si="2"/>
        <v>0.14881890181166479</v>
      </c>
      <c r="V27" s="46">
        <f t="shared" si="5"/>
        <v>1.8431586870094845</v>
      </c>
      <c r="W27" s="47">
        <f t="shared" si="3"/>
        <v>1.4085369628779085</v>
      </c>
      <c r="X27" s="47">
        <f t="shared" si="3"/>
        <v>3.065963064965207</v>
      </c>
      <c r="Y27" s="47">
        <f t="shared" si="3"/>
        <v>2.8478610961710213</v>
      </c>
      <c r="Z27" s="47">
        <f t="shared" si="3"/>
        <v>0.59586196119854462</v>
      </c>
      <c r="AA27" s="60">
        <f t="shared" si="3"/>
        <v>1.0301325882280787</v>
      </c>
      <c r="AB27" s="10">
        <f t="shared" si="3"/>
        <v>168795.91712703576</v>
      </c>
      <c r="AC27" s="10">
        <f t="shared" si="3"/>
        <v>306582.39131044905</v>
      </c>
      <c r="AD27" s="10">
        <f t="shared" si="3"/>
        <v>246104.80146254008</v>
      </c>
      <c r="AE27" s="11">
        <f t="shared" si="3"/>
        <v>166332.9808159036</v>
      </c>
      <c r="AG27" s="64">
        <f t="shared" si="4"/>
        <v>1.1820593613392238</v>
      </c>
      <c r="AH27" s="64">
        <f t="shared" si="0"/>
        <v>1.3122295563356505</v>
      </c>
      <c r="AI27" s="64">
        <f t="shared" si="0"/>
        <v>1.2310930823439203</v>
      </c>
      <c r="AJ27" s="64">
        <f t="shared" si="0"/>
        <v>1.1488189018116648</v>
      </c>
    </row>
    <row r="28" spans="1:36" x14ac:dyDescent="0.25">
      <c r="AB28" s="2"/>
      <c r="AC28" s="2"/>
      <c r="AD28" s="2"/>
      <c r="AE28" s="2"/>
    </row>
    <row r="29" spans="1:36" x14ac:dyDescent="0.25">
      <c r="A29" s="4" t="s">
        <v>22</v>
      </c>
      <c r="AB29" s="2"/>
      <c r="AC29" s="2"/>
      <c r="AD29" s="2"/>
      <c r="AE29" s="2"/>
      <c r="AG29" s="64">
        <f>PRODUCT(AG19:AG27)^(1/COUNT(AG19:AG27))-1</f>
        <v>5.9894009436873841E-2</v>
      </c>
      <c r="AH29" s="64">
        <f t="shared" ref="AH29:AJ29" si="6">PRODUCT(AH19:AH27)^(1/COUNT(AH19:AH27))-1</f>
        <v>0.13255890931231384</v>
      </c>
      <c r="AI29" s="64">
        <f t="shared" si="6"/>
        <v>0.10524303669028212</v>
      </c>
      <c r="AJ29" s="64">
        <f t="shared" si="6"/>
        <v>5.8164414315164281E-2</v>
      </c>
    </row>
    <row r="30" spans="1:36" x14ac:dyDescent="0.25">
      <c r="A30" s="68" t="s">
        <v>10</v>
      </c>
      <c r="L30" s="65" t="s">
        <v>24</v>
      </c>
      <c r="M30" s="66"/>
      <c r="N30" s="66"/>
      <c r="O30" s="66"/>
      <c r="P30" s="66"/>
      <c r="Q30" s="66"/>
      <c r="R30" s="66"/>
      <c r="S30" s="66"/>
      <c r="T30" s="66"/>
      <c r="U30" s="67"/>
      <c r="V30" s="66" t="s">
        <v>23</v>
      </c>
      <c r="W30" s="66"/>
      <c r="X30" s="66"/>
      <c r="Y30" s="66"/>
      <c r="Z30" s="66"/>
      <c r="AA30" s="66"/>
      <c r="AB30" s="66"/>
      <c r="AC30" s="66"/>
      <c r="AD30" s="66"/>
      <c r="AE30" s="67"/>
    </row>
    <row r="31" spans="1:36" s="1" customFormat="1" x14ac:dyDescent="0.25">
      <c r="A31" s="69"/>
      <c r="B31" s="1" t="s">
        <v>11</v>
      </c>
      <c r="C31" s="1" t="s">
        <v>12</v>
      </c>
      <c r="D31" s="1" t="s">
        <v>13</v>
      </c>
      <c r="E31" s="1" t="s">
        <v>14</v>
      </c>
      <c r="F31" s="1" t="s">
        <v>15</v>
      </c>
      <c r="G31" s="1" t="s">
        <v>16</v>
      </c>
      <c r="H31" s="1" t="s">
        <v>17</v>
      </c>
      <c r="I31" s="1" t="s">
        <v>18</v>
      </c>
      <c r="J31" s="1" t="s">
        <v>19</v>
      </c>
      <c r="K31" s="1" t="s">
        <v>20</v>
      </c>
      <c r="L31" s="14" t="s">
        <v>11</v>
      </c>
      <c r="M31" s="15" t="s">
        <v>12</v>
      </c>
      <c r="N31" s="15" t="s">
        <v>13</v>
      </c>
      <c r="O31" s="15" t="s">
        <v>14</v>
      </c>
      <c r="P31" s="15" t="s">
        <v>15</v>
      </c>
      <c r="Q31" s="15" t="s">
        <v>16</v>
      </c>
      <c r="R31" s="14" t="s">
        <v>17</v>
      </c>
      <c r="S31" s="15" t="s">
        <v>18</v>
      </c>
      <c r="T31" s="15" t="s">
        <v>19</v>
      </c>
      <c r="U31" s="16" t="s">
        <v>20</v>
      </c>
      <c r="V31" s="25" t="s">
        <v>11</v>
      </c>
      <c r="W31" s="25" t="s">
        <v>12</v>
      </c>
      <c r="X31" s="25" t="s">
        <v>13</v>
      </c>
      <c r="Y31" s="25" t="s">
        <v>14</v>
      </c>
      <c r="Z31" s="25" t="s">
        <v>15</v>
      </c>
      <c r="AA31" s="26" t="s">
        <v>16</v>
      </c>
      <c r="AB31" s="52" t="s">
        <v>17</v>
      </c>
      <c r="AC31" s="53" t="s">
        <v>18</v>
      </c>
      <c r="AD31" s="53" t="s">
        <v>19</v>
      </c>
      <c r="AE31" s="54" t="s">
        <v>20</v>
      </c>
    </row>
    <row r="32" spans="1:36" x14ac:dyDescent="0.25">
      <c r="A32" s="50">
        <v>2010</v>
      </c>
      <c r="B32">
        <v>1.4811845324125199</v>
      </c>
      <c r="C32">
        <v>1.8391944105938201</v>
      </c>
      <c r="D32">
        <v>0.90646211353558803</v>
      </c>
      <c r="E32">
        <v>1.1090881046946399</v>
      </c>
      <c r="F32">
        <v>1.15573846156688</v>
      </c>
      <c r="G32">
        <v>4.9703943783552802</v>
      </c>
      <c r="H32">
        <v>214476.31736288601</v>
      </c>
      <c r="I32">
        <v>83602.326251263905</v>
      </c>
      <c r="J32">
        <v>135805.88224814</v>
      </c>
      <c r="K32">
        <v>186401.138055299</v>
      </c>
      <c r="L32" s="5"/>
      <c r="M32" s="21"/>
      <c r="N32" s="21"/>
      <c r="O32" s="21"/>
      <c r="P32" s="21"/>
      <c r="Q32" s="21"/>
      <c r="R32" s="30"/>
      <c r="S32" s="31"/>
      <c r="T32" s="31"/>
      <c r="U32" s="32"/>
      <c r="V32" s="6">
        <v>1</v>
      </c>
      <c r="W32" s="6">
        <v>1</v>
      </c>
      <c r="X32" s="6">
        <v>1</v>
      </c>
      <c r="Y32" s="6">
        <v>1</v>
      </c>
      <c r="Z32" s="6">
        <v>1</v>
      </c>
      <c r="AA32" s="18">
        <v>1</v>
      </c>
      <c r="AB32" s="27">
        <v>100000</v>
      </c>
      <c r="AC32" s="7">
        <v>100000</v>
      </c>
      <c r="AD32" s="7">
        <v>100000</v>
      </c>
      <c r="AE32" s="8">
        <v>100000</v>
      </c>
      <c r="AG32" s="64">
        <f>R32+1</f>
        <v>1</v>
      </c>
      <c r="AH32" s="64">
        <f t="shared" ref="AH32:AJ41" si="7">S32+1</f>
        <v>1</v>
      </c>
      <c r="AI32" s="64">
        <f t="shared" si="7"/>
        <v>1</v>
      </c>
      <c r="AJ32" s="64">
        <f t="shared" si="7"/>
        <v>1</v>
      </c>
    </row>
    <row r="33" spans="1:36" x14ac:dyDescent="0.25">
      <c r="A33" s="12">
        <v>2011</v>
      </c>
      <c r="B33">
        <v>2.55330808961827</v>
      </c>
      <c r="C33">
        <v>2.4432962768974198</v>
      </c>
      <c r="D33">
        <v>0.892018244754476</v>
      </c>
      <c r="E33">
        <v>1.5440161852027701</v>
      </c>
      <c r="F33">
        <v>1.0501721216566</v>
      </c>
      <c r="G33">
        <v>5.7193687330894702</v>
      </c>
      <c r="H33">
        <v>280547.60988978698</v>
      </c>
      <c r="I33">
        <v>82270.544066773698</v>
      </c>
      <c r="J33">
        <v>167777.209262922</v>
      </c>
      <c r="K33">
        <v>241214.22006045401</v>
      </c>
      <c r="L33" s="30">
        <f t="shared" ref="L33:L41" si="8">B33/B32-1</f>
        <v>0.7238284857454591</v>
      </c>
      <c r="M33" s="31">
        <f t="shared" ref="M33:U41" si="9">C33/C32-1</f>
        <v>0.32846003816885982</v>
      </c>
      <c r="N33" s="31">
        <f t="shared" si="9"/>
        <v>-1.5934332572130172E-2</v>
      </c>
      <c r="O33" s="31">
        <f t="shared" si="9"/>
        <v>0.3921492608811965</v>
      </c>
      <c r="P33" s="31">
        <f t="shared" si="9"/>
        <v>-9.1341028633034838E-2</v>
      </c>
      <c r="Q33" s="31">
        <f t="shared" si="9"/>
        <v>0.15068710804836138</v>
      </c>
      <c r="R33" s="30">
        <f t="shared" si="9"/>
        <v>0.30805868610244169</v>
      </c>
      <c r="S33" s="31">
        <f t="shared" si="9"/>
        <v>-1.5929965638606491E-2</v>
      </c>
      <c r="T33" s="31">
        <f t="shared" si="9"/>
        <v>0.23541930942553035</v>
      </c>
      <c r="U33" s="32">
        <f t="shared" si="9"/>
        <v>0.29405980337359194</v>
      </c>
      <c r="V33" s="6">
        <f>V32*(1+L33)</f>
        <v>1.7238284857454591</v>
      </c>
      <c r="W33" s="6">
        <f t="shared" ref="W33:W41" si="10">W32*(1+M33)</f>
        <v>1.3284600381688598</v>
      </c>
      <c r="X33" s="6">
        <f t="shared" ref="X33:X41" si="11">X32*(1+N33)</f>
        <v>0.98406566742786983</v>
      </c>
      <c r="Y33" s="6">
        <f t="shared" ref="Y33:Y41" si="12">Y32*(1+O33)</f>
        <v>1.3921492608811965</v>
      </c>
      <c r="Z33" s="6">
        <f t="shared" ref="Z33:Z41" si="13">Z32*(1+P33)</f>
        <v>0.90865897136696516</v>
      </c>
      <c r="AA33" s="18">
        <f t="shared" ref="AA33:AA41" si="14">AA32*(1+Q33)</f>
        <v>1.1506871080483614</v>
      </c>
      <c r="AB33" s="27">
        <f t="shared" ref="AB33:AB41" si="15">AB32*(1+R33)</f>
        <v>130805.86861024417</v>
      </c>
      <c r="AC33" s="7">
        <f t="shared" ref="AC33:AC41" si="16">AC32*(1+S33)</f>
        <v>98407.003436139348</v>
      </c>
      <c r="AD33" s="7">
        <f t="shared" ref="AD33:AD41" si="17">AD32*(1+T33)</f>
        <v>123541.93094255304</v>
      </c>
      <c r="AE33" s="8">
        <f t="shared" ref="AE33:AE41" si="18">AE32*(1+U33)</f>
        <v>129405.9803373592</v>
      </c>
      <c r="AG33" s="64">
        <f t="shared" ref="AG33:AG41" si="19">R33+1</f>
        <v>1.3080586861024417</v>
      </c>
      <c r="AH33" s="64">
        <f t="shared" si="7"/>
        <v>0.98407003436139351</v>
      </c>
      <c r="AI33" s="64">
        <f t="shared" si="7"/>
        <v>1.2354193094255304</v>
      </c>
      <c r="AJ33" s="64">
        <f t="shared" si="7"/>
        <v>1.2940598033735919</v>
      </c>
    </row>
    <row r="34" spans="1:36" x14ac:dyDescent="0.25">
      <c r="A34" s="12">
        <v>2012</v>
      </c>
      <c r="B34">
        <v>2.6247502645199501</v>
      </c>
      <c r="C34">
        <v>2.6176152687730498</v>
      </c>
      <c r="D34">
        <v>1.1809722857988401</v>
      </c>
      <c r="E34">
        <v>1.5617659403987301</v>
      </c>
      <c r="F34">
        <v>1.10070091478631</v>
      </c>
      <c r="G34">
        <v>6.35229796413015</v>
      </c>
      <c r="H34">
        <v>316097.09140490898</v>
      </c>
      <c r="I34">
        <v>108913.256613605</v>
      </c>
      <c r="J34">
        <v>205214.092993912</v>
      </c>
      <c r="K34">
        <v>265559.33648221003</v>
      </c>
      <c r="L34" s="30">
        <f t="shared" si="8"/>
        <v>2.7980240689387648E-2</v>
      </c>
      <c r="M34" s="31">
        <f t="shared" si="9"/>
        <v>7.1345826342839702E-2</v>
      </c>
      <c r="N34" s="31">
        <f t="shared" si="9"/>
        <v>0.32393288225163763</v>
      </c>
      <c r="O34" s="31">
        <f t="shared" si="9"/>
        <v>1.1495834931049664E-2</v>
      </c>
      <c r="P34" s="31">
        <f t="shared" si="9"/>
        <v>4.8114772890755386E-2</v>
      </c>
      <c r="Q34" s="31">
        <f t="shared" si="9"/>
        <v>0.11066417651634541</v>
      </c>
      <c r="R34" s="30">
        <f t="shared" si="9"/>
        <v>0.12671461193017319</v>
      </c>
      <c r="S34" s="31">
        <f t="shared" si="9"/>
        <v>0.32384266871028755</v>
      </c>
      <c r="T34" s="31">
        <f t="shared" si="9"/>
        <v>0.22313450018305536</v>
      </c>
      <c r="U34" s="32">
        <f t="shared" si="9"/>
        <v>0.10092736827727045</v>
      </c>
      <c r="V34" s="6">
        <f t="shared" ref="V34:V41" si="20">V33*(1+L34)</f>
        <v>1.7720616216838396</v>
      </c>
      <c r="W34" s="6">
        <f t="shared" si="10"/>
        <v>1.4232401173554574</v>
      </c>
      <c r="X34" s="6">
        <f t="shared" si="11"/>
        <v>1.3028368954026612</v>
      </c>
      <c r="Y34" s="6">
        <f t="shared" si="12"/>
        <v>1.4081531789836694</v>
      </c>
      <c r="Z34" s="6">
        <f t="shared" si="13"/>
        <v>0.9523788914094341</v>
      </c>
      <c r="AA34" s="18">
        <f t="shared" si="14"/>
        <v>1.2780269492885084</v>
      </c>
      <c r="AB34" s="27">
        <f t="shared" si="15"/>
        <v>147380.88348938047</v>
      </c>
      <c r="AC34" s="7">
        <f t="shared" si="16"/>
        <v>130275.39004868115</v>
      </c>
      <c r="AD34" s="7">
        <f t="shared" si="17"/>
        <v>151108.39795506914</v>
      </c>
      <c r="AE34" s="8">
        <f t="shared" si="18"/>
        <v>142466.58537214907</v>
      </c>
      <c r="AG34" s="64">
        <f t="shared" si="19"/>
        <v>1.1267146119301732</v>
      </c>
      <c r="AH34" s="64">
        <f t="shared" si="7"/>
        <v>1.3238426687102876</v>
      </c>
      <c r="AI34" s="64">
        <f t="shared" si="7"/>
        <v>1.2231345001830554</v>
      </c>
      <c r="AJ34" s="64">
        <f t="shared" si="7"/>
        <v>1.1009273682772704</v>
      </c>
    </row>
    <row r="35" spans="1:36" s="3" customFormat="1" x14ac:dyDescent="0.25">
      <c r="A35" s="51">
        <v>2013</v>
      </c>
      <c r="B35" s="3">
        <v>1.9351290910846399</v>
      </c>
      <c r="C35" s="3">
        <v>2.2997089672617199</v>
      </c>
      <c r="D35" s="3">
        <v>2.0416028275265798</v>
      </c>
      <c r="E35" s="3">
        <v>1.96649749192306</v>
      </c>
      <c r="F35" s="3">
        <v>0.92855073303754798</v>
      </c>
      <c r="G35" s="3">
        <v>3.1075054814061298</v>
      </c>
      <c r="H35" s="3">
        <v>287947.20873898099</v>
      </c>
      <c r="I35" s="3">
        <v>188266.81764843999</v>
      </c>
      <c r="J35" s="3">
        <v>264999.37572536297</v>
      </c>
      <c r="K35" s="3">
        <v>259875.54856940499</v>
      </c>
      <c r="L35" s="48">
        <f t="shared" si="8"/>
        <v>-0.26273782414931479</v>
      </c>
      <c r="M35" s="49">
        <f t="shared" si="9"/>
        <v>-0.12144882607608776</v>
      </c>
      <c r="N35" s="49">
        <f t="shared" si="9"/>
        <v>0.72874744994171237</v>
      </c>
      <c r="O35" s="49">
        <f t="shared" si="9"/>
        <v>0.25914994113714562</v>
      </c>
      <c r="P35" s="49">
        <f t="shared" si="9"/>
        <v>-0.15640050756402191</v>
      </c>
      <c r="Q35" s="49">
        <f t="shared" si="9"/>
        <v>-0.5108060895516171</v>
      </c>
      <c r="R35" s="48">
        <f t="shared" si="9"/>
        <v>-8.905454504758159E-2</v>
      </c>
      <c r="S35" s="49">
        <f t="shared" si="9"/>
        <v>0.72859414457103355</v>
      </c>
      <c r="T35" s="49">
        <f t="shared" si="9"/>
        <v>0.29133127193766661</v>
      </c>
      <c r="U35" s="61">
        <f t="shared" si="9"/>
        <v>-2.1403080712945721E-2</v>
      </c>
      <c r="V35" s="62">
        <f t="shared" si="20"/>
        <v>1.3064740069441214</v>
      </c>
      <c r="W35" s="62">
        <f t="shared" si="10"/>
        <v>1.2503892758782438</v>
      </c>
      <c r="X35" s="62">
        <f t="shared" si="11"/>
        <v>2.2522759606173279</v>
      </c>
      <c r="Y35" s="62">
        <f t="shared" si="12"/>
        <v>1.7730759924293717</v>
      </c>
      <c r="Z35" s="62">
        <f t="shared" si="13"/>
        <v>0.80342634939973812</v>
      </c>
      <c r="AA35" s="63">
        <f t="shared" si="14"/>
        <v>0.62520300098086257</v>
      </c>
      <c r="AB35" s="55">
        <f t="shared" si="15"/>
        <v>134255.94596152307</v>
      </c>
      <c r="AC35" s="56">
        <f t="shared" si="16"/>
        <v>225193.27641985772</v>
      </c>
      <c r="AD35" s="56">
        <f t="shared" si="17"/>
        <v>195130.99973178253</v>
      </c>
      <c r="AE35" s="57">
        <f t="shared" si="18"/>
        <v>139417.3615465312</v>
      </c>
      <c r="AG35" s="64">
        <f t="shared" si="19"/>
        <v>0.91094545495241841</v>
      </c>
      <c r="AH35" s="64">
        <f t="shared" si="7"/>
        <v>1.7285941445710336</v>
      </c>
      <c r="AI35" s="64">
        <f t="shared" si="7"/>
        <v>1.2913312719376666</v>
      </c>
      <c r="AJ35" s="64">
        <f t="shared" si="7"/>
        <v>0.97859691928705428</v>
      </c>
    </row>
    <row r="36" spans="1:36" x14ac:dyDescent="0.25">
      <c r="A36" s="12">
        <v>2014</v>
      </c>
      <c r="B36">
        <v>3.1003375595767801</v>
      </c>
      <c r="C36">
        <v>2.7289910139535101</v>
      </c>
      <c r="D36">
        <v>2.5951739682908199</v>
      </c>
      <c r="E36">
        <v>3.1999041430517798</v>
      </c>
      <c r="F36">
        <v>0.47347132096051697</v>
      </c>
      <c r="G36">
        <v>2.9079706488276602</v>
      </c>
      <c r="H36">
        <v>339624.76755026</v>
      </c>
      <c r="I36">
        <v>239308.27989723699</v>
      </c>
      <c r="J36">
        <v>351560.54768478998</v>
      </c>
      <c r="K36">
        <v>304611.86880446202</v>
      </c>
      <c r="L36" s="30">
        <f t="shared" si="8"/>
        <v>0.60213474845703496</v>
      </c>
      <c r="M36" s="31">
        <f t="shared" si="9"/>
        <v>0.18666798834242893</v>
      </c>
      <c r="N36" s="31">
        <f t="shared" si="9"/>
        <v>0.27114536348624507</v>
      </c>
      <c r="O36" s="31">
        <f t="shared" si="9"/>
        <v>0.62720987755878488</v>
      </c>
      <c r="P36" s="31">
        <f t="shared" si="9"/>
        <v>-0.49009644372186267</v>
      </c>
      <c r="Q36" s="31">
        <f t="shared" si="9"/>
        <v>-6.4210613230577862E-2</v>
      </c>
      <c r="R36" s="30">
        <f t="shared" si="9"/>
        <v>0.17946886527427264</v>
      </c>
      <c r="S36" s="31">
        <f t="shared" si="9"/>
        <v>0.27111236534581074</v>
      </c>
      <c r="T36" s="31">
        <f t="shared" si="9"/>
        <v>0.32664670142142627</v>
      </c>
      <c r="U36" s="32">
        <f t="shared" si="9"/>
        <v>0.1721451690292799</v>
      </c>
      <c r="V36" s="6">
        <f t="shared" si="20"/>
        <v>2.0931474044810745</v>
      </c>
      <c r="W36" s="6">
        <f t="shared" si="10"/>
        <v>1.483796926651382</v>
      </c>
      <c r="X36" s="6">
        <f t="shared" si="11"/>
        <v>2.8629701446302449</v>
      </c>
      <c r="Y36" s="6">
        <f t="shared" si="12"/>
        <v>2.885166768543419</v>
      </c>
      <c r="Z36" s="6">
        <f t="shared" si="13"/>
        <v>0.40966995276648777</v>
      </c>
      <c r="AA36" s="18">
        <f t="shared" si="14"/>
        <v>0.58505833289428377</v>
      </c>
      <c r="AB36" s="27">
        <f t="shared" si="15"/>
        <v>158350.70823956167</v>
      </c>
      <c r="AC36" s="7">
        <f t="shared" si="16"/>
        <v>286245.95825001836</v>
      </c>
      <c r="AD36" s="7">
        <f t="shared" si="17"/>
        <v>258869.8971392345</v>
      </c>
      <c r="AE36" s="8">
        <f t="shared" si="18"/>
        <v>163417.38681557504</v>
      </c>
      <c r="AG36" s="64">
        <f t="shared" si="19"/>
        <v>1.1794688652742726</v>
      </c>
      <c r="AH36" s="64">
        <f t="shared" si="7"/>
        <v>1.2711123653458107</v>
      </c>
      <c r="AI36" s="64">
        <f t="shared" si="7"/>
        <v>1.3266467014214263</v>
      </c>
      <c r="AJ36" s="64">
        <f t="shared" si="7"/>
        <v>1.1721451690292799</v>
      </c>
    </row>
    <row r="37" spans="1:36" x14ac:dyDescent="0.25">
      <c r="A37" s="12">
        <v>2015</v>
      </c>
      <c r="B37">
        <v>2.9183287865877299</v>
      </c>
      <c r="C37">
        <v>2.7996970621717199</v>
      </c>
      <c r="D37">
        <v>2.5969384666958502</v>
      </c>
      <c r="E37">
        <v>2.8083965641285999</v>
      </c>
      <c r="F37">
        <v>0.24039509370885701</v>
      </c>
      <c r="G37">
        <v>2.2749187104565198</v>
      </c>
      <c r="H37">
        <v>304857.94238829199</v>
      </c>
      <c r="I37">
        <v>239470.97367242901</v>
      </c>
      <c r="J37">
        <v>355591.24944744701</v>
      </c>
      <c r="K37">
        <v>273633.75049934798</v>
      </c>
      <c r="L37" s="30">
        <f t="shared" si="8"/>
        <v>-5.8706114896048933E-2</v>
      </c>
      <c r="M37" s="31">
        <f t="shared" si="9"/>
        <v>2.5909227204005125E-2</v>
      </c>
      <c r="N37" s="31">
        <f t="shared" si="9"/>
        <v>6.7991526833655058E-4</v>
      </c>
      <c r="O37" s="31">
        <f t="shared" si="9"/>
        <v>-0.12234978343751113</v>
      </c>
      <c r="P37" s="31">
        <f t="shared" si="9"/>
        <v>-0.49227105620426015</v>
      </c>
      <c r="Q37" s="31">
        <f t="shared" si="9"/>
        <v>-0.21769543603418195</v>
      </c>
      <c r="R37" s="30">
        <f t="shared" si="9"/>
        <v>-0.10236834437236086</v>
      </c>
      <c r="S37" s="31">
        <f t="shared" si="9"/>
        <v>6.7985017176130924E-4</v>
      </c>
      <c r="T37" s="31">
        <f t="shared" si="9"/>
        <v>1.1465170904987332E-2</v>
      </c>
      <c r="U37" s="32">
        <f t="shared" si="9"/>
        <v>-0.1016970166878155</v>
      </c>
      <c r="V37" s="6">
        <f t="shared" si="20"/>
        <v>1.9702668524592419</v>
      </c>
      <c r="W37" s="6">
        <f t="shared" si="10"/>
        <v>1.5222409583485972</v>
      </c>
      <c r="X37" s="6">
        <f t="shared" si="11"/>
        <v>2.8649167217443705</v>
      </c>
      <c r="Y37" s="6">
        <f t="shared" si="12"/>
        <v>2.5321672392310277</v>
      </c>
      <c r="Z37" s="6">
        <f t="shared" si="13"/>
        <v>0.20800129242297946</v>
      </c>
      <c r="AA37" s="18">
        <f t="shared" si="14"/>
        <v>0.4576938040094311</v>
      </c>
      <c r="AB37" s="27">
        <f t="shared" si="15"/>
        <v>142140.60840688698</v>
      </c>
      <c r="AC37" s="7">
        <f t="shared" si="16"/>
        <v>286440.56261390063</v>
      </c>
      <c r="AD37" s="7">
        <f t="shared" si="17"/>
        <v>261837.8847520923</v>
      </c>
      <c r="AE37" s="8">
        <f t="shared" si="18"/>
        <v>146798.3261015123</v>
      </c>
      <c r="AG37" s="64">
        <f t="shared" si="19"/>
        <v>0.89763165562763914</v>
      </c>
      <c r="AH37" s="64">
        <f t="shared" si="7"/>
        <v>1.0006798501717613</v>
      </c>
      <c r="AI37" s="64">
        <f t="shared" si="7"/>
        <v>1.0114651709049873</v>
      </c>
      <c r="AJ37" s="64">
        <f t="shared" si="7"/>
        <v>0.8983029833121845</v>
      </c>
    </row>
    <row r="38" spans="1:36" x14ac:dyDescent="0.25">
      <c r="A38" s="12">
        <v>2016</v>
      </c>
      <c r="B38">
        <v>2.9374495157174199</v>
      </c>
      <c r="C38">
        <v>2.8477075160281098</v>
      </c>
      <c r="D38">
        <v>3.20214383718413</v>
      </c>
      <c r="E38">
        <v>3.68960807779917</v>
      </c>
      <c r="F38">
        <v>0.32735593328400098</v>
      </c>
      <c r="G38">
        <v>2.5872369675949001</v>
      </c>
      <c r="H38">
        <v>353842.97636059503</v>
      </c>
      <c r="I38">
        <v>295273.31739269698</v>
      </c>
      <c r="J38">
        <v>410711.02776226302</v>
      </c>
      <c r="K38">
        <v>311659.00097693998</v>
      </c>
      <c r="L38" s="30">
        <f t="shared" si="8"/>
        <v>6.5519448040147754E-3</v>
      </c>
      <c r="M38" s="31">
        <f t="shared" si="9"/>
        <v>1.7148445989062955E-2</v>
      </c>
      <c r="N38" s="31">
        <f t="shared" si="9"/>
        <v>0.23304571065108748</v>
      </c>
      <c r="O38" s="31">
        <f t="shared" si="9"/>
        <v>0.3137774504235642</v>
      </c>
      <c r="P38" s="31">
        <f t="shared" si="9"/>
        <v>0.36174132439018258</v>
      </c>
      <c r="Q38" s="31">
        <f t="shared" si="9"/>
        <v>0.13728765590736458</v>
      </c>
      <c r="R38" s="30">
        <f t="shared" si="9"/>
        <v>0.16068150820854021</v>
      </c>
      <c r="S38" s="31">
        <f t="shared" si="9"/>
        <v>0.23302341350396683</v>
      </c>
      <c r="T38" s="31">
        <f t="shared" si="9"/>
        <v>0.15500881531946176</v>
      </c>
      <c r="U38" s="32">
        <f t="shared" si="9"/>
        <v>0.13896403644726063</v>
      </c>
      <c r="V38" s="6">
        <f t="shared" si="20"/>
        <v>1.9831759321257347</v>
      </c>
      <c r="W38" s="6">
        <f t="shared" si="10"/>
        <v>1.5483450252051776</v>
      </c>
      <c r="X38" s="6">
        <f t="shared" si="11"/>
        <v>3.5325732751194714</v>
      </c>
      <c r="Y38" s="6">
        <f t="shared" si="12"/>
        <v>3.3267042196030148</v>
      </c>
      <c r="Z38" s="6">
        <f t="shared" si="13"/>
        <v>0.28324395541893771</v>
      </c>
      <c r="AA38" s="18">
        <f t="shared" si="14"/>
        <v>0.52052951348521059</v>
      </c>
      <c r="AB38" s="27">
        <f t="shared" si="15"/>
        <v>164979.97574338509</v>
      </c>
      <c r="AC38" s="7">
        <f t="shared" si="16"/>
        <v>353187.9202801885</v>
      </c>
      <c r="AD38" s="7">
        <f t="shared" si="17"/>
        <v>302425.06507326791</v>
      </c>
      <c r="AE38" s="8">
        <f t="shared" si="18"/>
        <v>167198.0140402797</v>
      </c>
      <c r="AG38" s="64">
        <f t="shared" si="19"/>
        <v>1.1606815082085402</v>
      </c>
      <c r="AH38" s="64">
        <f t="shared" si="7"/>
        <v>1.2330234135039668</v>
      </c>
      <c r="AI38" s="64">
        <f t="shared" si="7"/>
        <v>1.1550088153194618</v>
      </c>
      <c r="AJ38" s="64">
        <f t="shared" si="7"/>
        <v>1.1389640364472606</v>
      </c>
    </row>
    <row r="39" spans="1:36" x14ac:dyDescent="0.25">
      <c r="A39" s="12">
        <v>2017</v>
      </c>
      <c r="B39">
        <v>3.4689327762271902</v>
      </c>
      <c r="C39">
        <v>2.9896480165652899</v>
      </c>
      <c r="D39">
        <v>4.7210071690793303</v>
      </c>
      <c r="E39">
        <v>4.5883597278551802</v>
      </c>
      <c r="F39">
        <v>0.35449921764711401</v>
      </c>
      <c r="G39">
        <v>3.2605229688507702</v>
      </c>
      <c r="H39">
        <v>434154.290679497</v>
      </c>
      <c r="I39">
        <v>435318.56127766997</v>
      </c>
      <c r="J39">
        <v>544333.29225161998</v>
      </c>
      <c r="K39">
        <v>387612.49966468202</v>
      </c>
      <c r="L39" s="30">
        <f t="shared" si="8"/>
        <v>0.18093358121253189</v>
      </c>
      <c r="M39" s="31">
        <f t="shared" si="9"/>
        <v>4.9843777753957763E-2</v>
      </c>
      <c r="N39" s="31">
        <f t="shared" si="9"/>
        <v>0.47432701625010187</v>
      </c>
      <c r="O39" s="31">
        <f t="shared" si="9"/>
        <v>0.24359000498288985</v>
      </c>
      <c r="P39" s="31">
        <f t="shared" si="9"/>
        <v>8.2916732532734017E-2</v>
      </c>
      <c r="Q39" s="31">
        <f t="shared" si="9"/>
        <v>0.26023360430017273</v>
      </c>
      <c r="R39" s="30">
        <f t="shared" si="9"/>
        <v>0.22696879600362108</v>
      </c>
      <c r="S39" s="31">
        <f t="shared" si="9"/>
        <v>0.47429021058045917</v>
      </c>
      <c r="T39" s="31">
        <f t="shared" si="9"/>
        <v>0.32534374647155362</v>
      </c>
      <c r="U39" s="32">
        <f t="shared" si="9"/>
        <v>0.24370705947736115</v>
      </c>
      <c r="V39" s="6">
        <f t="shared" si="20"/>
        <v>2.3419990556997452</v>
      </c>
      <c r="W39" s="6">
        <f t="shared" si="10"/>
        <v>1.6255203905279505</v>
      </c>
      <c r="X39" s="6">
        <f t="shared" si="11"/>
        <v>5.2081682163917407</v>
      </c>
      <c r="Y39" s="6">
        <f t="shared" si="12"/>
        <v>4.1370561170327136</v>
      </c>
      <c r="Z39" s="6">
        <f t="shared" si="13"/>
        <v>0.30672961871192339</v>
      </c>
      <c r="AA39" s="18">
        <f t="shared" si="14"/>
        <v>0.6559887849240823</v>
      </c>
      <c r="AB39" s="27">
        <f t="shared" si="15"/>
        <v>202425.28220256782</v>
      </c>
      <c r="AC39" s="7">
        <f t="shared" si="16"/>
        <v>520701.49336435355</v>
      </c>
      <c r="AD39" s="7">
        <f t="shared" si="17"/>
        <v>400817.16877110826</v>
      </c>
      <c r="AE39" s="8">
        <f t="shared" si="18"/>
        <v>207945.3503924908</v>
      </c>
      <c r="AG39" s="64">
        <f t="shared" si="19"/>
        <v>1.2269687960036211</v>
      </c>
      <c r="AH39" s="64">
        <f t="shared" si="7"/>
        <v>1.4742902105804592</v>
      </c>
      <c r="AI39" s="64">
        <f t="shared" si="7"/>
        <v>1.3253437464715536</v>
      </c>
      <c r="AJ39" s="64">
        <f t="shared" si="7"/>
        <v>1.2437070594773612</v>
      </c>
    </row>
    <row r="40" spans="1:36" x14ac:dyDescent="0.25">
      <c r="A40" s="12">
        <v>2018</v>
      </c>
      <c r="B40">
        <v>3.3294866379400498</v>
      </c>
      <c r="C40">
        <v>3.0440662871864101</v>
      </c>
      <c r="D40">
        <v>4.17597998764401</v>
      </c>
      <c r="E40">
        <v>4.8438444579147104</v>
      </c>
      <c r="F40">
        <v>0.27102427811513902</v>
      </c>
      <c r="G40">
        <v>3.1058254601443198</v>
      </c>
      <c r="H40">
        <v>415722.18660023902</v>
      </c>
      <c r="I40">
        <v>385064.88608175301</v>
      </c>
      <c r="J40">
        <v>508936.52556622599</v>
      </c>
      <c r="K40">
        <v>378286.20738836197</v>
      </c>
      <c r="L40" s="30">
        <f t="shared" si="8"/>
        <v>-4.0198570362266262E-2</v>
      </c>
      <c r="M40" s="31">
        <f t="shared" si="9"/>
        <v>1.8202233279501545E-2</v>
      </c>
      <c r="N40" s="31">
        <f t="shared" si="9"/>
        <v>-0.11544722596589685</v>
      </c>
      <c r="O40" s="31">
        <f t="shared" si="9"/>
        <v>5.5681059291956547E-2</v>
      </c>
      <c r="P40" s="31">
        <f t="shared" si="9"/>
        <v>-0.23547284557076242</v>
      </c>
      <c r="Q40" s="31">
        <f t="shared" si="9"/>
        <v>-4.7445612309541918E-2</v>
      </c>
      <c r="R40" s="30">
        <f t="shared" si="9"/>
        <v>-4.2455192715957768E-2</v>
      </c>
      <c r="S40" s="31">
        <f t="shared" si="9"/>
        <v>-0.11544114969143804</v>
      </c>
      <c r="T40" s="31">
        <f t="shared" si="9"/>
        <v>-6.5027745297327355E-2</v>
      </c>
      <c r="U40" s="32">
        <f t="shared" si="9"/>
        <v>-2.4060865643879104E-2</v>
      </c>
      <c r="V40" s="6">
        <f t="shared" si="20"/>
        <v>2.2478540418708377</v>
      </c>
      <c r="W40" s="6">
        <f t="shared" si="10"/>
        <v>1.6551084918769268</v>
      </c>
      <c r="X40" s="6">
        <f t="shared" si="11"/>
        <v>4.6068996434455611</v>
      </c>
      <c r="Y40" s="6">
        <f t="shared" si="12"/>
        <v>4.3674117839793638</v>
      </c>
      <c r="Z40" s="6">
        <f t="shared" si="13"/>
        <v>0.2345031225729918</v>
      </c>
      <c r="AA40" s="18">
        <f t="shared" si="14"/>
        <v>0.62486499535516682</v>
      </c>
      <c r="AB40" s="27">
        <f t="shared" si="15"/>
        <v>193831.27783607566</v>
      </c>
      <c r="AC40" s="7">
        <f t="shared" si="16"/>
        <v>460591.11432432389</v>
      </c>
      <c r="AD40" s="7">
        <f t="shared" si="17"/>
        <v>374752.93200946477</v>
      </c>
      <c r="AE40" s="8">
        <f t="shared" si="18"/>
        <v>202942.00525542771</v>
      </c>
      <c r="AG40" s="64">
        <f t="shared" si="19"/>
        <v>0.95754480728404223</v>
      </c>
      <c r="AH40" s="64">
        <f t="shared" si="7"/>
        <v>0.88455885030856196</v>
      </c>
      <c r="AI40" s="64">
        <f t="shared" si="7"/>
        <v>0.93497225470267264</v>
      </c>
      <c r="AJ40" s="64">
        <f t="shared" si="7"/>
        <v>0.9759391343561209</v>
      </c>
    </row>
    <row r="41" spans="1:36" x14ac:dyDescent="0.25">
      <c r="A41" s="13">
        <v>2019</v>
      </c>
      <c r="B41">
        <v>4.27466912336532</v>
      </c>
      <c r="C41">
        <v>3.54234552056342</v>
      </c>
      <c r="D41">
        <v>7.0770189296968198</v>
      </c>
      <c r="E41">
        <v>7.5814819880997399</v>
      </c>
      <c r="F41">
        <v>0.33293430622200099</v>
      </c>
      <c r="G41">
        <v>4.2556912281677404</v>
      </c>
      <c r="H41">
        <v>578407.72417424596</v>
      </c>
      <c r="I41">
        <v>652552.22192562395</v>
      </c>
      <c r="J41">
        <v>766644.24475342396</v>
      </c>
      <c r="K41">
        <v>498706.429017969</v>
      </c>
      <c r="L41" s="33">
        <f t="shared" si="8"/>
        <v>0.28388234830401782</v>
      </c>
      <c r="M41" s="34">
        <f t="shared" si="9"/>
        <v>0.16368869346717241</v>
      </c>
      <c r="N41" s="34">
        <f t="shared" si="9"/>
        <v>0.69469656239648492</v>
      </c>
      <c r="O41" s="34">
        <f t="shared" si="9"/>
        <v>0.56517866210831857</v>
      </c>
      <c r="P41" s="34">
        <f t="shared" si="9"/>
        <v>0.22842982384242627</v>
      </c>
      <c r="Q41" s="34">
        <f t="shared" si="9"/>
        <v>0.37022871464579632</v>
      </c>
      <c r="R41" s="33">
        <f t="shared" si="9"/>
        <v>0.39133234361255376</v>
      </c>
      <c r="S41" s="34">
        <f t="shared" si="9"/>
        <v>0.69465522698187754</v>
      </c>
      <c r="T41" s="34">
        <f t="shared" si="9"/>
        <v>0.50636514818912026</v>
      </c>
      <c r="U41" s="35">
        <f t="shared" si="9"/>
        <v>0.31833098663832438</v>
      </c>
      <c r="V41" s="9">
        <f t="shared" si="20"/>
        <v>2.885980125921809</v>
      </c>
      <c r="W41" s="9">
        <f t="shared" si="10"/>
        <v>1.926031038458683</v>
      </c>
      <c r="X41" s="9">
        <f t="shared" si="11"/>
        <v>7.8072969890527846</v>
      </c>
      <c r="Y41" s="9">
        <f t="shared" si="12"/>
        <v>6.8357797329249257</v>
      </c>
      <c r="Z41" s="9">
        <f t="shared" si="13"/>
        <v>0.28807062955283924</v>
      </c>
      <c r="AA41" s="20">
        <f t="shared" si="14"/>
        <v>0.8562079594126617</v>
      </c>
      <c r="AB41" s="28">
        <f t="shared" si="15"/>
        <v>269683.72605708323</v>
      </c>
      <c r="AC41" s="10">
        <f t="shared" si="16"/>
        <v>780543.13939112297</v>
      </c>
      <c r="AD41" s="10">
        <f t="shared" si="17"/>
        <v>564514.75596074469</v>
      </c>
      <c r="AE41" s="11">
        <f t="shared" si="18"/>
        <v>267544.73401874804</v>
      </c>
      <c r="AG41" s="64">
        <f t="shared" si="19"/>
        <v>1.3913323436125538</v>
      </c>
      <c r="AH41" s="64">
        <f t="shared" si="7"/>
        <v>1.6946552269818775</v>
      </c>
      <c r="AI41" s="64">
        <f t="shared" si="7"/>
        <v>1.5063651481891203</v>
      </c>
      <c r="AJ41" s="64">
        <f t="shared" si="7"/>
        <v>1.3183309866383244</v>
      </c>
    </row>
    <row r="43" spans="1:36" x14ac:dyDescent="0.25">
      <c r="AG43" s="64">
        <f>PRODUCT(AG33:AG41)^(1/COUNT(AG33:AG41))-1</f>
        <v>0.11653604749725543</v>
      </c>
      <c r="AH43" s="64">
        <f t="shared" ref="AH43:AJ43" si="21">PRODUCT(AH33:AH41)^(1/COUNT(AH33:AH41))-1</f>
        <v>0.25647893591844739</v>
      </c>
      <c r="AI43" s="64">
        <f t="shared" si="21"/>
        <v>0.21204704648592743</v>
      </c>
      <c r="AJ43" s="64">
        <f t="shared" si="21"/>
        <v>0.11554858509004129</v>
      </c>
    </row>
  </sheetData>
  <mergeCells count="6">
    <mergeCell ref="A16:A17"/>
    <mergeCell ref="A30:A31"/>
    <mergeCell ref="L16:U16"/>
    <mergeCell ref="V16:AE16"/>
    <mergeCell ref="L30:U30"/>
    <mergeCell ref="V30:AE30"/>
  </mergeCells>
  <conditionalFormatting sqref="L19:U27 L33:U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from 2006</vt:lpstr>
      <vt:lpstr>from 2010 - bull market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Garzarelli</dc:creator>
  <cp:lastModifiedBy>Federico Garzarelli</cp:lastModifiedBy>
  <dcterms:created xsi:type="dcterms:W3CDTF">2020-11-23T19:36:45Z</dcterms:created>
  <dcterms:modified xsi:type="dcterms:W3CDTF">2021-03-18T16:30:56Z</dcterms:modified>
</cp:coreProperties>
</file>