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99A1DC-1987-4C08-82F6-0EF32979D8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pitalización" sheetId="10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0" l="1"/>
  <c r="D31" i="10"/>
  <c r="D29" i="10"/>
  <c r="B29" i="10"/>
  <c r="C23" i="10"/>
  <c r="E19" i="10"/>
  <c r="E18" i="10"/>
  <c r="E21" i="10"/>
  <c r="V15" i="10"/>
  <c r="V13" i="10"/>
  <c r="V12" i="10"/>
  <c r="U25" i="10"/>
  <c r="U23" i="10"/>
  <c r="T15" i="10"/>
  <c r="T12" i="10"/>
  <c r="G9" i="10"/>
  <c r="C21" i="10"/>
  <c r="C18" i="10"/>
  <c r="F9" i="10"/>
  <c r="E9" i="10"/>
  <c r="T17" i="10" l="1"/>
  <c r="I9" i="10"/>
  <c r="C5" i="10" s="1"/>
  <c r="S25" i="10" l="1"/>
  <c r="S27" i="10" s="1"/>
  <c r="S23" i="10"/>
  <c r="B31" i="10"/>
</calcChain>
</file>

<file path=xl/sharedStrings.xml><?xml version="1.0" encoding="utf-8"?>
<sst xmlns="http://schemas.openxmlformats.org/spreadsheetml/2006/main" count="235" uniqueCount="21">
  <si>
    <t>TEM =</t>
  </si>
  <si>
    <t>+</t>
  </si>
  <si>
    <t>1. Obtengo la TEM (tasa efectiva mensual) a partir de la TNA (tasa nominal anual)</t>
  </si>
  <si>
    <t xml:space="preserve">= </t>
  </si>
  <si>
    <t>%</t>
  </si>
  <si>
    <t>Cuota</t>
  </si>
  <si>
    <t>TNA</t>
  </si>
  <si>
    <t>n</t>
  </si>
  <si>
    <t>TEM</t>
  </si>
  <si>
    <t>$</t>
  </si>
  <si>
    <t>meses</t>
  </si>
  <si>
    <t>S =</t>
  </si>
  <si>
    <t>Cuota .</t>
  </si>
  <si>
    <t>(  1    +    TEM  )      -     1</t>
  </si>
  <si>
    <t>3. Para calcular el dinero que ganó, al resultado le resto el valor de la cuota multiplicado por el tiempo</t>
  </si>
  <si>
    <t>-</t>
  </si>
  <si>
    <t>(  Cuota   .    N   )</t>
  </si>
  <si>
    <t>S</t>
  </si>
  <si>
    <t>2. Calculo el monto al finalizar el período</t>
  </si>
  <si>
    <t>1. Calculo el monto al finalizar el período</t>
  </si>
  <si>
    <t>2. Para calcular el dinero que ganó, al resultado le resto el valor de la cuota multiplicado por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</si>
</sst>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/>
    <xf numFmtId="0" fontId="0" fillId="2" borderId="0" xfId="0" quotePrefix="1" applyFill="1" applyAlignment="1">
      <alignment horizontal="center"/>
    </xf>
    <xf numFmtId="164" fontId="2" fillId="2" borderId="0" xfId="0" applyNumberFormat="1" applyFont="1" applyFill="1"/>
    <xf numFmtId="0" fontId="2" fillId="2" borderId="0" xfId="0" quotePrefix="1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quotePrefix="1" applyFill="1" applyBorder="1"/>
    <xf numFmtId="0" fontId="0" fillId="2" borderId="1" xfId="0" applyFill="1" applyBorder="1"/>
    <xf numFmtId="2" fontId="0" fillId="2" borderId="0" xfId="0" applyNumberFormat="1" applyFill="1"/>
    <xf numFmtId="2" fontId="1" fillId="2" borderId="0" xfId="0" applyNumberFormat="1" applyFont="1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/>
    <xf numFmtId="164" fontId="0" fillId="2" borderId="2" xfId="0" applyNumberForma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1" xfId="0" applyFill="1" applyBorder="1" applyAlignment="1"/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504826</xdr:colOff>
      <xdr:row>7</xdr:row>
      <xdr:rowOff>161925</xdr:rowOff>
    </xdr:from>
    <xdr:to>
      <xdr:col>5</xdr:col>
      <xdr:colOff>28575</xdr:colOff>
      <xdr:row>10</xdr:row>
      <xdr:rowOff>57150</xdr:rowOff>
    </xdr:to>
    <xdr:sp macro="" textlink="">
      <xdr:nvSpPr>
        <xdr:cNvPr id="2" name="Corchetes 1">
          <a:extLst>
            <a:ext uri="{FF2B5EF4-FFF2-40B4-BE49-F238E27FC236}">
              <a16:creationId xmlns:a16="http://schemas.microsoft.com/office/drawing/2014/main" id="{2C1D3F7E-686E-4971-9CEB-44A26F23A3EB}"/>
            </a:ext>
          </a:extLst>
        </xdr:cNvPr>
        <xdr:cNvSpPr/>
      </xdr:nvSpPr>
      <xdr:spPr>
        <a:xfrm>
          <a:off x="1266826" y="1685925"/>
          <a:ext cx="1323974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5</xdr:col>
      <xdr:colOff>85725</xdr:colOff>
      <xdr:row>7</xdr:row>
      <xdr:rowOff>23812</xdr:rowOff>
    </xdr:from>
    <xdr:ext cx="136832" cy="2312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8AE7788-2ADA-4738-B086-9A0A37F1E0AE}"/>
                </a:ext>
              </a:extLst>
            </xdr:cNvPr>
            <xdr:cNvSpPr txBox="1"/>
          </xdr:nvSpPr>
          <xdr:spPr>
            <a:xfrm>
              <a:off x="2676525" y="1547812"/>
              <a:ext cx="136832" cy="231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AR" sz="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AR" sz="800" b="0" i="1">
                            <a:latin typeface="Cambria Math" panose="02040503050406030204" pitchFamily="18" charset="0"/>
                          </a:rPr>
                          <m:t>30</m:t>
                        </m:r>
                      </m:num>
                      <m:den>
                        <m:r>
                          <a:rPr lang="es-AR" sz="800" b="0" i="1">
                            <a:latin typeface="Cambria Math" panose="02040503050406030204" pitchFamily="18" charset="0"/>
                          </a:rPr>
                          <m:t>30</m:t>
                        </m:r>
                      </m:den>
                    </m:f>
                  </m:oMath>
                </m:oMathPara>
              </a14:m>
              <a:endParaRPr lang="es-AR" sz="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8AE7788-2ADA-4738-B086-9A0A37F1E0AE}"/>
                </a:ext>
              </a:extLst>
            </xdr:cNvPr>
            <xdr:cNvSpPr txBox="1"/>
          </xdr:nvSpPr>
          <xdr:spPr>
            <a:xfrm>
              <a:off x="2676525" y="1547812"/>
              <a:ext cx="136832" cy="231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AR" sz="800" b="0" i="0">
                  <a:latin typeface="Cambria Math" panose="02040503050406030204" pitchFamily="18" charset="0"/>
                </a:rPr>
                <a:t>30/30</a:t>
              </a:r>
              <a:endParaRPr lang="es-AR" sz="800"/>
            </a:p>
          </xdr:txBody>
        </xdr:sp>
      </mc:Fallback>
    </mc:AlternateContent>
    <xdr:clientData/>
  </xdr:oneCellAnchor>
  <xdr:oneCellAnchor>
    <xdr:from>
      <xdr:col>4</xdr:col>
      <xdr:colOff>742950</xdr:colOff>
      <xdr:row>13</xdr:row>
      <xdr:rowOff>123825</xdr:rowOff>
    </xdr:from>
    <xdr:ext cx="35242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213008B-30CF-48C7-9E90-2AE9735F05CD}"/>
                </a:ext>
              </a:extLst>
            </xdr:cNvPr>
            <xdr:cNvSpPr txBox="1"/>
          </xdr:nvSpPr>
          <xdr:spPr>
            <a:xfrm>
              <a:off x="2543175" y="2981325"/>
              <a:ext cx="35242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AR" sz="15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AR" sz="15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s-AR" sz="15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s-AR" sz="15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213008B-30CF-48C7-9E90-2AE9735F05CD}"/>
                </a:ext>
              </a:extLst>
            </xdr:cNvPr>
            <xdr:cNvSpPr txBox="1"/>
          </xdr:nvSpPr>
          <xdr:spPr>
            <a:xfrm>
              <a:off x="2543175" y="2981325"/>
              <a:ext cx="35242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1500" b="0" i="0">
                  <a:latin typeface="Cambria Math" panose="02040503050406030204" pitchFamily="18" charset="0"/>
                </a:rPr>
                <a:t> ^𝑛</a:t>
              </a:r>
              <a:endParaRPr lang="es-AR" sz="1500"/>
            </a:p>
          </xdr:txBody>
        </xdr:sp>
      </mc:Fallback>
    </mc:AlternateContent>
    <xdr:clientData/>
  </xdr:oneCellAnchor>
  <xdr:oneCellAnchor>
    <xdr:from>
      <xdr:col>21</xdr:col>
      <xdr:colOff>742950</xdr:colOff>
      <xdr:row>7</xdr:row>
      <xdr:rowOff>123825</xdr:rowOff>
    </xdr:from>
    <xdr:ext cx="35242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7EC020F-9CF8-46BB-BF35-0EF47470EAE3}"/>
                </a:ext>
              </a:extLst>
            </xdr:cNvPr>
            <xdr:cNvSpPr txBox="1"/>
          </xdr:nvSpPr>
          <xdr:spPr>
            <a:xfrm>
              <a:off x="2543175" y="2600325"/>
              <a:ext cx="35242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AR" sz="15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AR" sz="15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s-AR" sz="15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s-AR" sz="15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7EC020F-9CF8-46BB-BF35-0EF47470EAE3}"/>
                </a:ext>
              </a:extLst>
            </xdr:cNvPr>
            <xdr:cNvSpPr txBox="1"/>
          </xdr:nvSpPr>
          <xdr:spPr>
            <a:xfrm>
              <a:off x="2543175" y="2600325"/>
              <a:ext cx="35242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AR" sz="1500" b="0" i="0">
                  <a:latin typeface="Cambria Math" panose="02040503050406030204" pitchFamily="18" charset="0"/>
                </a:rPr>
                <a:t> ^𝑛</a:t>
              </a:r>
              <a:endParaRPr lang="es-AR" sz="15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914D-018B-4804-86F9-5EFA4A172DAE}">
  <dimension ref="A1:AD35"/>
  <sheetViews>
    <sheetView tabSelected="1" workbookViewId="0">
      <selection activeCell="H2" sqref="H2"/>
    </sheetView>
  </sheetViews>
  <sheetFormatPr baseColWidth="10" defaultRowHeight="15" x14ac:dyDescent="0.25"/>
  <cols>
    <col min="2" max="2" width="7.7109375" customWidth="1"/>
    <col min="3" max="3" width="4" customWidth="1"/>
    <col min="4" max="4" width="3.85546875" customWidth="1"/>
    <col min="5" max="5" width="12" customWidth="1"/>
    <col min="6" max="6" width="8.28515625" customWidth="1"/>
    <col min="7" max="7" width="8.42578125" customWidth="1"/>
    <col min="8" max="8" width="3.7109375" customWidth="1"/>
    <col min="9" max="9" width="8.28515625" customWidth="1"/>
    <col min="16" max="16" width="3.140625" customWidth="1"/>
    <col min="17" max="17" width="3" customWidth="1"/>
    <col min="18" max="18" width="4.85546875" customWidth="1"/>
    <col min="19" max="19" width="7.42578125" customWidth="1"/>
    <col min="20" max="20" width="4" customWidth="1"/>
    <col min="21" max="21" width="3.7109375" customWidth="1"/>
    <col min="23" max="23" width="7.85546875" customWidth="1"/>
    <col min="24" max="24" width="7.5703125" customWidth="1"/>
    <col min="25" max="25" width="4.5703125" customWidth="1"/>
    <col min="26" max="26" width="7.855468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32" t="s">
        <v>5</v>
      </c>
      <c r="C2" s="33">
        <v>500</v>
      </c>
      <c r="D2" s="33"/>
      <c r="E2" s="32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</v>
      </c>
      <c r="T2" s="20">
        <v>1000</v>
      </c>
      <c r="U2" s="20"/>
      <c r="V2" s="1" t="s">
        <v>9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32" t="s">
        <v>6</v>
      </c>
      <c r="C3" s="33">
        <v>6</v>
      </c>
      <c r="D3" s="33"/>
      <c r="E3" s="3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7</v>
      </c>
      <c r="T3" s="2">
        <v>6</v>
      </c>
      <c r="U3" s="2"/>
      <c r="V3" s="1" t="s">
        <v>10</v>
      </c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32" t="s">
        <v>7</v>
      </c>
      <c r="C4" s="33">
        <v>12</v>
      </c>
      <c r="D4" s="33"/>
      <c r="E4" s="32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 t="s">
        <v>8</v>
      </c>
      <c r="T4" s="27">
        <v>2</v>
      </c>
      <c r="U4" s="28"/>
      <c r="V4" s="10" t="s">
        <v>4</v>
      </c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0" t="s">
        <v>8</v>
      </c>
      <c r="C5" s="27">
        <f>I9</f>
        <v>0.5</v>
      </c>
      <c r="D5" s="28"/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3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 t="s">
        <v>0</v>
      </c>
      <c r="C9" s="11">
        <v>1</v>
      </c>
      <c r="D9" s="11" t="s">
        <v>1</v>
      </c>
      <c r="E9" s="4" t="str">
        <f>CONCATENATE((ROUND((C3/100),4))," . "," 30")</f>
        <v>0,06 .  30</v>
      </c>
      <c r="F9" s="5" t="str">
        <f>CONCATENATE("-1"," =")</f>
        <v>-1 =</v>
      </c>
      <c r="G9" s="6">
        <f>ROUND((((1+(((C3/100)*30)/360))^1)-1),4)</f>
        <v>5.0000000000000001E-3</v>
      </c>
      <c r="H9" s="7" t="s">
        <v>3</v>
      </c>
      <c r="I9" s="8">
        <f>G9*100</f>
        <v>0.5</v>
      </c>
      <c r="J9" s="9" t="s">
        <v>4</v>
      </c>
      <c r="K9" s="1"/>
      <c r="L9" s="1"/>
      <c r="M9" s="1"/>
      <c r="N9" s="1"/>
      <c r="O9" s="1"/>
      <c r="P9" s="1"/>
      <c r="Q9" s="1"/>
      <c r="R9" s="1"/>
      <c r="S9" s="11" t="s">
        <v>11</v>
      </c>
      <c r="T9" s="20" t="s">
        <v>12</v>
      </c>
      <c r="U9" s="22"/>
      <c r="V9" s="13" t="s">
        <v>13</v>
      </c>
      <c r="W9" s="14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1"/>
      <c r="D10" s="11"/>
      <c r="E10" s="11">
        <v>360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7" t="s">
        <v>8</v>
      </c>
      <c r="W10" s="17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1"/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1" t="s">
        <v>11</v>
      </c>
      <c r="T12" s="23" t="str">
        <f>CONCATENATE($C$2,"  .")</f>
        <v>500  .</v>
      </c>
      <c r="U12" s="24"/>
      <c r="V12" s="18" t="str">
        <f>CONCATENATE("( 1   +   ",(T4/100)," )^",T3,"  -  1")</f>
        <v>( 1   +   0,02 )^6  -  1</v>
      </c>
      <c r="W12" s="18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9">
        <f>T4/100</f>
        <v>0.02</v>
      </c>
      <c r="W13" s="17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1" t="s">
        <v>11</v>
      </c>
      <c r="C15" s="1" t="s">
        <v>12</v>
      </c>
      <c r="D15" s="1"/>
      <c r="E15" s="13" t="s">
        <v>13</v>
      </c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1" t="s">
        <v>11</v>
      </c>
      <c r="T15" s="23" t="str">
        <f>CONCATENATE($C$2,"  .")</f>
        <v>500  .</v>
      </c>
      <c r="U15" s="24"/>
      <c r="V15" s="11">
        <f>ROUND((((1+(T4/100))^T3)-1)/(T4/100),4)</f>
        <v>6.3080999999999996</v>
      </c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31" t="s">
        <v>8</v>
      </c>
      <c r="F16" s="3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2" t="s">
        <v>11</v>
      </c>
      <c r="T17" s="25">
        <f>ROUND((T2*V15),4)</f>
        <v>6308.1</v>
      </c>
      <c r="U17" s="26"/>
      <c r="V17" s="26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1" t="s">
        <v>11</v>
      </c>
      <c r="C18" s="23" t="str">
        <f>CONCATENATE($C$2,"  .")</f>
        <v>500  .</v>
      </c>
      <c r="D18" s="23"/>
      <c r="E18" s="29" t="str">
        <f>CONCATENATE("( 1   +   ",(C5/100)," )^",C4,"  -  1")</f>
        <v>( 1   +   0,005 )^12  -  1</v>
      </c>
      <c r="F18" s="2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30">
        <f>C5/100</f>
        <v>5.0000000000000001E-3</v>
      </c>
      <c r="F19" s="3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20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1" t="s">
        <v>11</v>
      </c>
      <c r="C21" s="23" t="str">
        <f>CONCATENATE($C$2,"  .")</f>
        <v>500  .</v>
      </c>
      <c r="D21" s="23"/>
      <c r="E21" s="11">
        <f>ROUND((((1+(C5/100))^C4)-1)/(C5/100),4)</f>
        <v>12.335599999999999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1" t="s">
        <v>17</v>
      </c>
      <c r="T21" s="11" t="s">
        <v>15</v>
      </c>
      <c r="U21" s="2" t="s">
        <v>16</v>
      </c>
      <c r="V21" s="2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2" t="s">
        <v>11</v>
      </c>
      <c r="C23" s="25">
        <f>ROUND((C2*E21),4)</f>
        <v>6167.8</v>
      </c>
      <c r="D23" s="25"/>
      <c r="E23" s="2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5">
        <f>T17</f>
        <v>6308.1</v>
      </c>
      <c r="T23" s="11" t="s">
        <v>15</v>
      </c>
      <c r="U23" s="20" t="str">
        <f>CONCATENATE("(  ",T2,"    .    ",T3, ")")</f>
        <v>(  1000    .    6)</v>
      </c>
      <c r="V23" s="20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 t="s">
        <v>14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5">
        <f>T17</f>
        <v>6308.1</v>
      </c>
      <c r="T25" s="11" t="s">
        <v>15</v>
      </c>
      <c r="U25" s="21">
        <f>T2*T3</f>
        <v>6000</v>
      </c>
      <c r="V25" s="2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1" t="s">
        <v>17</v>
      </c>
      <c r="C27" s="11" t="s">
        <v>15</v>
      </c>
      <c r="D27" s="20" t="s">
        <v>16</v>
      </c>
      <c r="E27" s="2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6">
        <f>S25-U25</f>
        <v>308.10000000000036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5">
        <f>C23</f>
        <v>6167.8</v>
      </c>
      <c r="C29" s="11" t="s">
        <v>15</v>
      </c>
      <c r="D29" s="20" t="str">
        <f>CONCATENATE("(  ",C2,"    .    ",C4, ")")</f>
        <v>(  500    .    12)</v>
      </c>
      <c r="E29" s="2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5">
        <f>C23</f>
        <v>6167.8</v>
      </c>
      <c r="C31" s="11" t="s">
        <v>15</v>
      </c>
      <c r="D31" s="21">
        <f>C2*C4</f>
        <v>6000</v>
      </c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6">
        <f>B31-D31</f>
        <v>167.80000000000018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</sheetData>
  <mergeCells count="21">
    <mergeCell ref="T4:U4"/>
    <mergeCell ref="D27:E27"/>
    <mergeCell ref="D29:E29"/>
    <mergeCell ref="D31:E31"/>
    <mergeCell ref="T2:U2"/>
    <mergeCell ref="C18:D18"/>
    <mergeCell ref="E18:F18"/>
    <mergeCell ref="E19:F19"/>
    <mergeCell ref="C21:D21"/>
    <mergeCell ref="C23:E23"/>
    <mergeCell ref="C2:D2"/>
    <mergeCell ref="C3:D3"/>
    <mergeCell ref="C4:D4"/>
    <mergeCell ref="C5:D5"/>
    <mergeCell ref="E16:F16"/>
    <mergeCell ref="U23:V23"/>
    <mergeCell ref="U25:V25"/>
    <mergeCell ref="T9:U9"/>
    <mergeCell ref="T12:U12"/>
    <mergeCell ref="T15:U15"/>
    <mergeCell ref="T17:V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Capitalización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2023-11-29T13:39:30Z</dcterms:modified>
</cp:coreProperties>
</file>