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\OneDrive\Documents\R\WCST_humans\RESULTS\results_prolific.pilot_2\"/>
    </mc:Choice>
  </mc:AlternateContent>
  <bookViews>
    <workbookView xWindow="0" yWindow="0" windowWidth="21696" windowHeight="9780" activeTab="5"/>
  </bookViews>
  <sheets>
    <sheet name="vpn" sheetId="1" r:id="rId1"/>
    <sheet name="survey" sheetId="2" r:id="rId2"/>
    <sheet name="time" sheetId="3" r:id="rId3"/>
    <sheet name="merge" sheetId="4" r:id="rId4"/>
    <sheet name="prolific" sheetId="6" r:id="rId5"/>
    <sheet name="resul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6" l="1"/>
  <c r="G23" i="6"/>
  <c r="F24" i="6"/>
  <c r="F23" i="6"/>
  <c r="H24" i="5"/>
  <c r="H28" i="5"/>
  <c r="C28" i="5"/>
  <c r="H22" i="5"/>
  <c r="H23" i="5"/>
  <c r="H25" i="5"/>
  <c r="H26" i="5"/>
  <c r="H21" i="5"/>
  <c r="O32" i="5"/>
  <c r="O31" i="5"/>
  <c r="G13" i="5" l="1"/>
  <c r="G14" i="5"/>
  <c r="G15" i="5"/>
  <c r="G16" i="5"/>
  <c r="G17" i="5"/>
  <c r="G12" i="5"/>
  <c r="G4" i="5"/>
  <c r="G5" i="5"/>
  <c r="G6" i="5"/>
  <c r="G7" i="5"/>
  <c r="G8" i="5"/>
  <c r="G3" i="5"/>
  <c r="I12" i="5"/>
  <c r="I3" i="5"/>
  <c r="N22" i="5"/>
  <c r="N23" i="5"/>
  <c r="N26" i="5"/>
  <c r="N27" i="5"/>
  <c r="N28" i="5"/>
  <c r="N21" i="5"/>
  <c r="E22" i="5"/>
  <c r="F22" i="5"/>
  <c r="E23" i="5"/>
  <c r="F23" i="5"/>
  <c r="E24" i="5"/>
  <c r="F24" i="5"/>
  <c r="E25" i="5"/>
  <c r="F25" i="5"/>
  <c r="E26" i="5"/>
  <c r="F26" i="5"/>
  <c r="F21" i="5"/>
  <c r="E21" i="5"/>
  <c r="B22" i="5"/>
  <c r="C22" i="5"/>
  <c r="D22" i="5" s="1"/>
  <c r="B23" i="5"/>
  <c r="C23" i="5"/>
  <c r="B24" i="5"/>
  <c r="C24" i="5"/>
  <c r="D24" i="5" s="1"/>
  <c r="B25" i="5"/>
  <c r="C25" i="5"/>
  <c r="D25" i="5" s="1"/>
  <c r="B26" i="5"/>
  <c r="C26" i="5"/>
  <c r="D26" i="5" s="1"/>
  <c r="C21" i="5"/>
  <c r="D21" i="5" s="1"/>
  <c r="B21" i="5"/>
  <c r="D23" i="5" l="1"/>
</calcChain>
</file>

<file path=xl/sharedStrings.xml><?xml version="1.0" encoding="utf-8"?>
<sst xmlns="http://schemas.openxmlformats.org/spreadsheetml/2006/main" count="840" uniqueCount="235">
  <si>
    <t>Michael</t>
  </si>
  <si>
    <t>female</t>
  </si>
  <si>
    <t>normal</t>
  </si>
  <si>
    <t>not color blind</t>
  </si>
  <si>
    <t>5dac1091063b1e001701319f</t>
  </si>
  <si>
    <t>male</t>
  </si>
  <si>
    <t>corrected</t>
  </si>
  <si>
    <t>5efee4111a9acf3f954d8436</t>
  </si>
  <si>
    <t>5e697944490eba2319fbfa0d</t>
  </si>
  <si>
    <t>5f5aa02b58c9fb18ba811fd9</t>
  </si>
  <si>
    <t>5e682759984ee80128a78dca</t>
  </si>
  <si>
    <t>5e4eb6962032272fb9e387fb</t>
  </si>
  <si>
    <t>5f0c8d92c34c6061989be2b1</t>
  </si>
  <si>
    <t>5c4a28e0b8f0e3000192feda</t>
  </si>
  <si>
    <t>5f46474e90a7c90008b22726</t>
  </si>
  <si>
    <t>5ce5e3156ad4e5001e097513</t>
  </si>
  <si>
    <t>5f47af90a023e11b84f71f2e</t>
  </si>
  <si>
    <t>5e3dd8f47f891e000ba33aca</t>
  </si>
  <si>
    <t>5f588c472f53113f8d334cba</t>
  </si>
  <si>
    <t>5e234e6d06121f5eceaba7f1</t>
  </si>
  <si>
    <t>5e331aa16ec1ac2ee0ff37aa</t>
  </si>
  <si>
    <t>5d33589df665c6001ab9a801</t>
  </si>
  <si>
    <t>5f3164c10c431b65ceee7808</t>
  </si>
  <si>
    <t>5ebd841ddea21b08a0aa3057</t>
  </si>
  <si>
    <t>5d62f4e11d7a3e0001d6b124</t>
  </si>
  <si>
    <t>wlin</t>
  </si>
  <si>
    <t>hello 1</t>
  </si>
  <si>
    <t>hello 2</t>
  </si>
  <si>
    <t>yes aha</t>
  </si>
  <si>
    <t>yes</t>
  </si>
  <si>
    <t>moonsq</t>
  </si>
  <si>
    <t>find out the pattern of acceptance.</t>
  </si>
  <si>
    <t>4&amp;gt;1&amp;gt;2&amp;gt;3 seemed to be the sorting pattern.</t>
  </si>
  <si>
    <t>interesting experiment!</t>
  </si>
  <si>
    <t>wnol</t>
  </si>
  <si>
    <t>To measure how long it would take participants to figure out what made a match 'correct' or 'incorrect'.</t>
  </si>
  <si>
    <t>The shape of the object, color of the object, and number of object must be different between the two cards matched. In other words they must have no similarity.</t>
  </si>
  <si>
    <t>I don't know if this is useful or not but I experienced a false 'aha' moment. I was trying to figure out the system and the first time I got it right I thought I had figured it out, but then I tested what I thought the rule was on another card and I was wrong. So I technically had multiple aha moments, its just the first was false.</t>
  </si>
  <si>
    <t>wlout</t>
  </si>
  <si>
    <t>To see how long it would take participants to work out what the rule for sorting was.</t>
  </si>
  <si>
    <t>There was a letter underneath the card that needed to be sorted which you had to scroll down to see.</t>
  </si>
  <si>
    <t>Problem solving exercise under timed conditions</t>
  </si>
  <si>
    <t>Ignore the shape and simply follow the letter</t>
  </si>
  <si>
    <t>No</t>
  </si>
  <si>
    <t>to see whether colour or shape influenced where you place the cards despite the A-D label given to them</t>
  </si>
  <si>
    <t>asigning the A-D label from the cards in the decks to the piles</t>
  </si>
  <si>
    <t>no aha</t>
  </si>
  <si>
    <t>I wasn't sure.</t>
  </si>
  <si>
    <t>It seemed to be going in order. But I wasn't sure if it was just random.</t>
  </si>
  <si>
    <t>The goal of the experiment was to check my vision.</t>
  </si>
  <si>
    <t>I find a rule that was about the choices of the cards according to the letters.</t>
  </si>
  <si>
    <t>Thank you for giving me the survey. I am very pleased  to work with you.</t>
  </si>
  <si>
    <t>wnola</t>
  </si>
  <si>
    <t>To see how easy it was for people to find out an overall pattern</t>
  </si>
  <si>
    <t>I did at the end of the experiment, admittedly I didn't pick it enough quick enough. It was each option after each other consecutively.</t>
  </si>
  <si>
    <t>Sorting, paying attention</t>
  </si>
  <si>
    <t>It was based on the letter of the card</t>
  </si>
  <si>
    <t>N/A</t>
  </si>
  <si>
    <t>To try and work out the rule, took me far too long!</t>
  </si>
  <si>
    <t>for example, 3 red triangles.. the card would then go into the deck with two cards in, if that deck is red then it would go into the deck with 1 card, if that card was triangle shape then it would go into the 4th deck</t>
  </si>
  <si>
    <t>wnolfs</t>
  </si>
  <si>
    <t>To see if people can find patterns in the correct and incorrect matching</t>
  </si>
  <si>
    <t>I did not.</t>
  </si>
  <si>
    <t>Fun</t>
  </si>
  <si>
    <t>The letters</t>
  </si>
  <si>
    <t>To see if the color of card, number of shapes on card, type of shape on card affected where you placed the card</t>
  </si>
  <si>
    <t>Match the letter on the bottom of the card to the cards on the top</t>
  </si>
  <si>
    <t>The goal seems to be to figure out what the rule or pattern of this card sorting experiment is supposed to be,</t>
  </si>
  <si>
    <t>The rule is that you have to sort each card into the four cards above in order from left to right.</t>
  </si>
  <si>
    <t>This study was very fun!</t>
  </si>
  <si>
    <t>To try work out a pattern/rule</t>
  </si>
  <si>
    <t>No I could not work it out</t>
  </si>
  <si>
    <t>Informed consent</t>
  </si>
  <si>
    <t>Datasheet</t>
  </si>
  <si>
    <t>Instruction</t>
  </si>
  <si>
    <t>WCST-Start</t>
  </si>
  <si>
    <t>Survey</t>
  </si>
  <si>
    <t>WCST</t>
  </si>
  <si>
    <t>didn' move any cards</t>
  </si>
  <si>
    <t>resultsfile</t>
  </si>
  <si>
    <t>moonsq_11_Results.txt</t>
  </si>
  <si>
    <t>moonsq_17_Results.txt</t>
  </si>
  <si>
    <t>moonsq_5_Results.txt</t>
  </si>
  <si>
    <t>wlin_1_Results.txt</t>
  </si>
  <si>
    <t>wlin_13_Results.txt</t>
  </si>
  <si>
    <t>wlin_19_Results.txt</t>
  </si>
  <si>
    <t>wlin_25_Results.txt</t>
  </si>
  <si>
    <t>wlin_7_Results.txt</t>
  </si>
  <si>
    <t>wlout_14_Results.txt</t>
  </si>
  <si>
    <t>wlout_2_Results.txt</t>
  </si>
  <si>
    <t>wlout_20_Results.txt</t>
  </si>
  <si>
    <t>wlout_8_Results.txt</t>
  </si>
  <si>
    <t>wnol_15_Results.txt</t>
  </si>
  <si>
    <t>wnol_21_Results.txt</t>
  </si>
  <si>
    <t>wnol_3_Results.txt</t>
  </si>
  <si>
    <t>wnolfs_18_Results.txt</t>
  </si>
  <si>
    <t>wnolfs_24_Results.txt</t>
  </si>
  <si>
    <t>wnolfs_6_Results.txt</t>
  </si>
  <si>
    <t>index assigned</t>
  </si>
  <si>
    <t>went back and forth between pages?</t>
  </si>
  <si>
    <t>refreshed pages?</t>
  </si>
  <si>
    <t>quit during task</t>
  </si>
  <si>
    <t>condition assigned</t>
  </si>
  <si>
    <t>opened, started writing or submitted?</t>
  </si>
  <si>
    <t>what happens if they go fill the datasheet twice?</t>
  </si>
  <si>
    <t>how is this possible?</t>
  </si>
  <si>
    <t>same ID!</t>
  </si>
  <si>
    <t>what happens if they make a move and then go back to instructions?</t>
  </si>
  <si>
    <t>missing informed consent</t>
  </si>
  <si>
    <t>informed consent</t>
  </si>
  <si>
    <t>datasheet</t>
  </si>
  <si>
    <t>instructions</t>
  </si>
  <si>
    <t>opened WCST</t>
  </si>
  <si>
    <t>vpn data exists</t>
  </si>
  <si>
    <t>prolific ID</t>
  </si>
  <si>
    <t>surveydata exists</t>
  </si>
  <si>
    <t>survey timestamp</t>
  </si>
  <si>
    <t>Condition</t>
  </si>
  <si>
    <t>Nbof_participants</t>
  </si>
  <si>
    <t>Nbof_solvers</t>
  </si>
  <si>
    <t>Solution_rate</t>
  </si>
  <si>
    <t>Avg_task_time</t>
  </si>
  <si>
    <t>Avg_nbof_moves</t>
  </si>
  <si>
    <t>NA</t>
  </si>
  <si>
    <t>Combined</t>
  </si>
  <si>
    <t>E1/C1</t>
  </si>
  <si>
    <t>WLIN</t>
  </si>
  <si>
    <t>E1/C2</t>
  </si>
  <si>
    <t>WLOUT</t>
  </si>
  <si>
    <t>E1/C3</t>
  </si>
  <si>
    <t>WNOL</t>
  </si>
  <si>
    <t>E2/C1</t>
  </si>
  <si>
    <t>WNOLS</t>
  </si>
  <si>
    <t>E2/C2</t>
  </si>
  <si>
    <t>WNOLA</t>
  </si>
  <si>
    <t>E2/C3</t>
  </si>
  <si>
    <t>MOONSQ</t>
  </si>
  <si>
    <t>WNOLS&gt;WNOLA=MOON</t>
  </si>
  <si>
    <t>Percent non-solvers</t>
  </si>
  <si>
    <t>WLIN &lt; WLOUT &lt; WNOL</t>
  </si>
  <si>
    <t>WLOUT&lt;WLIN&lt;WNOL</t>
  </si>
  <si>
    <t>prediction</t>
  </si>
  <si>
    <t>result?</t>
  </si>
  <si>
    <t>When the letters are outside, are they bigger?</t>
  </si>
  <si>
    <t>age</t>
  </si>
  <si>
    <t>sex</t>
  </si>
  <si>
    <t>vision</t>
  </si>
  <si>
    <t>color-blindness</t>
  </si>
  <si>
    <t>Prolific ID</t>
  </si>
  <si>
    <t>index</t>
  </si>
  <si>
    <t>condition</t>
  </si>
  <si>
    <t>goal</t>
  </si>
  <si>
    <t>rule</t>
  </si>
  <si>
    <t>aha</t>
  </si>
  <si>
    <t>difficulty</t>
  </si>
  <si>
    <t>comment</t>
  </si>
  <si>
    <t>Aha</t>
  </si>
  <si>
    <t>No-aha</t>
  </si>
  <si>
    <t>6 moves</t>
  </si>
  <si>
    <t>move number restarts</t>
  </si>
  <si>
    <t>timout restarts</t>
  </si>
  <si>
    <t>correct move numbering retsrts</t>
  </si>
  <si>
    <t>restarted task?</t>
  </si>
  <si>
    <t>new index, new condition!</t>
  </si>
  <si>
    <t>MOONSQ &lt; WNOLA</t>
  </si>
  <si>
    <t>session_id</t>
  </si>
  <si>
    <t>participant_id</t>
  </si>
  <si>
    <t>status</t>
  </si>
  <si>
    <t>started_datetime</t>
  </si>
  <si>
    <t>completed_date_time</t>
  </si>
  <si>
    <t>time_taken</t>
  </si>
  <si>
    <t>num_approvals</t>
  </si>
  <si>
    <t>num_rejections</t>
  </si>
  <si>
    <t>prolific_score</t>
  </si>
  <si>
    <t>reviewed_at_datetime</t>
  </si>
  <si>
    <t>entered_code</t>
  </si>
  <si>
    <t>Country of Birth</t>
  </si>
  <si>
    <t>Current Country of Residence</t>
  </si>
  <si>
    <t>Employment Status</t>
  </si>
  <si>
    <t>First Language</t>
  </si>
  <si>
    <t>First language</t>
  </si>
  <si>
    <t>Nationality</t>
  </si>
  <si>
    <t>Sex</t>
  </si>
  <si>
    <t>Student Status</t>
  </si>
  <si>
    <t>5f63c5498957791246825576</t>
  </si>
  <si>
    <t>APPROVED</t>
  </si>
  <si>
    <t>5E5B3080</t>
  </si>
  <si>
    <t>United States</t>
  </si>
  <si>
    <t>Full-Time</t>
  </si>
  <si>
    <t>English</t>
  </si>
  <si>
    <t>Male</t>
  </si>
  <si>
    <t>5f63c58cbc130d10b108f7a1</t>
  </si>
  <si>
    <t>NOCODE</t>
  </si>
  <si>
    <t>United Arab Emirates</t>
  </si>
  <si>
    <t>Canada</t>
  </si>
  <si>
    <t>Other</t>
  </si>
  <si>
    <t>Yes</t>
  </si>
  <si>
    <t>5f63c5b9192b5411f192f0b7</t>
  </si>
  <si>
    <t>RETURNED</t>
  </si>
  <si>
    <t>CONSENT REVOKED</t>
  </si>
  <si>
    <t>5f63c5c3da31cd11eac3949b</t>
  </si>
  <si>
    <t>Korea</t>
  </si>
  <si>
    <t>5f63c5d1b9456b11529016ae</t>
  </si>
  <si>
    <t>United Kingdom</t>
  </si>
  <si>
    <t>Part-Time</t>
  </si>
  <si>
    <t>5f63c636fcaaa1117c22e795</t>
  </si>
  <si>
    <t>5f63c63785863d10f4fd2699</t>
  </si>
  <si>
    <t>Not in paid work (e.g. homemaker', 'retired or disabled)</t>
  </si>
  <si>
    <t>5f63c6380048c211a16564e1</t>
  </si>
  <si>
    <t>Manual Completion</t>
  </si>
  <si>
    <t>Poland</t>
  </si>
  <si>
    <t>Due to start a new job within the next month</t>
  </si>
  <si>
    <t>5f63c63f4387071112b04bfc</t>
  </si>
  <si>
    <t>Female</t>
  </si>
  <si>
    <t>5f63c64ab6a06811c299937a</t>
  </si>
  <si>
    <t>Netherlands</t>
  </si>
  <si>
    <t>5f63c655227b441246a43e17</t>
  </si>
  <si>
    <t>TIMED-OUT</t>
  </si>
  <si>
    <t>5f63c65afce457123a566221</t>
  </si>
  <si>
    <t>5f63c66f05bc7411e5efa968</t>
  </si>
  <si>
    <t>South Africa</t>
  </si>
  <si>
    <t>New Zealand</t>
  </si>
  <si>
    <t>5f63d1da08a00813d4b22fea</t>
  </si>
  <si>
    <t>5f63d1e273f61213447dbf34</t>
  </si>
  <si>
    <t>5f63d1e48cb0b613d9c777c8</t>
  </si>
  <si>
    <t>5f63d1e52fadf013aa352c4f</t>
  </si>
  <si>
    <t>Ireland</t>
  </si>
  <si>
    <t>Unemployed (and job seeking)</t>
  </si>
  <si>
    <t>5f63d4b6b8ea8b1496fb5e0b</t>
  </si>
  <si>
    <t>DATA EXPIRED</t>
  </si>
  <si>
    <t>5f63d56c56cd1c1365d7f46f</t>
  </si>
  <si>
    <t>DOES NOT HAVE VPN DATA</t>
  </si>
  <si>
    <t>prolific pilot 1</t>
  </si>
  <si>
    <t>prolific pilot 2</t>
  </si>
  <si>
    <t>Weighted tasktime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</si>
</sst>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21" fontId="0" fillId="0" borderId="0" xfId="0" applyNumberFormat="1" applyFill="1"/>
    <xf numFmtId="0" fontId="0" fillId="4" borderId="0" xfId="0" applyFill="1"/>
    <xf numFmtId="21" fontId="0" fillId="4" borderId="0" xfId="0" applyNumberFormat="1" applyFill="1"/>
    <xf numFmtId="0" fontId="1" fillId="0" borderId="0" xfId="0" applyFont="1" applyFill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wrapText="1"/>
    </xf>
    <xf numFmtId="1" fontId="0" fillId="3" borderId="0" xfId="0" applyNumberFormat="1" applyFill="1"/>
    <xf numFmtId="47" fontId="0" fillId="0" borderId="0" xfId="0" applyNumberFormat="1"/>
    <xf numFmtId="47" fontId="0" fillId="4" borderId="0" xfId="0" applyNumberFormat="1" applyFill="1"/>
    <xf numFmtId="165" fontId="0" fillId="0" borderId="0" xfId="0" applyNumberFormat="1"/>
    <xf numFmtId="165" fontId="0" fillId="4" borderId="0" xfId="0" applyNumberForma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Experiment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results!$M$21</c:f>
              <c:strCache>
                <c:ptCount val="1"/>
                <c:pt idx="0">
                  <c:v>WLIN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results!$N$20:$P$20</c:f>
              <c:strCache>
                <c:ptCount val="3"/>
                <c:pt idx="0">
                  <c:v>Percent non-solvers</c:v>
                </c:pt>
                <c:pt idx="1">
                  <c:v>Avg_task_time</c:v>
                </c:pt>
                <c:pt idx="2">
                  <c:v>Avg_nbof_moves</c:v>
                </c:pt>
              </c:strCache>
            </c:strRef>
          </c:cat>
          <c:val>
            <c:numRef>
              <c:f>results!$N$21:$P$21</c:f>
              <c:numCache>
                <c:formatCode>General</c:formatCode>
                <c:ptCount val="3"/>
                <c:pt idx="0">
                  <c:v>25</c:v>
                </c:pt>
                <c:pt idx="1">
                  <c:v>26.38</c:v>
                </c:pt>
                <c:pt idx="2">
                  <c:v>56.449999999999996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C-4EF6-B9FA-668A69965C62}"/>
            </c:ext>
          </c:extLst>
        </c:ser>
        <c:ser>
          <c:idx val="1"/>
          <c:order val="1"/>
          <c:tx>
            <c:strRef>
              <c:f>results!$M$22</c:f>
              <c:strCache>
                <c:ptCount val="1"/>
                <c:pt idx="0">
                  <c:v>WLOUT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results!$N$20:$P$20</c:f>
              <c:strCache>
                <c:ptCount val="3"/>
                <c:pt idx="0">
                  <c:v>Percent non-solvers</c:v>
                </c:pt>
                <c:pt idx="1">
                  <c:v>Avg_task_time</c:v>
                </c:pt>
                <c:pt idx="2">
                  <c:v>Avg_nbof_moves</c:v>
                </c:pt>
              </c:strCache>
            </c:strRef>
          </c:cat>
          <c:val>
            <c:numRef>
              <c:f>results!$N$22:$P$22</c:f>
              <c:numCache>
                <c:formatCode>General</c:formatCode>
                <c:ptCount val="3"/>
                <c:pt idx="0">
                  <c:v>20</c:v>
                </c:pt>
                <c:pt idx="1">
                  <c:v>22.724999999999998</c:v>
                </c:pt>
                <c:pt idx="2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C-4EF6-B9FA-668A69965C62}"/>
            </c:ext>
          </c:extLst>
        </c:ser>
        <c:ser>
          <c:idx val="2"/>
          <c:order val="2"/>
          <c:tx>
            <c:strRef>
              <c:f>results!$M$23</c:f>
              <c:strCache>
                <c:ptCount val="1"/>
                <c:pt idx="0">
                  <c:v>WNOL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results!$N$20:$P$20</c:f>
              <c:strCache>
                <c:ptCount val="3"/>
                <c:pt idx="0">
                  <c:v>Percent non-solvers</c:v>
                </c:pt>
                <c:pt idx="1">
                  <c:v>Avg_task_time</c:v>
                </c:pt>
                <c:pt idx="2">
                  <c:v>Avg_nbof_moves</c:v>
                </c:pt>
              </c:strCache>
            </c:strRef>
          </c:cat>
          <c:val>
            <c:numRef>
              <c:f>results!$N$23:$P$23</c:f>
              <c:numCache>
                <c:formatCode>General</c:formatCode>
                <c:ptCount val="3"/>
                <c:pt idx="0">
                  <c:v>40</c:v>
                </c:pt>
                <c:pt idx="1">
                  <c:v>128.79499999999999</c:v>
                </c:pt>
                <c:pt idx="2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C-4EF6-B9FA-668A69965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012079"/>
        <c:axId val="472012911"/>
      </c:barChart>
      <c:catAx>
        <c:axId val="47201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12911"/>
        <c:crosses val="autoZero"/>
        <c:auto val="1"/>
        <c:lblAlgn val="ctr"/>
        <c:lblOffset val="100"/>
        <c:noMultiLvlLbl val="0"/>
      </c:catAx>
      <c:valAx>
        <c:axId val="47201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1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Experiment</a:t>
            </a:r>
            <a:r>
              <a:rPr lang="hu-HU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results!$M$26</c:f>
              <c:strCache>
                <c:ptCount val="1"/>
                <c:pt idx="0">
                  <c:v>WNOLS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results!$N$25:$P$25</c:f>
              <c:strCache>
                <c:ptCount val="3"/>
                <c:pt idx="0">
                  <c:v>Percent non-solvers</c:v>
                </c:pt>
                <c:pt idx="1">
                  <c:v>Avg_task_time</c:v>
                </c:pt>
                <c:pt idx="2">
                  <c:v>Avg_nbof_moves</c:v>
                </c:pt>
              </c:strCache>
            </c:strRef>
          </c:cat>
          <c:val>
            <c:numRef>
              <c:f>results!$N$26:$P$26</c:f>
              <c:numCache>
                <c:formatCode>General</c:formatCode>
                <c:ptCount val="3"/>
                <c:pt idx="0">
                  <c:v>50</c:v>
                </c:pt>
                <c:pt idx="1">
                  <c:v>435.77499999999998</c:v>
                </c:pt>
                <c:pt idx="2">
                  <c:v>143.5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9-43AD-83C5-B48287C27C89}"/>
            </c:ext>
          </c:extLst>
        </c:ser>
        <c:ser>
          <c:idx val="1"/>
          <c:order val="1"/>
          <c:tx>
            <c:strRef>
              <c:f>results!$M$27</c:f>
              <c:strCache>
                <c:ptCount val="1"/>
                <c:pt idx="0">
                  <c:v>WNOLA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results!$N$25:$P$25</c:f>
              <c:strCache>
                <c:ptCount val="3"/>
                <c:pt idx="0">
                  <c:v>Percent non-solvers</c:v>
                </c:pt>
                <c:pt idx="1">
                  <c:v>Avg_task_time</c:v>
                </c:pt>
                <c:pt idx="2">
                  <c:v>Avg_nbof_moves</c:v>
                </c:pt>
              </c:strCache>
            </c:strRef>
          </c:cat>
          <c:val>
            <c:numRef>
              <c:f>results!$N$27:$P$27</c:f>
              <c:numCache>
                <c:formatCode>General</c:formatCode>
                <c:ptCount val="3"/>
                <c:pt idx="0">
                  <c:v>0</c:v>
                </c:pt>
                <c:pt idx="1">
                  <c:v>110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9-43AD-83C5-B48287C27C89}"/>
            </c:ext>
          </c:extLst>
        </c:ser>
        <c:ser>
          <c:idx val="2"/>
          <c:order val="2"/>
          <c:tx>
            <c:strRef>
              <c:f>results!$M$28</c:f>
              <c:strCache>
                <c:ptCount val="1"/>
                <c:pt idx="0">
                  <c:v>MOONSQ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results!$N$25:$P$25</c:f>
              <c:strCache>
                <c:ptCount val="3"/>
                <c:pt idx="0">
                  <c:v>Percent non-solvers</c:v>
                </c:pt>
                <c:pt idx="1">
                  <c:v>Avg_task_time</c:v>
                </c:pt>
                <c:pt idx="2">
                  <c:v>Avg_nbof_moves</c:v>
                </c:pt>
              </c:strCache>
            </c:strRef>
          </c:cat>
          <c:val>
            <c:numRef>
              <c:f>results!$N$28:$P$28</c:f>
              <c:numCache>
                <c:formatCode>General</c:formatCode>
                <c:ptCount val="3"/>
                <c:pt idx="0" formatCode="0">
                  <c:v>14.285714285714292</c:v>
                </c:pt>
                <c:pt idx="1">
                  <c:v>37.49</c:v>
                </c:pt>
                <c:pt idx="2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39-43AD-83C5-B48287C27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506175"/>
        <c:axId val="392506591"/>
      </c:barChart>
      <c:catAx>
        <c:axId val="39250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06591"/>
        <c:crosses val="autoZero"/>
        <c:auto val="1"/>
        <c:lblAlgn val="ctr"/>
        <c:lblOffset val="100"/>
        <c:noMultiLvlLbl val="0"/>
      </c:catAx>
      <c:valAx>
        <c:axId val="39250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0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339090</xdr:colOff>
      <xdr:row>14</xdr:row>
      <xdr:rowOff>68580</xdr:rowOff>
    </xdr:from>
    <xdr:to>
      <xdr:col>27</xdr:col>
      <xdr:colOff>34290</xdr:colOff>
      <xdr:row>28</xdr:row>
      <xdr:rowOff>68580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293370</xdr:colOff>
      <xdr:row>14</xdr:row>
      <xdr:rowOff>99060</xdr:rowOff>
    </xdr:from>
    <xdr:to>
      <xdr:col>34</xdr:col>
      <xdr:colOff>598170</xdr:colOff>
      <xdr:row>27</xdr:row>
      <xdr:rowOff>99060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22" sqref="A22:XFD22"/>
    </sheetView>
  </sheetViews>
  <sheetFormatPr defaultRowHeight="14.4" x14ac:dyDescent="0.3"/>
  <cols>
    <col min="1" max="1" width="8.6640625" customWidth="1"/>
    <col min="2" max="2" width="35" customWidth="1"/>
    <col min="5" max="5" width="17.88671875" customWidth="1"/>
    <col min="6" max="6" width="19.88671875" customWidth="1"/>
  </cols>
  <sheetData>
    <row r="1" spans="1:6" x14ac:dyDescent="0.3">
      <c r="A1" t="s">
        <v>149</v>
      </c>
      <c r="B1" t="s">
        <v>148</v>
      </c>
      <c r="C1" t="s">
        <v>144</v>
      </c>
      <c r="D1" t="s">
        <v>145</v>
      </c>
      <c r="E1" t="s">
        <v>146</v>
      </c>
      <c r="F1" t="s">
        <v>147</v>
      </c>
    </row>
    <row r="2" spans="1:6" x14ac:dyDescent="0.3">
      <c r="A2">
        <v>1</v>
      </c>
      <c r="B2" t="s">
        <v>0</v>
      </c>
      <c r="C2">
        <v>33</v>
      </c>
      <c r="D2" t="s">
        <v>1</v>
      </c>
      <c r="E2" t="s">
        <v>2</v>
      </c>
      <c r="F2" t="s">
        <v>3</v>
      </c>
    </row>
    <row r="3" spans="1:6" x14ac:dyDescent="0.3">
      <c r="A3">
        <v>3</v>
      </c>
      <c r="B3" t="s">
        <v>4</v>
      </c>
      <c r="C3">
        <v>19</v>
      </c>
      <c r="D3" t="s">
        <v>5</v>
      </c>
      <c r="E3" t="s">
        <v>6</v>
      </c>
      <c r="F3" t="s">
        <v>3</v>
      </c>
    </row>
    <row r="4" spans="1:6" x14ac:dyDescent="0.3">
      <c r="A4">
        <v>4</v>
      </c>
      <c r="B4" t="s">
        <v>7</v>
      </c>
      <c r="C4">
        <v>22</v>
      </c>
      <c r="D4" t="s">
        <v>1</v>
      </c>
      <c r="E4" t="s">
        <v>2</v>
      </c>
      <c r="F4" t="s">
        <v>3</v>
      </c>
    </row>
    <row r="5" spans="1:6" x14ac:dyDescent="0.3">
      <c r="A5">
        <v>5</v>
      </c>
      <c r="B5" s="1" t="s">
        <v>8</v>
      </c>
      <c r="C5">
        <v>24</v>
      </c>
      <c r="D5" t="s">
        <v>5</v>
      </c>
      <c r="E5" t="s">
        <v>6</v>
      </c>
      <c r="F5" t="s">
        <v>3</v>
      </c>
    </row>
    <row r="6" spans="1:6" x14ac:dyDescent="0.3">
      <c r="A6">
        <v>2</v>
      </c>
      <c r="B6" t="s">
        <v>9</v>
      </c>
      <c r="C6">
        <v>45</v>
      </c>
      <c r="D6" t="s">
        <v>5</v>
      </c>
      <c r="E6" t="s">
        <v>2</v>
      </c>
      <c r="F6" t="s">
        <v>3</v>
      </c>
    </row>
    <row r="7" spans="1:6" x14ac:dyDescent="0.3">
      <c r="A7">
        <v>6</v>
      </c>
      <c r="B7" s="1" t="s">
        <v>10</v>
      </c>
      <c r="C7">
        <v>18</v>
      </c>
      <c r="D7" t="s">
        <v>5</v>
      </c>
      <c r="E7" t="s">
        <v>2</v>
      </c>
      <c r="F7" t="s">
        <v>3</v>
      </c>
    </row>
    <row r="8" spans="1:6" x14ac:dyDescent="0.3">
      <c r="A8">
        <v>8</v>
      </c>
      <c r="B8" t="s">
        <v>11</v>
      </c>
      <c r="C8">
        <v>53</v>
      </c>
      <c r="D8" t="s">
        <v>5</v>
      </c>
      <c r="E8" t="s">
        <v>2</v>
      </c>
      <c r="F8" t="s">
        <v>3</v>
      </c>
    </row>
    <row r="9" spans="1:6" x14ac:dyDescent="0.3">
      <c r="A9">
        <v>7</v>
      </c>
      <c r="B9" t="s">
        <v>12</v>
      </c>
      <c r="C9">
        <v>32</v>
      </c>
      <c r="D9" t="s">
        <v>5</v>
      </c>
      <c r="E9" t="s">
        <v>2</v>
      </c>
      <c r="F9" t="s">
        <v>3</v>
      </c>
    </row>
    <row r="10" spans="1:6" x14ac:dyDescent="0.3">
      <c r="A10">
        <v>11</v>
      </c>
      <c r="B10" t="s">
        <v>13</v>
      </c>
      <c r="C10">
        <v>27</v>
      </c>
      <c r="D10" t="s">
        <v>1</v>
      </c>
      <c r="E10" t="s">
        <v>6</v>
      </c>
      <c r="F10" t="s">
        <v>3</v>
      </c>
    </row>
    <row r="11" spans="1:6" x14ac:dyDescent="0.3">
      <c r="A11">
        <v>10</v>
      </c>
      <c r="B11" t="s">
        <v>14</v>
      </c>
      <c r="C11">
        <v>19</v>
      </c>
      <c r="D11" t="s">
        <v>5</v>
      </c>
      <c r="E11" t="s">
        <v>2</v>
      </c>
      <c r="F11" t="s">
        <v>3</v>
      </c>
    </row>
    <row r="12" spans="1:6" x14ac:dyDescent="0.3">
      <c r="A12">
        <v>13</v>
      </c>
      <c r="B12" t="s">
        <v>15</v>
      </c>
      <c r="C12">
        <v>20</v>
      </c>
      <c r="D12" t="s">
        <v>5</v>
      </c>
      <c r="E12" t="s">
        <v>6</v>
      </c>
      <c r="F12" t="s">
        <v>3</v>
      </c>
    </row>
    <row r="13" spans="1:6" x14ac:dyDescent="0.3">
      <c r="A13">
        <v>14</v>
      </c>
      <c r="B13" t="s">
        <v>16</v>
      </c>
      <c r="C13">
        <v>18</v>
      </c>
      <c r="D13" t="s">
        <v>1</v>
      </c>
      <c r="E13" t="s">
        <v>6</v>
      </c>
      <c r="F13" t="s">
        <v>3</v>
      </c>
    </row>
    <row r="14" spans="1:6" x14ac:dyDescent="0.3">
      <c r="A14">
        <v>15</v>
      </c>
      <c r="B14" t="s">
        <v>17</v>
      </c>
      <c r="C14">
        <v>49</v>
      </c>
      <c r="D14" t="s">
        <v>5</v>
      </c>
      <c r="E14" t="s">
        <v>2</v>
      </c>
      <c r="F14" t="s">
        <v>3</v>
      </c>
    </row>
    <row r="15" spans="1:6" x14ac:dyDescent="0.3">
      <c r="A15">
        <v>17</v>
      </c>
      <c r="B15" s="12" t="s">
        <v>18</v>
      </c>
      <c r="C15">
        <v>28</v>
      </c>
      <c r="D15" t="s">
        <v>1</v>
      </c>
      <c r="E15" t="s">
        <v>2</v>
      </c>
      <c r="F15" t="s">
        <v>3</v>
      </c>
    </row>
    <row r="16" spans="1:6" x14ac:dyDescent="0.3">
      <c r="A16">
        <v>19</v>
      </c>
      <c r="B16" t="s">
        <v>19</v>
      </c>
      <c r="C16">
        <v>51</v>
      </c>
      <c r="D16" t="s">
        <v>1</v>
      </c>
      <c r="E16" t="s">
        <v>2</v>
      </c>
      <c r="F16" t="s">
        <v>3</v>
      </c>
    </row>
    <row r="17" spans="1:6" x14ac:dyDescent="0.3">
      <c r="A17">
        <v>18</v>
      </c>
      <c r="B17" s="1" t="s">
        <v>20</v>
      </c>
      <c r="C17">
        <v>20</v>
      </c>
      <c r="D17" t="s">
        <v>5</v>
      </c>
      <c r="E17" t="s">
        <v>6</v>
      </c>
      <c r="F17" t="s">
        <v>3</v>
      </c>
    </row>
    <row r="18" spans="1:6" x14ac:dyDescent="0.3">
      <c r="A18">
        <v>20</v>
      </c>
      <c r="B18" s="12" t="s">
        <v>18</v>
      </c>
      <c r="C18">
        <v>28</v>
      </c>
      <c r="D18" t="s">
        <v>1</v>
      </c>
      <c r="E18" t="s">
        <v>2</v>
      </c>
      <c r="F18" t="s">
        <v>3</v>
      </c>
    </row>
    <row r="19" spans="1:6" x14ac:dyDescent="0.3">
      <c r="A19">
        <v>21</v>
      </c>
      <c r="B19" t="s">
        <v>21</v>
      </c>
      <c r="C19">
        <v>25</v>
      </c>
      <c r="D19" t="s">
        <v>1</v>
      </c>
      <c r="E19" t="s">
        <v>2</v>
      </c>
      <c r="F19" t="s">
        <v>3</v>
      </c>
    </row>
    <row r="20" spans="1:6" x14ac:dyDescent="0.3">
      <c r="A20">
        <v>22</v>
      </c>
      <c r="B20" s="11" t="s">
        <v>22</v>
      </c>
      <c r="C20">
        <v>20</v>
      </c>
      <c r="D20" t="s">
        <v>5</v>
      </c>
      <c r="E20" t="s">
        <v>2</v>
      </c>
      <c r="F20" t="s">
        <v>3</v>
      </c>
    </row>
    <row r="21" spans="1:6" x14ac:dyDescent="0.3">
      <c r="A21">
        <v>24</v>
      </c>
      <c r="B21" t="s">
        <v>23</v>
      </c>
      <c r="C21">
        <v>20</v>
      </c>
      <c r="D21" t="s">
        <v>1</v>
      </c>
      <c r="E21" t="s">
        <v>2</v>
      </c>
      <c r="F21" t="s">
        <v>3</v>
      </c>
    </row>
    <row r="22" spans="1:6" x14ac:dyDescent="0.3">
      <c r="A22">
        <v>25</v>
      </c>
      <c r="B22" s="11" t="s">
        <v>22</v>
      </c>
      <c r="C22">
        <v>20</v>
      </c>
      <c r="D22" t="s">
        <v>5</v>
      </c>
      <c r="E22" t="s">
        <v>2</v>
      </c>
      <c r="F22" t="s">
        <v>3</v>
      </c>
    </row>
    <row r="23" spans="1:6" x14ac:dyDescent="0.3">
      <c r="B23" t="s">
        <v>24</v>
      </c>
      <c r="C23">
        <v>19</v>
      </c>
      <c r="D23" t="s">
        <v>1</v>
      </c>
      <c r="E23" t="s">
        <v>2</v>
      </c>
      <c r="F23" t="s">
        <v>3</v>
      </c>
    </row>
    <row r="28" spans="1:6" x14ac:dyDescent="0.3">
      <c r="B28" t="s">
        <v>13</v>
      </c>
    </row>
    <row r="29" spans="1:6" x14ac:dyDescent="0.3">
      <c r="B29" t="s">
        <v>15</v>
      </c>
    </row>
    <row r="30" spans="1:6" x14ac:dyDescent="0.3">
      <c r="B30" t="s">
        <v>21</v>
      </c>
    </row>
    <row r="31" spans="1:6" x14ac:dyDescent="0.3">
      <c r="B31" t="s">
        <v>24</v>
      </c>
    </row>
    <row r="32" spans="1:6" x14ac:dyDescent="0.3">
      <c r="B32" t="s">
        <v>4</v>
      </c>
    </row>
    <row r="33" spans="2:2" x14ac:dyDescent="0.3">
      <c r="B33" t="s">
        <v>19</v>
      </c>
    </row>
    <row r="34" spans="2:2" x14ac:dyDescent="0.3">
      <c r="B34" s="1" t="s">
        <v>20</v>
      </c>
    </row>
    <row r="35" spans="2:2" x14ac:dyDescent="0.3">
      <c r="B35" t="s">
        <v>17</v>
      </c>
    </row>
    <row r="36" spans="2:2" x14ac:dyDescent="0.3">
      <c r="B36" t="s">
        <v>11</v>
      </c>
    </row>
    <row r="37" spans="2:2" x14ac:dyDescent="0.3">
      <c r="B37" s="1" t="s">
        <v>10</v>
      </c>
    </row>
    <row r="38" spans="2:2" x14ac:dyDescent="0.3">
      <c r="B38" s="1" t="s">
        <v>8</v>
      </c>
    </row>
    <row r="39" spans="2:2" x14ac:dyDescent="0.3">
      <c r="B39" t="s">
        <v>23</v>
      </c>
    </row>
    <row r="40" spans="2:2" x14ac:dyDescent="0.3">
      <c r="B40" t="s">
        <v>7</v>
      </c>
    </row>
    <row r="41" spans="2:2" x14ac:dyDescent="0.3">
      <c r="B41" t="s">
        <v>12</v>
      </c>
    </row>
    <row r="42" spans="2:2" x14ac:dyDescent="0.3">
      <c r="B42" s="8" t="s">
        <v>22</v>
      </c>
    </row>
    <row r="43" spans="2:2" x14ac:dyDescent="0.3">
      <c r="B43" s="8" t="s">
        <v>22</v>
      </c>
    </row>
    <row r="44" spans="2:2" x14ac:dyDescent="0.3">
      <c r="B44" t="s">
        <v>14</v>
      </c>
    </row>
    <row r="45" spans="2:2" x14ac:dyDescent="0.3">
      <c r="B45" t="s">
        <v>16</v>
      </c>
    </row>
    <row r="46" spans="2:2" x14ac:dyDescent="0.3">
      <c r="B46" s="8" t="s">
        <v>18</v>
      </c>
    </row>
    <row r="47" spans="2:2" x14ac:dyDescent="0.3">
      <c r="B47" s="8" t="s">
        <v>18</v>
      </c>
    </row>
    <row r="48" spans="2:2" x14ac:dyDescent="0.3">
      <c r="B48" t="s">
        <v>9</v>
      </c>
    </row>
  </sheetData>
  <sortState ref="B27:B47">
    <sortCondition ref="B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1" workbookViewId="0">
      <selection activeCell="H11" sqref="H11"/>
    </sheetView>
  </sheetViews>
  <sheetFormatPr defaultRowHeight="14.4" x14ac:dyDescent="0.3"/>
  <cols>
    <col min="2" max="2" width="11.109375" customWidth="1"/>
    <col min="3" max="3" width="36.44140625" style="2" customWidth="1"/>
    <col min="4" max="4" width="29" style="2" customWidth="1"/>
    <col min="7" max="7" width="36.5546875" style="2" customWidth="1"/>
    <col min="8" max="8" width="18.33203125" customWidth="1"/>
  </cols>
  <sheetData>
    <row r="1" spans="1:8" s="15" customFormat="1" x14ac:dyDescent="0.3">
      <c r="A1" s="15" t="s">
        <v>150</v>
      </c>
      <c r="B1" s="15" t="s">
        <v>149</v>
      </c>
      <c r="C1" s="14" t="s">
        <v>151</v>
      </c>
      <c r="D1" s="14" t="s">
        <v>152</v>
      </c>
      <c r="E1" s="15" t="s">
        <v>153</v>
      </c>
      <c r="F1" s="15" t="s">
        <v>154</v>
      </c>
      <c r="G1" s="14" t="s">
        <v>155</v>
      </c>
    </row>
    <row r="2" spans="1:8" x14ac:dyDescent="0.3">
      <c r="A2" t="s">
        <v>25</v>
      </c>
      <c r="B2">
        <v>1</v>
      </c>
      <c r="C2" s="2" t="s">
        <v>26</v>
      </c>
      <c r="D2" s="2" t="s">
        <v>27</v>
      </c>
      <c r="E2" t="s">
        <v>28</v>
      </c>
      <c r="F2">
        <v>1</v>
      </c>
      <c r="G2" s="2" t="s">
        <v>29</v>
      </c>
    </row>
    <row r="3" spans="1:8" ht="28.8" x14ac:dyDescent="0.3">
      <c r="A3" t="s">
        <v>30</v>
      </c>
      <c r="B3">
        <v>5</v>
      </c>
      <c r="C3" s="2" t="s">
        <v>31</v>
      </c>
      <c r="D3" s="2" t="s">
        <v>32</v>
      </c>
      <c r="E3" t="s">
        <v>28</v>
      </c>
      <c r="F3">
        <v>2</v>
      </c>
      <c r="G3" s="2" t="s">
        <v>33</v>
      </c>
    </row>
    <row r="4" spans="1:8" ht="115.2" x14ac:dyDescent="0.3">
      <c r="A4" t="s">
        <v>34</v>
      </c>
      <c r="B4">
        <v>3</v>
      </c>
      <c r="C4" s="2" t="s">
        <v>35</v>
      </c>
      <c r="D4" s="2" t="s">
        <v>36</v>
      </c>
      <c r="E4" t="s">
        <v>28</v>
      </c>
      <c r="F4">
        <v>3</v>
      </c>
      <c r="G4" s="2" t="s">
        <v>37</v>
      </c>
    </row>
    <row r="5" spans="1:8" ht="57.6" x14ac:dyDescent="0.3">
      <c r="A5" t="s">
        <v>38</v>
      </c>
      <c r="B5">
        <v>8</v>
      </c>
      <c r="C5" s="2" t="s">
        <v>39</v>
      </c>
      <c r="D5" s="2" t="s">
        <v>40</v>
      </c>
      <c r="E5" t="s">
        <v>28</v>
      </c>
      <c r="F5">
        <v>2</v>
      </c>
    </row>
    <row r="6" spans="1:8" ht="28.8" x14ac:dyDescent="0.3">
      <c r="A6" t="s">
        <v>25</v>
      </c>
      <c r="B6">
        <v>7</v>
      </c>
      <c r="C6" s="2" t="s">
        <v>41</v>
      </c>
      <c r="D6" s="2" t="s">
        <v>42</v>
      </c>
      <c r="E6" t="s">
        <v>28</v>
      </c>
      <c r="F6">
        <v>2</v>
      </c>
      <c r="G6" s="2" t="s">
        <v>43</v>
      </c>
    </row>
    <row r="7" spans="1:8" ht="43.2" x14ac:dyDescent="0.3">
      <c r="A7" t="s">
        <v>38</v>
      </c>
      <c r="B7">
        <v>14</v>
      </c>
      <c r="C7" s="2" t="s">
        <v>44</v>
      </c>
      <c r="D7" s="2" t="s">
        <v>45</v>
      </c>
      <c r="E7" t="s">
        <v>46</v>
      </c>
      <c r="F7">
        <v>1</v>
      </c>
    </row>
    <row r="8" spans="1:8" ht="43.2" x14ac:dyDescent="0.3">
      <c r="A8" t="s">
        <v>30</v>
      </c>
      <c r="B8">
        <v>11</v>
      </c>
      <c r="C8" s="2" t="s">
        <v>47</v>
      </c>
      <c r="D8" s="2" t="s">
        <v>48</v>
      </c>
      <c r="E8" t="s">
        <v>28</v>
      </c>
      <c r="F8">
        <v>4</v>
      </c>
    </row>
    <row r="9" spans="1:8" ht="43.2" x14ac:dyDescent="0.3">
      <c r="A9" t="s">
        <v>38</v>
      </c>
      <c r="B9">
        <v>2</v>
      </c>
      <c r="C9" s="2" t="s">
        <v>49</v>
      </c>
      <c r="D9" s="2" t="s">
        <v>50</v>
      </c>
      <c r="E9" t="s">
        <v>28</v>
      </c>
      <c r="F9">
        <v>4</v>
      </c>
      <c r="G9" s="2" t="s">
        <v>51</v>
      </c>
    </row>
    <row r="10" spans="1:8" ht="57.6" x14ac:dyDescent="0.3">
      <c r="A10" t="s">
        <v>52</v>
      </c>
      <c r="B10" s="8">
        <v>16</v>
      </c>
      <c r="C10" s="2" t="s">
        <v>53</v>
      </c>
      <c r="D10" s="2" t="s">
        <v>54</v>
      </c>
      <c r="E10" t="s">
        <v>28</v>
      </c>
      <c r="F10">
        <v>4</v>
      </c>
      <c r="H10" s="2" t="s">
        <v>231</v>
      </c>
    </row>
    <row r="11" spans="1:8" ht="28.8" x14ac:dyDescent="0.3">
      <c r="A11" t="s">
        <v>38</v>
      </c>
      <c r="B11">
        <v>20</v>
      </c>
      <c r="C11" s="2" t="s">
        <v>55</v>
      </c>
      <c r="D11" s="2" t="s">
        <v>56</v>
      </c>
      <c r="E11" t="s">
        <v>28</v>
      </c>
      <c r="F11">
        <v>5</v>
      </c>
      <c r="G11" s="2" t="s">
        <v>57</v>
      </c>
    </row>
    <row r="12" spans="1:8" ht="100.8" x14ac:dyDescent="0.3">
      <c r="A12" t="s">
        <v>34</v>
      </c>
      <c r="B12">
        <v>21</v>
      </c>
      <c r="C12" s="2" t="s">
        <v>58</v>
      </c>
      <c r="D12" s="2" t="s">
        <v>59</v>
      </c>
      <c r="E12" t="s">
        <v>28</v>
      </c>
      <c r="F12">
        <v>7</v>
      </c>
    </row>
    <row r="13" spans="1:8" ht="28.8" x14ac:dyDescent="0.3">
      <c r="A13" t="s">
        <v>60</v>
      </c>
      <c r="B13">
        <v>18</v>
      </c>
      <c r="C13" s="2" t="s">
        <v>61</v>
      </c>
      <c r="D13" s="2" t="s">
        <v>62</v>
      </c>
      <c r="E13" t="s">
        <v>46</v>
      </c>
      <c r="F13">
        <v>8</v>
      </c>
    </row>
    <row r="14" spans="1:8" x14ac:dyDescent="0.3">
      <c r="A14" t="s">
        <v>25</v>
      </c>
      <c r="B14">
        <v>25</v>
      </c>
      <c r="C14" s="2" t="s">
        <v>63</v>
      </c>
      <c r="D14" s="2" t="s">
        <v>64</v>
      </c>
      <c r="E14" t="s">
        <v>28</v>
      </c>
      <c r="F14">
        <v>3</v>
      </c>
    </row>
    <row r="15" spans="1:8" ht="43.2" x14ac:dyDescent="0.3">
      <c r="A15" s="8"/>
      <c r="B15" s="8"/>
      <c r="C15" s="2" t="s">
        <v>65</v>
      </c>
      <c r="D15" s="2" t="s">
        <v>66</v>
      </c>
      <c r="E15" t="s">
        <v>28</v>
      </c>
      <c r="F15">
        <v>2</v>
      </c>
    </row>
    <row r="16" spans="1:8" ht="43.2" x14ac:dyDescent="0.3">
      <c r="A16" t="s">
        <v>60</v>
      </c>
      <c r="B16">
        <v>24</v>
      </c>
      <c r="C16" s="2" t="s">
        <v>67</v>
      </c>
      <c r="D16" s="2" t="s">
        <v>68</v>
      </c>
      <c r="E16" t="s">
        <v>28</v>
      </c>
      <c r="F16">
        <v>7</v>
      </c>
      <c r="G16" s="2" t="s">
        <v>69</v>
      </c>
    </row>
    <row r="17" spans="1:6" x14ac:dyDescent="0.3">
      <c r="A17" s="8"/>
      <c r="B17" s="8"/>
      <c r="C17" s="2" t="s">
        <v>70</v>
      </c>
      <c r="D17" s="2" t="s">
        <v>71</v>
      </c>
      <c r="E17" t="s">
        <v>46</v>
      </c>
      <c r="F1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opLeftCell="A36" workbookViewId="0">
      <selection activeCell="B70" sqref="B70"/>
    </sheetView>
  </sheetViews>
  <sheetFormatPr defaultRowHeight="14.4" x14ac:dyDescent="0.3"/>
  <cols>
    <col min="3" max="3" width="21.6640625" customWidth="1"/>
    <col min="4" max="4" width="11" customWidth="1"/>
    <col min="5" max="5" width="21.88671875" customWidth="1"/>
  </cols>
  <sheetData>
    <row r="1" spans="1:8" x14ac:dyDescent="0.3">
      <c r="A1" t="s">
        <v>25</v>
      </c>
      <c r="B1">
        <v>1</v>
      </c>
      <c r="C1" t="s">
        <v>72</v>
      </c>
      <c r="D1" s="3">
        <v>0.73850694444444442</v>
      </c>
      <c r="E1" s="10" t="s">
        <v>103</v>
      </c>
    </row>
    <row r="2" spans="1:8" x14ac:dyDescent="0.3">
      <c r="A2" t="s">
        <v>25</v>
      </c>
      <c r="B2">
        <v>1</v>
      </c>
      <c r="C2" t="s">
        <v>73</v>
      </c>
      <c r="D2" s="9">
        <v>0.73865740740740737</v>
      </c>
      <c r="E2" t="s">
        <v>105</v>
      </c>
    </row>
    <row r="3" spans="1:8" x14ac:dyDescent="0.3">
      <c r="A3" t="s">
        <v>25</v>
      </c>
      <c r="B3">
        <v>1</v>
      </c>
      <c r="C3" t="s">
        <v>74</v>
      </c>
      <c r="D3" s="9">
        <v>0.73865740740740737</v>
      </c>
    </row>
    <row r="4" spans="1:8" x14ac:dyDescent="0.3">
      <c r="A4" t="s">
        <v>25</v>
      </c>
      <c r="B4">
        <v>1</v>
      </c>
      <c r="C4" t="s">
        <v>75</v>
      </c>
      <c r="D4" s="3">
        <v>0.73868055555555545</v>
      </c>
    </row>
    <row r="5" spans="1:8" x14ac:dyDescent="0.3">
      <c r="A5" t="s">
        <v>25</v>
      </c>
      <c r="B5">
        <v>1</v>
      </c>
      <c r="C5" t="s">
        <v>76</v>
      </c>
      <c r="D5" s="3">
        <v>0.73952546296296295</v>
      </c>
    </row>
    <row r="6" spans="1:8" x14ac:dyDescent="0.3">
      <c r="A6" t="s">
        <v>38</v>
      </c>
      <c r="B6">
        <v>2</v>
      </c>
      <c r="C6" t="s">
        <v>72</v>
      </c>
      <c r="D6" s="3">
        <v>0.93197916666666669</v>
      </c>
    </row>
    <row r="7" spans="1:8" x14ac:dyDescent="0.3">
      <c r="A7" t="s">
        <v>38</v>
      </c>
      <c r="B7">
        <v>2</v>
      </c>
      <c r="C7" t="s">
        <v>73</v>
      </c>
      <c r="D7" s="3">
        <v>0.93353009259259256</v>
      </c>
    </row>
    <row r="8" spans="1:8" x14ac:dyDescent="0.3">
      <c r="A8" t="s">
        <v>38</v>
      </c>
      <c r="B8">
        <v>2</v>
      </c>
      <c r="C8" t="s">
        <v>74</v>
      </c>
      <c r="D8" s="3">
        <v>0.93354166666666671</v>
      </c>
    </row>
    <row r="9" spans="1:8" x14ac:dyDescent="0.3">
      <c r="A9" t="s">
        <v>38</v>
      </c>
      <c r="B9">
        <v>2</v>
      </c>
      <c r="C9" t="s">
        <v>75</v>
      </c>
      <c r="D9" s="3">
        <v>0.93452546296296291</v>
      </c>
    </row>
    <row r="10" spans="1:8" x14ac:dyDescent="0.3">
      <c r="A10" t="s">
        <v>38</v>
      </c>
      <c r="B10">
        <v>2</v>
      </c>
      <c r="C10" t="s">
        <v>76</v>
      </c>
      <c r="D10" s="3">
        <v>0.93827546296296294</v>
      </c>
      <c r="H10" t="s">
        <v>25</v>
      </c>
    </row>
    <row r="11" spans="1:8" x14ac:dyDescent="0.3">
      <c r="A11" t="s">
        <v>34</v>
      </c>
      <c r="B11">
        <v>3</v>
      </c>
      <c r="C11" t="s">
        <v>72</v>
      </c>
      <c r="D11" s="3">
        <v>0.93247685185185192</v>
      </c>
      <c r="H11" t="s">
        <v>38</v>
      </c>
    </row>
    <row r="12" spans="1:8" x14ac:dyDescent="0.3">
      <c r="A12" t="s">
        <v>34</v>
      </c>
      <c r="B12">
        <v>3</v>
      </c>
      <c r="C12" t="s">
        <v>73</v>
      </c>
      <c r="D12" s="3">
        <v>0.93282407407407408</v>
      </c>
      <c r="H12" t="s">
        <v>34</v>
      </c>
    </row>
    <row r="13" spans="1:8" x14ac:dyDescent="0.3">
      <c r="A13" t="s">
        <v>34</v>
      </c>
      <c r="B13">
        <v>3</v>
      </c>
      <c r="C13" t="s">
        <v>74</v>
      </c>
      <c r="D13" s="3">
        <v>0.93283564814814823</v>
      </c>
      <c r="H13" t="s">
        <v>52</v>
      </c>
    </row>
    <row r="14" spans="1:8" x14ac:dyDescent="0.3">
      <c r="A14" t="s">
        <v>34</v>
      </c>
      <c r="B14">
        <v>3</v>
      </c>
      <c r="C14" t="s">
        <v>75</v>
      </c>
      <c r="D14" s="3">
        <v>0.93306712962962957</v>
      </c>
      <c r="H14" t="s">
        <v>30</v>
      </c>
    </row>
    <row r="15" spans="1:8" x14ac:dyDescent="0.3">
      <c r="A15" t="s">
        <v>34</v>
      </c>
      <c r="B15">
        <v>3</v>
      </c>
      <c r="C15" t="s">
        <v>76</v>
      </c>
      <c r="D15" s="3">
        <v>0.93635416666666671</v>
      </c>
      <c r="H15" t="s">
        <v>60</v>
      </c>
    </row>
    <row r="16" spans="1:8" x14ac:dyDescent="0.3">
      <c r="A16" t="s">
        <v>52</v>
      </c>
      <c r="B16">
        <v>4</v>
      </c>
      <c r="C16" t="s">
        <v>72</v>
      </c>
      <c r="D16" s="3">
        <v>0.93290509259259258</v>
      </c>
    </row>
    <row r="17" spans="1:5" x14ac:dyDescent="0.3">
      <c r="A17" t="s">
        <v>52</v>
      </c>
      <c r="B17">
        <v>4</v>
      </c>
      <c r="C17" t="s">
        <v>73</v>
      </c>
      <c r="D17" s="3">
        <v>0.9331828703703704</v>
      </c>
    </row>
    <row r="18" spans="1:5" x14ac:dyDescent="0.3">
      <c r="A18" t="s">
        <v>52</v>
      </c>
      <c r="B18">
        <v>4</v>
      </c>
      <c r="C18" t="s">
        <v>74</v>
      </c>
      <c r="D18" s="3">
        <v>0.9331828703703704</v>
      </c>
    </row>
    <row r="19" spans="1:5" x14ac:dyDescent="0.3">
      <c r="A19" t="s">
        <v>52</v>
      </c>
      <c r="B19">
        <v>4</v>
      </c>
      <c r="C19" t="s">
        <v>77</v>
      </c>
      <c r="D19" s="3">
        <v>0.93335648148148154</v>
      </c>
      <c r="E19" t="s">
        <v>78</v>
      </c>
    </row>
    <row r="20" spans="1:5" x14ac:dyDescent="0.3">
      <c r="A20" t="s">
        <v>30</v>
      </c>
      <c r="B20">
        <v>5</v>
      </c>
      <c r="C20" t="s">
        <v>72</v>
      </c>
      <c r="D20" s="3">
        <v>0.9330208333333333</v>
      </c>
    </row>
    <row r="21" spans="1:5" x14ac:dyDescent="0.3">
      <c r="A21" t="s">
        <v>30</v>
      </c>
      <c r="B21">
        <v>5</v>
      </c>
      <c r="C21" t="s">
        <v>73</v>
      </c>
      <c r="D21" s="3">
        <v>0.93325231481481474</v>
      </c>
    </row>
    <row r="22" spans="1:5" x14ac:dyDescent="0.3">
      <c r="A22" t="s">
        <v>30</v>
      </c>
      <c r="B22">
        <v>5</v>
      </c>
      <c r="C22" t="s">
        <v>74</v>
      </c>
      <c r="D22" s="3">
        <v>0.93326388888888889</v>
      </c>
    </row>
    <row r="23" spans="1:5" x14ac:dyDescent="0.3">
      <c r="A23" t="s">
        <v>30</v>
      </c>
      <c r="B23">
        <v>5</v>
      </c>
      <c r="C23" t="s">
        <v>75</v>
      </c>
      <c r="D23" s="3">
        <v>0.93359953703703702</v>
      </c>
    </row>
    <row r="24" spans="1:5" x14ac:dyDescent="0.3">
      <c r="A24" t="s">
        <v>30</v>
      </c>
      <c r="B24">
        <v>5</v>
      </c>
      <c r="C24" t="s">
        <v>76</v>
      </c>
      <c r="D24" s="3">
        <v>0.93549768518518517</v>
      </c>
    </row>
    <row r="25" spans="1:5" x14ac:dyDescent="0.3">
      <c r="A25" t="s">
        <v>60</v>
      </c>
      <c r="B25">
        <v>6</v>
      </c>
      <c r="C25" t="s">
        <v>72</v>
      </c>
      <c r="D25" s="3">
        <v>0.93320601851851848</v>
      </c>
    </row>
    <row r="26" spans="1:5" x14ac:dyDescent="0.3">
      <c r="A26" t="s">
        <v>60</v>
      </c>
      <c r="B26">
        <v>6</v>
      </c>
      <c r="C26" t="s">
        <v>73</v>
      </c>
      <c r="D26" s="3">
        <v>0.93376157407407412</v>
      </c>
    </row>
    <row r="27" spans="1:5" x14ac:dyDescent="0.3">
      <c r="A27" t="s">
        <v>60</v>
      </c>
      <c r="B27">
        <v>6</v>
      </c>
      <c r="C27" t="s">
        <v>74</v>
      </c>
      <c r="D27" s="3">
        <v>0.93376157407407412</v>
      </c>
    </row>
    <row r="28" spans="1:5" x14ac:dyDescent="0.3">
      <c r="A28" t="s">
        <v>60</v>
      </c>
      <c r="B28">
        <v>6</v>
      </c>
      <c r="C28" t="s">
        <v>75</v>
      </c>
      <c r="D28" s="3">
        <v>0.93386574074074069</v>
      </c>
      <c r="E28" t="s">
        <v>101</v>
      </c>
    </row>
    <row r="29" spans="1:5" x14ac:dyDescent="0.3">
      <c r="A29" t="s">
        <v>25</v>
      </c>
      <c r="B29">
        <v>7</v>
      </c>
      <c r="C29" t="s">
        <v>72</v>
      </c>
      <c r="D29" s="3">
        <v>0.93436342592592592</v>
      </c>
    </row>
    <row r="30" spans="1:5" x14ac:dyDescent="0.3">
      <c r="A30" t="s">
        <v>25</v>
      </c>
      <c r="B30">
        <v>7</v>
      </c>
      <c r="C30" t="s">
        <v>73</v>
      </c>
      <c r="D30" s="3">
        <v>0.93469907407407404</v>
      </c>
    </row>
    <row r="31" spans="1:5" x14ac:dyDescent="0.3">
      <c r="A31" t="s">
        <v>25</v>
      </c>
      <c r="B31">
        <v>7</v>
      </c>
      <c r="C31" t="s">
        <v>74</v>
      </c>
      <c r="D31" s="3">
        <v>0.93469907407407404</v>
      </c>
    </row>
    <row r="32" spans="1:5" x14ac:dyDescent="0.3">
      <c r="A32" t="s">
        <v>25</v>
      </c>
      <c r="B32">
        <v>7</v>
      </c>
      <c r="C32" t="s">
        <v>75</v>
      </c>
      <c r="D32" s="3">
        <v>0.93526620370370372</v>
      </c>
    </row>
    <row r="33" spans="1:12" x14ac:dyDescent="0.3">
      <c r="A33" t="s">
        <v>25</v>
      </c>
      <c r="B33">
        <v>7</v>
      </c>
      <c r="C33" t="s">
        <v>76</v>
      </c>
      <c r="D33" s="3">
        <v>0.93665509259259261</v>
      </c>
    </row>
    <row r="34" spans="1:12" x14ac:dyDescent="0.3">
      <c r="A34" t="s">
        <v>38</v>
      </c>
      <c r="B34">
        <v>8</v>
      </c>
      <c r="C34" t="s">
        <v>72</v>
      </c>
      <c r="D34" s="3">
        <v>0.93436342592592592</v>
      </c>
    </row>
    <row r="35" spans="1:12" x14ac:dyDescent="0.3">
      <c r="A35" t="s">
        <v>38</v>
      </c>
      <c r="B35">
        <v>8</v>
      </c>
      <c r="C35" t="s">
        <v>73</v>
      </c>
      <c r="D35" s="3">
        <v>0.93464120370370374</v>
      </c>
    </row>
    <row r="36" spans="1:12" x14ac:dyDescent="0.3">
      <c r="A36" t="s">
        <v>38</v>
      </c>
      <c r="B36">
        <v>8</v>
      </c>
      <c r="C36" t="s">
        <v>74</v>
      </c>
      <c r="D36" s="3">
        <v>0.93464120370370374</v>
      </c>
    </row>
    <row r="37" spans="1:12" x14ac:dyDescent="0.3">
      <c r="A37" t="s">
        <v>38</v>
      </c>
      <c r="B37">
        <v>8</v>
      </c>
      <c r="C37" t="s">
        <v>75</v>
      </c>
      <c r="D37" s="3">
        <v>0.93481481481481488</v>
      </c>
    </row>
    <row r="38" spans="1:12" x14ac:dyDescent="0.3">
      <c r="A38" t="s">
        <v>38</v>
      </c>
      <c r="B38">
        <v>8</v>
      </c>
      <c r="C38" t="s">
        <v>76</v>
      </c>
      <c r="D38" s="3">
        <v>0.93648148148148147</v>
      </c>
    </row>
    <row r="39" spans="1:12" x14ac:dyDescent="0.3">
      <c r="A39" t="s">
        <v>34</v>
      </c>
      <c r="B39">
        <v>9</v>
      </c>
      <c r="C39" t="s">
        <v>72</v>
      </c>
      <c r="D39" s="3">
        <v>0.93437500000000007</v>
      </c>
    </row>
    <row r="40" spans="1:12" x14ac:dyDescent="0.3">
      <c r="A40" t="s">
        <v>52</v>
      </c>
      <c r="B40" s="6">
        <v>10</v>
      </c>
      <c r="C40" s="6" t="s">
        <v>72</v>
      </c>
      <c r="D40" s="3">
        <v>0.93444444444444441</v>
      </c>
    </row>
    <row r="41" spans="1:12" x14ac:dyDescent="0.3">
      <c r="A41" t="s">
        <v>52</v>
      </c>
      <c r="B41" s="6">
        <v>10</v>
      </c>
      <c r="C41" s="6" t="s">
        <v>73</v>
      </c>
      <c r="D41" s="3">
        <v>0.93500000000000005</v>
      </c>
    </row>
    <row r="42" spans="1:12" x14ac:dyDescent="0.3">
      <c r="A42" t="s">
        <v>52</v>
      </c>
      <c r="B42" s="6">
        <v>10</v>
      </c>
      <c r="C42" s="6" t="s">
        <v>74</v>
      </c>
      <c r="D42" s="3">
        <v>0.93501157407407398</v>
      </c>
    </row>
    <row r="43" spans="1:12" x14ac:dyDescent="0.3">
      <c r="A43" t="s">
        <v>52</v>
      </c>
      <c r="B43" s="6">
        <v>10</v>
      </c>
      <c r="C43" s="6" t="s">
        <v>77</v>
      </c>
      <c r="D43" s="3">
        <v>0.93530092592592595</v>
      </c>
      <c r="E43" t="s">
        <v>99</v>
      </c>
      <c r="F43" s="10" t="s">
        <v>104</v>
      </c>
      <c r="K43" t="s">
        <v>106</v>
      </c>
      <c r="L43" t="s">
        <v>163</v>
      </c>
    </row>
    <row r="44" spans="1:12" x14ac:dyDescent="0.3">
      <c r="A44" t="s">
        <v>52</v>
      </c>
      <c r="B44" s="6">
        <v>10</v>
      </c>
      <c r="C44" s="6" t="s">
        <v>74</v>
      </c>
      <c r="D44" s="3">
        <v>0.93572916666666661</v>
      </c>
      <c r="F44" s="10" t="s">
        <v>107</v>
      </c>
    </row>
    <row r="45" spans="1:12" x14ac:dyDescent="0.3">
      <c r="A45" t="s">
        <v>52</v>
      </c>
      <c r="B45" s="6">
        <v>10</v>
      </c>
      <c r="C45" s="6" t="s">
        <v>77</v>
      </c>
      <c r="D45" s="3">
        <v>0.93576388888888884</v>
      </c>
      <c r="E45" t="s">
        <v>100</v>
      </c>
    </row>
    <row r="46" spans="1:12" x14ac:dyDescent="0.3">
      <c r="A46" t="s">
        <v>52</v>
      </c>
      <c r="B46" s="6">
        <v>10</v>
      </c>
      <c r="C46" s="6" t="s">
        <v>77</v>
      </c>
      <c r="D46" s="3">
        <v>0.93600694444444443</v>
      </c>
    </row>
    <row r="47" spans="1:12" x14ac:dyDescent="0.3">
      <c r="A47" t="s">
        <v>52</v>
      </c>
      <c r="B47" s="6">
        <v>10</v>
      </c>
      <c r="C47" s="6" t="s">
        <v>77</v>
      </c>
      <c r="D47" s="3">
        <v>0.93615740740740738</v>
      </c>
    </row>
    <row r="48" spans="1:12" x14ac:dyDescent="0.3">
      <c r="A48" t="s">
        <v>52</v>
      </c>
      <c r="B48" s="6">
        <v>10</v>
      </c>
      <c r="C48" s="6" t="s">
        <v>77</v>
      </c>
      <c r="D48" s="3">
        <v>0.93619212962962972</v>
      </c>
    </row>
    <row r="49" spans="1:5" x14ac:dyDescent="0.3">
      <c r="A49" t="s">
        <v>30</v>
      </c>
      <c r="B49">
        <v>11</v>
      </c>
      <c r="C49" t="s">
        <v>72</v>
      </c>
      <c r="D49" s="3">
        <v>0.93449074074074068</v>
      </c>
    </row>
    <row r="50" spans="1:5" x14ac:dyDescent="0.3">
      <c r="A50" t="s">
        <v>30</v>
      </c>
      <c r="B50">
        <v>11</v>
      </c>
      <c r="C50" t="s">
        <v>73</v>
      </c>
      <c r="D50" s="3">
        <v>0.93489583333333337</v>
      </c>
    </row>
    <row r="51" spans="1:5" x14ac:dyDescent="0.3">
      <c r="A51" t="s">
        <v>30</v>
      </c>
      <c r="B51">
        <v>11</v>
      </c>
      <c r="C51" t="s">
        <v>74</v>
      </c>
      <c r="D51" s="3">
        <v>0.93490740740740741</v>
      </c>
    </row>
    <row r="52" spans="1:5" x14ac:dyDescent="0.3">
      <c r="A52" t="s">
        <v>30</v>
      </c>
      <c r="B52">
        <v>11</v>
      </c>
      <c r="C52" t="s">
        <v>75</v>
      </c>
      <c r="D52" s="3">
        <v>0.93527777777777776</v>
      </c>
    </row>
    <row r="53" spans="1:5" x14ac:dyDescent="0.3">
      <c r="A53" t="s">
        <v>30</v>
      </c>
      <c r="B53">
        <v>11</v>
      </c>
      <c r="C53" t="s">
        <v>76</v>
      </c>
      <c r="D53" s="3">
        <v>0.93712962962962953</v>
      </c>
    </row>
    <row r="54" spans="1:5" x14ac:dyDescent="0.3">
      <c r="A54" t="s">
        <v>60</v>
      </c>
      <c r="B54">
        <v>12</v>
      </c>
      <c r="C54" t="s">
        <v>72</v>
      </c>
      <c r="D54" s="3">
        <v>0.93480324074074073</v>
      </c>
    </row>
    <row r="55" spans="1:5" x14ac:dyDescent="0.3">
      <c r="A55" t="s">
        <v>25</v>
      </c>
      <c r="B55">
        <v>13</v>
      </c>
      <c r="C55" t="s">
        <v>72</v>
      </c>
      <c r="D55" s="3">
        <v>0.93481481481481488</v>
      </c>
    </row>
    <row r="56" spans="1:5" x14ac:dyDescent="0.3">
      <c r="A56" t="s">
        <v>25</v>
      </c>
      <c r="B56">
        <v>13</v>
      </c>
      <c r="C56" t="s">
        <v>73</v>
      </c>
      <c r="D56" s="3">
        <v>0.93508101851851855</v>
      </c>
    </row>
    <row r="57" spans="1:5" x14ac:dyDescent="0.3">
      <c r="A57" t="s">
        <v>25</v>
      </c>
      <c r="B57">
        <v>13</v>
      </c>
      <c r="C57" t="s">
        <v>74</v>
      </c>
      <c r="D57" s="3">
        <v>0.93508101851851855</v>
      </c>
    </row>
    <row r="58" spans="1:5" x14ac:dyDescent="0.3">
      <c r="A58" t="s">
        <v>25</v>
      </c>
      <c r="B58">
        <v>13</v>
      </c>
      <c r="C58" t="s">
        <v>75</v>
      </c>
      <c r="D58" s="3">
        <v>0.9353125000000001</v>
      </c>
      <c r="E58" t="s">
        <v>101</v>
      </c>
    </row>
    <row r="59" spans="1:5" x14ac:dyDescent="0.3">
      <c r="A59" t="s">
        <v>38</v>
      </c>
      <c r="B59">
        <v>14</v>
      </c>
      <c r="C59" t="s">
        <v>72</v>
      </c>
      <c r="D59" s="3">
        <v>0.93487268518518529</v>
      </c>
    </row>
    <row r="60" spans="1:5" x14ac:dyDescent="0.3">
      <c r="A60" t="s">
        <v>38</v>
      </c>
      <c r="B60">
        <v>14</v>
      </c>
      <c r="C60" t="s">
        <v>73</v>
      </c>
      <c r="D60" s="3">
        <v>0.93527777777777776</v>
      </c>
    </row>
    <row r="61" spans="1:5" x14ac:dyDescent="0.3">
      <c r="A61" t="s">
        <v>38</v>
      </c>
      <c r="B61">
        <v>14</v>
      </c>
      <c r="C61" t="s">
        <v>74</v>
      </c>
      <c r="D61" s="3">
        <v>0.9352893518518518</v>
      </c>
    </row>
    <row r="62" spans="1:5" x14ac:dyDescent="0.3">
      <c r="A62" t="s">
        <v>38</v>
      </c>
      <c r="B62">
        <v>14</v>
      </c>
      <c r="C62" t="s">
        <v>75</v>
      </c>
      <c r="D62" s="3">
        <v>0.93553240740740751</v>
      </c>
    </row>
    <row r="63" spans="1:5" x14ac:dyDescent="0.3">
      <c r="A63" t="s">
        <v>38</v>
      </c>
      <c r="B63">
        <v>14</v>
      </c>
      <c r="C63" t="s">
        <v>76</v>
      </c>
      <c r="D63" s="3">
        <v>0.93696759259259255</v>
      </c>
    </row>
    <row r="64" spans="1:5" x14ac:dyDescent="0.3">
      <c r="A64" t="s">
        <v>34</v>
      </c>
      <c r="B64">
        <v>15</v>
      </c>
      <c r="C64" t="s">
        <v>72</v>
      </c>
      <c r="D64" s="3">
        <v>0.93520833333333331</v>
      </c>
    </row>
    <row r="65" spans="1:7" x14ac:dyDescent="0.3">
      <c r="A65" t="s">
        <v>34</v>
      </c>
      <c r="B65">
        <v>15</v>
      </c>
      <c r="C65" t="s">
        <v>73</v>
      </c>
      <c r="D65" s="3">
        <v>0.93577546296296299</v>
      </c>
    </row>
    <row r="66" spans="1:7" x14ac:dyDescent="0.3">
      <c r="A66" t="s">
        <v>34</v>
      </c>
      <c r="B66">
        <v>15</v>
      </c>
      <c r="C66" t="s">
        <v>74</v>
      </c>
      <c r="D66" s="3">
        <v>0.93578703703703703</v>
      </c>
    </row>
    <row r="67" spans="1:7" x14ac:dyDescent="0.3">
      <c r="A67" t="s">
        <v>34</v>
      </c>
      <c r="B67">
        <v>15</v>
      </c>
      <c r="C67" t="s">
        <v>75</v>
      </c>
      <c r="D67" s="3">
        <v>0.94276620370370379</v>
      </c>
    </row>
    <row r="68" spans="1:7" x14ac:dyDescent="0.3">
      <c r="A68" t="s">
        <v>52</v>
      </c>
      <c r="B68" s="8">
        <v>16</v>
      </c>
      <c r="C68" s="8" t="s">
        <v>72</v>
      </c>
      <c r="D68" s="9">
        <v>0.93767361111111114</v>
      </c>
    </row>
    <row r="69" spans="1:7" x14ac:dyDescent="0.3">
      <c r="A69" t="s">
        <v>52</v>
      </c>
      <c r="B69" s="8">
        <v>16</v>
      </c>
      <c r="C69" s="8" t="s">
        <v>76</v>
      </c>
      <c r="D69" s="9">
        <v>0.93879629629629635</v>
      </c>
    </row>
    <row r="70" spans="1:7" x14ac:dyDescent="0.3">
      <c r="A70" t="s">
        <v>30</v>
      </c>
      <c r="B70">
        <v>17</v>
      </c>
      <c r="C70" t="s">
        <v>72</v>
      </c>
      <c r="D70" s="3">
        <v>0.96887731481481476</v>
      </c>
    </row>
    <row r="71" spans="1:7" x14ac:dyDescent="0.3">
      <c r="A71" t="s">
        <v>30</v>
      </c>
      <c r="B71">
        <v>17</v>
      </c>
      <c r="C71" t="s">
        <v>73</v>
      </c>
      <c r="D71" s="3">
        <v>0.96912037037037047</v>
      </c>
    </row>
    <row r="72" spans="1:7" x14ac:dyDescent="0.3">
      <c r="A72" t="s">
        <v>30</v>
      </c>
      <c r="B72">
        <v>17</v>
      </c>
      <c r="C72" t="s">
        <v>74</v>
      </c>
      <c r="D72" s="3">
        <v>0.96912037037037047</v>
      </c>
    </row>
    <row r="73" spans="1:7" x14ac:dyDescent="0.3">
      <c r="A73" t="s">
        <v>30</v>
      </c>
      <c r="B73">
        <v>17</v>
      </c>
      <c r="C73" t="s">
        <v>75</v>
      </c>
      <c r="D73" s="3">
        <v>0.96925925925925915</v>
      </c>
    </row>
    <row r="74" spans="1:7" x14ac:dyDescent="0.3">
      <c r="A74" t="s">
        <v>60</v>
      </c>
      <c r="B74" s="6">
        <v>18</v>
      </c>
      <c r="C74" s="6" t="s">
        <v>72</v>
      </c>
      <c r="D74" s="3">
        <v>0.96898148148148155</v>
      </c>
    </row>
    <row r="75" spans="1:7" x14ac:dyDescent="0.3">
      <c r="A75" t="s">
        <v>60</v>
      </c>
      <c r="B75" s="6">
        <v>18</v>
      </c>
      <c r="C75" s="6" t="s">
        <v>73</v>
      </c>
      <c r="D75" s="3">
        <v>0.96959490740740739</v>
      </c>
    </row>
    <row r="76" spans="1:7" x14ac:dyDescent="0.3">
      <c r="A76" t="s">
        <v>60</v>
      </c>
      <c r="B76" s="6">
        <v>18</v>
      </c>
      <c r="C76" s="6" t="s">
        <v>74</v>
      </c>
      <c r="D76" s="3">
        <v>0.96959490740740739</v>
      </c>
    </row>
    <row r="77" spans="1:7" x14ac:dyDescent="0.3">
      <c r="A77" t="s">
        <v>60</v>
      </c>
      <c r="B77" s="6">
        <v>18</v>
      </c>
      <c r="C77" s="6" t="s">
        <v>75</v>
      </c>
      <c r="D77" s="3">
        <v>0.96990740740740744</v>
      </c>
      <c r="E77" t="s">
        <v>158</v>
      </c>
    </row>
    <row r="78" spans="1:7" x14ac:dyDescent="0.3">
      <c r="A78" t="s">
        <v>60</v>
      </c>
      <c r="B78" s="6">
        <v>18</v>
      </c>
      <c r="C78" s="6" t="s">
        <v>74</v>
      </c>
      <c r="D78" s="3">
        <v>0.97015046296296292</v>
      </c>
    </row>
    <row r="79" spans="1:7" x14ac:dyDescent="0.3">
      <c r="A79" t="s">
        <v>60</v>
      </c>
      <c r="B79" s="6">
        <v>18</v>
      </c>
      <c r="C79" s="6" t="s">
        <v>75</v>
      </c>
      <c r="D79" s="3">
        <v>0.97026620370370376</v>
      </c>
      <c r="E79" t="s">
        <v>159</v>
      </c>
      <c r="F79" t="s">
        <v>160</v>
      </c>
      <c r="G79" t="s">
        <v>161</v>
      </c>
    </row>
    <row r="80" spans="1:7" x14ac:dyDescent="0.3">
      <c r="A80" t="s">
        <v>60</v>
      </c>
      <c r="B80" s="6">
        <v>18</v>
      </c>
      <c r="C80" s="6" t="s">
        <v>76</v>
      </c>
      <c r="D80" s="3">
        <v>0.98114583333333327</v>
      </c>
    </row>
    <row r="81" spans="1:4" x14ac:dyDescent="0.3">
      <c r="A81" t="s">
        <v>25</v>
      </c>
      <c r="B81">
        <v>19</v>
      </c>
      <c r="C81" t="s">
        <v>72</v>
      </c>
      <c r="D81" s="3">
        <v>0.96899305555555548</v>
      </c>
    </row>
    <row r="82" spans="1:4" x14ac:dyDescent="0.3">
      <c r="A82" t="s">
        <v>25</v>
      </c>
      <c r="B82">
        <v>19</v>
      </c>
      <c r="C82" t="s">
        <v>73</v>
      </c>
      <c r="D82" s="3">
        <v>0.96930555555555553</v>
      </c>
    </row>
    <row r="83" spans="1:4" x14ac:dyDescent="0.3">
      <c r="A83" t="s">
        <v>25</v>
      </c>
      <c r="B83">
        <v>19</v>
      </c>
      <c r="C83" t="s">
        <v>74</v>
      </c>
      <c r="D83" s="3">
        <v>0.96930555555555553</v>
      </c>
    </row>
    <row r="84" spans="1:4" x14ac:dyDescent="0.3">
      <c r="A84" t="s">
        <v>25</v>
      </c>
      <c r="B84">
        <v>19</v>
      </c>
      <c r="C84" t="s">
        <v>75</v>
      </c>
      <c r="D84" s="3">
        <v>0.96949074074074071</v>
      </c>
    </row>
    <row r="85" spans="1:4" x14ac:dyDescent="0.3">
      <c r="A85" t="s">
        <v>38</v>
      </c>
      <c r="B85">
        <v>20</v>
      </c>
      <c r="C85" t="s">
        <v>72</v>
      </c>
      <c r="D85" s="3">
        <v>0.96979166666666661</v>
      </c>
    </row>
    <row r="86" spans="1:4" x14ac:dyDescent="0.3">
      <c r="A86" t="s">
        <v>38</v>
      </c>
      <c r="B86">
        <v>20</v>
      </c>
      <c r="C86" t="s">
        <v>73</v>
      </c>
      <c r="D86" s="3">
        <v>0.96997685185185178</v>
      </c>
    </row>
    <row r="87" spans="1:4" x14ac:dyDescent="0.3">
      <c r="A87" t="s">
        <v>38</v>
      </c>
      <c r="B87">
        <v>20</v>
      </c>
      <c r="C87" t="s">
        <v>74</v>
      </c>
      <c r="D87" s="3">
        <v>0.96997685185185178</v>
      </c>
    </row>
    <row r="88" spans="1:4" x14ac:dyDescent="0.3">
      <c r="A88" t="s">
        <v>38</v>
      </c>
      <c r="B88">
        <v>20</v>
      </c>
      <c r="C88" t="s">
        <v>75</v>
      </c>
      <c r="D88" s="3">
        <v>0.97000000000000008</v>
      </c>
    </row>
    <row r="89" spans="1:4" x14ac:dyDescent="0.3">
      <c r="A89" t="s">
        <v>38</v>
      </c>
      <c r="B89">
        <v>20</v>
      </c>
      <c r="C89" t="s">
        <v>76</v>
      </c>
      <c r="D89" s="3">
        <v>0.97152777777777777</v>
      </c>
    </row>
    <row r="90" spans="1:4" x14ac:dyDescent="0.3">
      <c r="A90" t="s">
        <v>34</v>
      </c>
      <c r="B90">
        <v>21</v>
      </c>
      <c r="C90" t="s">
        <v>72</v>
      </c>
      <c r="D90" s="3">
        <v>0.97026620370370376</v>
      </c>
    </row>
    <row r="91" spans="1:4" x14ac:dyDescent="0.3">
      <c r="A91" t="s">
        <v>34</v>
      </c>
      <c r="B91">
        <v>21</v>
      </c>
      <c r="C91" t="s">
        <v>73</v>
      </c>
      <c r="D91" s="3">
        <v>0.97045138888888882</v>
      </c>
    </row>
    <row r="92" spans="1:4" x14ac:dyDescent="0.3">
      <c r="A92" t="s">
        <v>34</v>
      </c>
      <c r="B92">
        <v>21</v>
      </c>
      <c r="C92" t="s">
        <v>74</v>
      </c>
      <c r="D92" s="3">
        <v>0.97045138888888882</v>
      </c>
    </row>
    <row r="93" spans="1:4" x14ac:dyDescent="0.3">
      <c r="A93" t="s">
        <v>34</v>
      </c>
      <c r="B93">
        <v>21</v>
      </c>
      <c r="C93" t="s">
        <v>75</v>
      </c>
      <c r="D93" s="3">
        <v>0.97077546296296291</v>
      </c>
    </row>
    <row r="94" spans="1:4" x14ac:dyDescent="0.3">
      <c r="A94" t="s">
        <v>34</v>
      </c>
      <c r="B94">
        <v>21</v>
      </c>
      <c r="C94" t="s">
        <v>76</v>
      </c>
      <c r="D94" s="3">
        <v>0.97910879629629621</v>
      </c>
    </row>
    <row r="95" spans="1:4" x14ac:dyDescent="0.3">
      <c r="A95" t="s">
        <v>52</v>
      </c>
      <c r="B95">
        <v>22</v>
      </c>
      <c r="C95" t="s">
        <v>72</v>
      </c>
      <c r="D95" s="3">
        <v>0.97731481481481486</v>
      </c>
    </row>
    <row r="96" spans="1:4" x14ac:dyDescent="0.3">
      <c r="A96" t="s">
        <v>52</v>
      </c>
      <c r="B96">
        <v>22</v>
      </c>
      <c r="C96" t="s">
        <v>73</v>
      </c>
      <c r="D96" s="3">
        <v>0.97761574074074076</v>
      </c>
    </row>
    <row r="97" spans="1:4" x14ac:dyDescent="0.3">
      <c r="A97" t="s">
        <v>52</v>
      </c>
      <c r="B97">
        <v>22</v>
      </c>
      <c r="C97" t="s">
        <v>74</v>
      </c>
      <c r="D97" s="3">
        <v>0.97761574074074076</v>
      </c>
    </row>
    <row r="98" spans="1:4" x14ac:dyDescent="0.3">
      <c r="A98" t="s">
        <v>52</v>
      </c>
      <c r="B98">
        <v>22</v>
      </c>
      <c r="C98" t="s">
        <v>77</v>
      </c>
      <c r="D98" s="3">
        <v>0.97768518518518521</v>
      </c>
    </row>
    <row r="99" spans="1:4" x14ac:dyDescent="0.3">
      <c r="A99" t="s">
        <v>52</v>
      </c>
      <c r="B99">
        <v>22</v>
      </c>
      <c r="C99" t="s">
        <v>77</v>
      </c>
      <c r="D99" s="3">
        <v>0.97947916666666668</v>
      </c>
    </row>
    <row r="100" spans="1:4" x14ac:dyDescent="0.3">
      <c r="A100" t="s">
        <v>52</v>
      </c>
      <c r="B100">
        <v>22</v>
      </c>
      <c r="C100" t="s">
        <v>77</v>
      </c>
      <c r="D100" s="3">
        <v>0.97953703703703709</v>
      </c>
    </row>
    <row r="101" spans="1:4" x14ac:dyDescent="0.3">
      <c r="A101" t="s">
        <v>52</v>
      </c>
      <c r="B101">
        <v>22</v>
      </c>
      <c r="C101" t="s">
        <v>77</v>
      </c>
      <c r="D101" s="3">
        <v>0.97957175925925932</v>
      </c>
    </row>
    <row r="102" spans="1:4" x14ac:dyDescent="0.3">
      <c r="A102" t="s">
        <v>52</v>
      </c>
      <c r="B102">
        <v>22</v>
      </c>
      <c r="C102" t="s">
        <v>77</v>
      </c>
      <c r="D102" s="3">
        <v>0.97965277777777782</v>
      </c>
    </row>
    <row r="103" spans="1:4" x14ac:dyDescent="0.3">
      <c r="A103" t="s">
        <v>52</v>
      </c>
      <c r="B103">
        <v>22</v>
      </c>
      <c r="C103" t="s">
        <v>77</v>
      </c>
      <c r="D103" s="3">
        <v>0.97967592592592589</v>
      </c>
    </row>
    <row r="104" spans="1:4" x14ac:dyDescent="0.3">
      <c r="A104" t="s">
        <v>52</v>
      </c>
      <c r="B104">
        <v>22</v>
      </c>
      <c r="C104" t="s">
        <v>77</v>
      </c>
      <c r="D104" s="3">
        <v>0.97971064814814823</v>
      </c>
    </row>
    <row r="105" spans="1:4" x14ac:dyDescent="0.3">
      <c r="A105" t="s">
        <v>52</v>
      </c>
      <c r="B105">
        <v>22</v>
      </c>
      <c r="C105" t="s">
        <v>77</v>
      </c>
      <c r="D105" s="3">
        <v>0.97979166666666673</v>
      </c>
    </row>
    <row r="106" spans="1:4" x14ac:dyDescent="0.3">
      <c r="A106" t="s">
        <v>52</v>
      </c>
      <c r="B106">
        <v>22</v>
      </c>
      <c r="C106" t="s">
        <v>77</v>
      </c>
      <c r="D106" s="3">
        <v>0.97984953703703714</v>
      </c>
    </row>
    <row r="107" spans="1:4" x14ac:dyDescent="0.3">
      <c r="A107" t="s">
        <v>52</v>
      </c>
      <c r="B107">
        <v>22</v>
      </c>
      <c r="C107" t="s">
        <v>77</v>
      </c>
      <c r="D107" s="3">
        <v>0.97991898148148149</v>
      </c>
    </row>
    <row r="108" spans="1:4" x14ac:dyDescent="0.3">
      <c r="A108" t="s">
        <v>52</v>
      </c>
      <c r="B108">
        <v>22</v>
      </c>
      <c r="C108" t="s">
        <v>77</v>
      </c>
      <c r="D108" s="3">
        <v>0.97995370370370372</v>
      </c>
    </row>
    <row r="109" spans="1:4" x14ac:dyDescent="0.3">
      <c r="A109" t="s">
        <v>52</v>
      </c>
      <c r="B109">
        <v>22</v>
      </c>
      <c r="C109" t="s">
        <v>77</v>
      </c>
      <c r="D109" s="3">
        <v>0.98001157407407413</v>
      </c>
    </row>
    <row r="110" spans="1:4" x14ac:dyDescent="0.3">
      <c r="A110" t="s">
        <v>52</v>
      </c>
      <c r="B110">
        <v>22</v>
      </c>
      <c r="C110" t="s">
        <v>77</v>
      </c>
      <c r="D110" s="3">
        <v>0.98004629629629625</v>
      </c>
    </row>
    <row r="111" spans="1:4" x14ac:dyDescent="0.3">
      <c r="A111" t="s">
        <v>52</v>
      </c>
      <c r="B111">
        <v>22</v>
      </c>
      <c r="C111" t="s">
        <v>77</v>
      </c>
      <c r="D111" s="3">
        <v>0.98008101851851848</v>
      </c>
    </row>
    <row r="112" spans="1:4" x14ac:dyDescent="0.3">
      <c r="A112" t="s">
        <v>52</v>
      </c>
      <c r="B112">
        <v>22</v>
      </c>
      <c r="C112" t="s">
        <v>77</v>
      </c>
      <c r="D112" s="3">
        <v>0.98010416666666667</v>
      </c>
    </row>
    <row r="113" spans="1:5" x14ac:dyDescent="0.3">
      <c r="A113" t="s">
        <v>52</v>
      </c>
      <c r="B113">
        <v>22</v>
      </c>
      <c r="C113" t="s">
        <v>77</v>
      </c>
      <c r="D113" s="3">
        <v>0.98038194444444438</v>
      </c>
    </row>
    <row r="114" spans="1:5" x14ac:dyDescent="0.3">
      <c r="A114" t="s">
        <v>52</v>
      </c>
      <c r="B114">
        <v>22</v>
      </c>
      <c r="C114" t="s">
        <v>77</v>
      </c>
      <c r="D114" s="3">
        <v>0.98045138888888894</v>
      </c>
    </row>
    <row r="115" spans="1:5" x14ac:dyDescent="0.3">
      <c r="A115" t="s">
        <v>30</v>
      </c>
      <c r="B115">
        <v>23</v>
      </c>
      <c r="C115" t="s">
        <v>72</v>
      </c>
      <c r="D115" s="3">
        <v>0.97923611111111108</v>
      </c>
    </row>
    <row r="116" spans="1:5" x14ac:dyDescent="0.3">
      <c r="A116" t="s">
        <v>60</v>
      </c>
      <c r="B116">
        <v>24</v>
      </c>
      <c r="C116" t="s">
        <v>72</v>
      </c>
      <c r="D116" s="3">
        <v>0.97966435185185186</v>
      </c>
    </row>
    <row r="117" spans="1:5" x14ac:dyDescent="0.3">
      <c r="A117" t="s">
        <v>60</v>
      </c>
      <c r="B117">
        <v>24</v>
      </c>
      <c r="C117" t="s">
        <v>73</v>
      </c>
      <c r="D117" s="3">
        <v>0.98048611111111106</v>
      </c>
    </row>
    <row r="118" spans="1:5" x14ac:dyDescent="0.3">
      <c r="A118" t="s">
        <v>60</v>
      </c>
      <c r="B118">
        <v>24</v>
      </c>
      <c r="C118" t="s">
        <v>74</v>
      </c>
      <c r="D118" s="3">
        <v>0.98048611111111106</v>
      </c>
    </row>
    <row r="119" spans="1:5" x14ac:dyDescent="0.3">
      <c r="A119" t="s">
        <v>60</v>
      </c>
      <c r="B119">
        <v>24</v>
      </c>
      <c r="C119" t="s">
        <v>75</v>
      </c>
      <c r="D119" s="3">
        <v>0.98267361111111118</v>
      </c>
    </row>
    <row r="120" spans="1:5" x14ac:dyDescent="0.3">
      <c r="A120" t="s">
        <v>60</v>
      </c>
      <c r="B120">
        <v>24</v>
      </c>
      <c r="C120" t="s">
        <v>76</v>
      </c>
      <c r="D120" s="3">
        <v>0.9875694444444445</v>
      </c>
    </row>
    <row r="121" spans="1:5" x14ac:dyDescent="0.3">
      <c r="A121" t="s">
        <v>25</v>
      </c>
      <c r="B121">
        <v>25</v>
      </c>
      <c r="C121" t="s">
        <v>72</v>
      </c>
      <c r="D121" s="3">
        <v>0.98052083333333329</v>
      </c>
    </row>
    <row r="122" spans="1:5" x14ac:dyDescent="0.3">
      <c r="A122" t="s">
        <v>25</v>
      </c>
      <c r="B122">
        <v>25</v>
      </c>
      <c r="C122" t="s">
        <v>73</v>
      </c>
      <c r="D122" s="3">
        <v>0.98062499999999997</v>
      </c>
    </row>
    <row r="123" spans="1:5" x14ac:dyDescent="0.3">
      <c r="A123" t="s">
        <v>25</v>
      </c>
      <c r="B123">
        <v>25</v>
      </c>
      <c r="C123" t="s">
        <v>74</v>
      </c>
      <c r="D123" s="3">
        <v>0.98062499999999997</v>
      </c>
    </row>
    <row r="124" spans="1:5" x14ac:dyDescent="0.3">
      <c r="A124" t="s">
        <v>25</v>
      </c>
      <c r="B124">
        <v>25</v>
      </c>
      <c r="C124" t="s">
        <v>75</v>
      </c>
      <c r="D124" s="3">
        <v>0.98093750000000002</v>
      </c>
    </row>
    <row r="125" spans="1:5" x14ac:dyDescent="0.3">
      <c r="A125" t="s">
        <v>25</v>
      </c>
      <c r="B125">
        <v>25</v>
      </c>
      <c r="C125" t="s">
        <v>76</v>
      </c>
      <c r="D125" s="3">
        <v>0.98138888888888898</v>
      </c>
    </row>
    <row r="126" spans="1:5" x14ac:dyDescent="0.3">
      <c r="C126" t="s">
        <v>73</v>
      </c>
      <c r="D126" s="3">
        <v>0.98277777777777775</v>
      </c>
      <c r="E126" s="8" t="s">
        <v>108</v>
      </c>
    </row>
    <row r="127" spans="1:5" x14ac:dyDescent="0.3">
      <c r="C127" t="s">
        <v>74</v>
      </c>
      <c r="D127" s="3">
        <v>0.98277777777777775</v>
      </c>
    </row>
    <row r="128" spans="1:5" x14ac:dyDescent="0.3">
      <c r="C128" t="s">
        <v>75</v>
      </c>
      <c r="D128" s="3">
        <v>0.98282407407407402</v>
      </c>
    </row>
    <row r="129" spans="2:4" x14ac:dyDescent="0.3">
      <c r="C129" t="s">
        <v>76</v>
      </c>
      <c r="D129" s="3">
        <v>0.98442129629629627</v>
      </c>
    </row>
    <row r="130" spans="2:4" x14ac:dyDescent="0.3">
      <c r="C130" s="8" t="s">
        <v>76</v>
      </c>
      <c r="D130" s="9">
        <v>6.508101851851851E-2</v>
      </c>
    </row>
    <row r="131" spans="2:4" x14ac:dyDescent="0.3">
      <c r="B131">
        <v>27</v>
      </c>
    </row>
  </sheetData>
  <sortState ref="A1:D13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activeCell="J26" sqref="J26"/>
    </sheetView>
  </sheetViews>
  <sheetFormatPr defaultRowHeight="14.4" x14ac:dyDescent="0.3"/>
  <cols>
    <col min="10" max="11" width="24" customWidth="1"/>
    <col min="16" max="16" width="9.109375" bestFit="1" customWidth="1"/>
  </cols>
  <sheetData>
    <row r="1" spans="1:29" x14ac:dyDescent="0.3">
      <c r="A1" t="s">
        <v>98</v>
      </c>
      <c r="B1" t="s">
        <v>102</v>
      </c>
      <c r="C1" t="s">
        <v>109</v>
      </c>
      <c r="D1" s="3" t="s">
        <v>110</v>
      </c>
      <c r="E1" s="3" t="s">
        <v>113</v>
      </c>
      <c r="F1" s="3" t="s">
        <v>114</v>
      </c>
      <c r="G1" s="3" t="s">
        <v>111</v>
      </c>
      <c r="H1" s="3" t="s">
        <v>112</v>
      </c>
      <c r="I1" s="3" t="s">
        <v>162</v>
      </c>
      <c r="J1" t="s">
        <v>79</v>
      </c>
      <c r="K1" s="3" t="s">
        <v>116</v>
      </c>
      <c r="L1" t="s">
        <v>115</v>
      </c>
      <c r="M1" s="3" t="s">
        <v>156</v>
      </c>
    </row>
    <row r="2" spans="1:29" x14ac:dyDescent="0.3">
      <c r="A2">
        <v>1</v>
      </c>
      <c r="B2" t="s">
        <v>25</v>
      </c>
      <c r="C2" s="3">
        <v>0.73850694444444442</v>
      </c>
      <c r="D2" s="7">
        <v>0.73865740740740737</v>
      </c>
      <c r="E2">
        <v>1</v>
      </c>
      <c r="G2" s="7"/>
      <c r="H2" s="7"/>
      <c r="I2" s="7"/>
      <c r="J2" t="s">
        <v>83</v>
      </c>
      <c r="L2">
        <v>1</v>
      </c>
      <c r="M2">
        <v>1</v>
      </c>
    </row>
    <row r="3" spans="1:29" x14ac:dyDescent="0.3">
      <c r="A3">
        <v>2</v>
      </c>
      <c r="B3" t="s">
        <v>38</v>
      </c>
      <c r="E3">
        <v>1</v>
      </c>
      <c r="J3" t="s">
        <v>89</v>
      </c>
      <c r="L3">
        <v>2</v>
      </c>
      <c r="M3">
        <v>1</v>
      </c>
    </row>
    <row r="4" spans="1:29" x14ac:dyDescent="0.3">
      <c r="A4">
        <v>3</v>
      </c>
      <c r="B4" t="s">
        <v>34</v>
      </c>
      <c r="E4">
        <v>1</v>
      </c>
      <c r="J4" t="s">
        <v>94</v>
      </c>
      <c r="L4">
        <v>3</v>
      </c>
      <c r="M4">
        <v>1</v>
      </c>
    </row>
    <row r="5" spans="1:29" x14ac:dyDescent="0.3">
      <c r="A5">
        <v>4</v>
      </c>
      <c r="B5" t="s">
        <v>52</v>
      </c>
      <c r="C5" s="3">
        <v>0.93290509259259258</v>
      </c>
      <c r="D5" s="3">
        <v>0.9331828703703704</v>
      </c>
      <c r="E5">
        <v>1</v>
      </c>
      <c r="F5" s="3"/>
      <c r="G5" s="3">
        <v>0.9331828703703704</v>
      </c>
      <c r="H5" s="3">
        <v>0.93335648148148154</v>
      </c>
      <c r="I5" s="3"/>
    </row>
    <row r="6" spans="1:29" x14ac:dyDescent="0.3">
      <c r="A6">
        <v>5</v>
      </c>
      <c r="B6" t="s">
        <v>30</v>
      </c>
      <c r="E6">
        <v>1</v>
      </c>
      <c r="J6" t="s">
        <v>82</v>
      </c>
      <c r="L6">
        <v>5</v>
      </c>
      <c r="M6">
        <v>1</v>
      </c>
    </row>
    <row r="7" spans="1:29" x14ac:dyDescent="0.3">
      <c r="A7">
        <v>6</v>
      </c>
      <c r="B7" t="s">
        <v>60</v>
      </c>
      <c r="E7">
        <v>1</v>
      </c>
      <c r="J7" t="s">
        <v>97</v>
      </c>
    </row>
    <row r="8" spans="1:29" x14ac:dyDescent="0.3">
      <c r="A8">
        <v>7</v>
      </c>
      <c r="B8" t="s">
        <v>25</v>
      </c>
      <c r="E8">
        <v>1</v>
      </c>
      <c r="J8" t="s">
        <v>87</v>
      </c>
      <c r="L8">
        <v>7</v>
      </c>
      <c r="M8">
        <v>1</v>
      </c>
      <c r="P8" s="13"/>
      <c r="AC8" s="4"/>
    </row>
    <row r="9" spans="1:29" x14ac:dyDescent="0.3">
      <c r="A9">
        <v>8</v>
      </c>
      <c r="B9" t="s">
        <v>38</v>
      </c>
      <c r="E9">
        <v>1</v>
      </c>
      <c r="J9" t="s">
        <v>91</v>
      </c>
      <c r="L9">
        <v>8</v>
      </c>
      <c r="M9">
        <v>1</v>
      </c>
      <c r="AC9" s="4"/>
    </row>
    <row r="10" spans="1:29" x14ac:dyDescent="0.3">
      <c r="A10">
        <v>9</v>
      </c>
      <c r="B10" t="s">
        <v>34</v>
      </c>
      <c r="AC10" s="5"/>
    </row>
    <row r="11" spans="1:29" x14ac:dyDescent="0.3">
      <c r="A11">
        <v>10</v>
      </c>
      <c r="B11" t="s">
        <v>52</v>
      </c>
      <c r="E11">
        <v>1</v>
      </c>
    </row>
    <row r="12" spans="1:29" x14ac:dyDescent="0.3">
      <c r="A12">
        <v>11</v>
      </c>
      <c r="B12" t="s">
        <v>30</v>
      </c>
      <c r="E12">
        <v>1</v>
      </c>
      <c r="J12" t="s">
        <v>80</v>
      </c>
      <c r="L12">
        <v>11</v>
      </c>
      <c r="M12">
        <v>1</v>
      </c>
    </row>
    <row r="13" spans="1:29" x14ac:dyDescent="0.3">
      <c r="A13">
        <v>12</v>
      </c>
      <c r="B13" t="s">
        <v>60</v>
      </c>
    </row>
    <row r="14" spans="1:29" x14ac:dyDescent="0.3">
      <c r="A14">
        <v>13</v>
      </c>
      <c r="B14" t="s">
        <v>25</v>
      </c>
      <c r="E14">
        <v>1</v>
      </c>
      <c r="J14" t="s">
        <v>84</v>
      </c>
    </row>
    <row r="15" spans="1:29" x14ac:dyDescent="0.3">
      <c r="A15">
        <v>14</v>
      </c>
      <c r="B15" t="s">
        <v>38</v>
      </c>
      <c r="E15">
        <v>1</v>
      </c>
      <c r="J15" t="s">
        <v>88</v>
      </c>
      <c r="L15">
        <v>14</v>
      </c>
      <c r="M15">
        <v>0</v>
      </c>
    </row>
    <row r="16" spans="1:29" x14ac:dyDescent="0.3">
      <c r="A16">
        <v>15</v>
      </c>
      <c r="B16" t="s">
        <v>34</v>
      </c>
      <c r="E16">
        <v>1</v>
      </c>
      <c r="J16" t="s">
        <v>92</v>
      </c>
    </row>
    <row r="17" spans="1:13" x14ac:dyDescent="0.3">
      <c r="A17">
        <v>16</v>
      </c>
      <c r="B17" t="s">
        <v>52</v>
      </c>
      <c r="L17">
        <v>16</v>
      </c>
      <c r="M17">
        <v>1</v>
      </c>
    </row>
    <row r="18" spans="1:13" x14ac:dyDescent="0.3">
      <c r="A18">
        <v>17</v>
      </c>
      <c r="B18" t="s">
        <v>30</v>
      </c>
      <c r="E18">
        <v>1</v>
      </c>
      <c r="J18" t="s">
        <v>81</v>
      </c>
    </row>
    <row r="19" spans="1:13" x14ac:dyDescent="0.3">
      <c r="A19">
        <v>18</v>
      </c>
      <c r="B19" t="s">
        <v>60</v>
      </c>
      <c r="E19">
        <v>1</v>
      </c>
      <c r="J19" t="s">
        <v>95</v>
      </c>
      <c r="L19">
        <v>18</v>
      </c>
      <c r="M19">
        <v>0</v>
      </c>
    </row>
    <row r="20" spans="1:13" x14ac:dyDescent="0.3">
      <c r="A20">
        <v>19</v>
      </c>
      <c r="B20" t="s">
        <v>25</v>
      </c>
      <c r="E20">
        <v>1</v>
      </c>
      <c r="J20" t="s">
        <v>85</v>
      </c>
    </row>
    <row r="21" spans="1:13" x14ac:dyDescent="0.3">
      <c r="A21">
        <v>20</v>
      </c>
      <c r="B21" t="s">
        <v>38</v>
      </c>
      <c r="E21">
        <v>1</v>
      </c>
      <c r="J21" t="s">
        <v>90</v>
      </c>
      <c r="L21">
        <v>20</v>
      </c>
      <c r="M21">
        <v>1</v>
      </c>
    </row>
    <row r="22" spans="1:13" ht="17.399999999999999" customHeight="1" x14ac:dyDescent="0.3">
      <c r="A22">
        <v>21</v>
      </c>
      <c r="B22" t="s">
        <v>34</v>
      </c>
      <c r="E22">
        <v>1</v>
      </c>
      <c r="J22" t="s">
        <v>93</v>
      </c>
      <c r="L22">
        <v>21</v>
      </c>
      <c r="M22">
        <v>1</v>
      </c>
    </row>
    <row r="23" spans="1:13" x14ac:dyDescent="0.3">
      <c r="A23">
        <v>22</v>
      </c>
      <c r="B23" t="s">
        <v>52</v>
      </c>
      <c r="E23">
        <v>1</v>
      </c>
    </row>
    <row r="24" spans="1:13" x14ac:dyDescent="0.3">
      <c r="A24">
        <v>23</v>
      </c>
      <c r="B24" t="s">
        <v>30</v>
      </c>
    </row>
    <row r="25" spans="1:13" x14ac:dyDescent="0.3">
      <c r="A25">
        <v>24</v>
      </c>
      <c r="B25" t="s">
        <v>60</v>
      </c>
      <c r="E25">
        <v>1</v>
      </c>
      <c r="J25" t="s">
        <v>96</v>
      </c>
      <c r="L25">
        <v>24</v>
      </c>
      <c r="M25">
        <v>1</v>
      </c>
    </row>
    <row r="26" spans="1:13" x14ac:dyDescent="0.3">
      <c r="A26">
        <v>25</v>
      </c>
      <c r="B26" t="s">
        <v>25</v>
      </c>
      <c r="E26">
        <v>1</v>
      </c>
      <c r="J26" t="s">
        <v>86</v>
      </c>
      <c r="L26">
        <v>25</v>
      </c>
      <c r="M26">
        <v>1</v>
      </c>
    </row>
    <row r="27" spans="1:13" x14ac:dyDescent="0.3">
      <c r="A27">
        <v>26</v>
      </c>
      <c r="B27" t="s">
        <v>38</v>
      </c>
      <c r="M27">
        <v>0</v>
      </c>
    </row>
  </sheetData>
  <sortState ref="M2:M16">
    <sortCondition ref="M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F24" sqref="F24"/>
    </sheetView>
  </sheetViews>
  <sheetFormatPr defaultRowHeight="14.4" x14ac:dyDescent="0.3"/>
  <cols>
    <col min="1" max="1" width="31.21875" customWidth="1"/>
    <col min="2" max="2" width="35.33203125" customWidth="1"/>
    <col min="3" max="3" width="19.21875" customWidth="1"/>
    <col min="4" max="4" width="12.88671875" customWidth="1"/>
    <col min="5" max="5" width="15.33203125" customWidth="1"/>
  </cols>
  <sheetData>
    <row r="1" spans="1:20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144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</row>
    <row r="2" spans="1:20" x14ac:dyDescent="0.3">
      <c r="A2" t="s">
        <v>184</v>
      </c>
      <c r="B2" t="s">
        <v>9</v>
      </c>
      <c r="C2" t="s">
        <v>185</v>
      </c>
      <c r="D2" s="21">
        <v>1.5068287037037038E-2</v>
      </c>
      <c r="E2" s="21">
        <v>2.2598379629629628E-2</v>
      </c>
      <c r="F2">
        <v>650.56500000000005</v>
      </c>
      <c r="G2">
        <v>45</v>
      </c>
      <c r="H2">
        <v>30</v>
      </c>
      <c r="I2">
        <v>0</v>
      </c>
      <c r="J2">
        <v>100</v>
      </c>
      <c r="K2" s="19">
        <v>2.7895833333333332E-2</v>
      </c>
      <c r="L2" t="s">
        <v>186</v>
      </c>
      <c r="M2" t="s">
        <v>187</v>
      </c>
      <c r="O2" t="s">
        <v>188</v>
      </c>
      <c r="Q2" t="s">
        <v>189</v>
      </c>
      <c r="R2" t="s">
        <v>187</v>
      </c>
      <c r="S2" t="s">
        <v>190</v>
      </c>
      <c r="T2" t="s">
        <v>43</v>
      </c>
    </row>
    <row r="3" spans="1:20" x14ac:dyDescent="0.3">
      <c r="A3" t="s">
        <v>191</v>
      </c>
      <c r="B3" t="s">
        <v>4</v>
      </c>
      <c r="C3" t="s">
        <v>185</v>
      </c>
      <c r="D3" s="21">
        <v>1.5777777777777776E-2</v>
      </c>
      <c r="E3" s="21">
        <v>1.9973379629629629E-2</v>
      </c>
      <c r="F3">
        <v>362.50700000000001</v>
      </c>
      <c r="G3">
        <v>19</v>
      </c>
      <c r="H3">
        <v>9</v>
      </c>
      <c r="I3">
        <v>0</v>
      </c>
      <c r="J3">
        <v>100</v>
      </c>
      <c r="K3" s="19">
        <v>2.7909722222222221E-2</v>
      </c>
      <c r="L3" t="s">
        <v>192</v>
      </c>
      <c r="M3" t="s">
        <v>193</v>
      </c>
      <c r="N3" t="s">
        <v>194</v>
      </c>
      <c r="O3" t="s">
        <v>195</v>
      </c>
      <c r="P3" t="s">
        <v>189</v>
      </c>
      <c r="Q3" t="s">
        <v>189</v>
      </c>
      <c r="R3" t="s">
        <v>194</v>
      </c>
      <c r="S3" t="s">
        <v>190</v>
      </c>
      <c r="T3" t="s">
        <v>196</v>
      </c>
    </row>
    <row r="4" spans="1:20" x14ac:dyDescent="0.3">
      <c r="A4" t="s">
        <v>197</v>
      </c>
      <c r="B4" t="s">
        <v>7</v>
      </c>
      <c r="C4" t="s">
        <v>198</v>
      </c>
      <c r="D4" s="21">
        <v>1.6225694444444442E-2</v>
      </c>
      <c r="E4" s="21"/>
      <c r="F4">
        <v>1167282.8130000001</v>
      </c>
      <c r="G4">
        <v>22</v>
      </c>
      <c r="H4">
        <v>46</v>
      </c>
      <c r="I4">
        <v>0</v>
      </c>
      <c r="J4">
        <v>100</v>
      </c>
      <c r="M4" t="s">
        <v>199</v>
      </c>
      <c r="N4" t="s">
        <v>199</v>
      </c>
      <c r="O4" t="s">
        <v>199</v>
      </c>
      <c r="P4" t="s">
        <v>199</v>
      </c>
      <c r="Q4" t="s">
        <v>199</v>
      </c>
      <c r="R4" t="s">
        <v>199</v>
      </c>
      <c r="S4" t="s">
        <v>199</v>
      </c>
      <c r="T4" t="s">
        <v>199</v>
      </c>
    </row>
    <row r="5" spans="1:20" x14ac:dyDescent="0.3">
      <c r="A5" t="s">
        <v>200</v>
      </c>
      <c r="B5" s="1" t="s">
        <v>8</v>
      </c>
      <c r="C5" t="s">
        <v>185</v>
      </c>
      <c r="D5" s="21">
        <v>1.6332175925925927E-2</v>
      </c>
      <c r="E5" s="21">
        <v>1.9025462962962963E-2</v>
      </c>
      <c r="F5">
        <v>232.708</v>
      </c>
      <c r="G5">
        <v>24</v>
      </c>
      <c r="H5">
        <v>115</v>
      </c>
      <c r="I5">
        <v>0</v>
      </c>
      <c r="J5">
        <v>100</v>
      </c>
      <c r="K5" s="19">
        <v>2.8071759259259258E-2</v>
      </c>
      <c r="L5" t="s">
        <v>192</v>
      </c>
      <c r="M5" t="s">
        <v>201</v>
      </c>
      <c r="N5" t="s">
        <v>194</v>
      </c>
      <c r="O5" t="s">
        <v>188</v>
      </c>
      <c r="P5" t="s">
        <v>189</v>
      </c>
      <c r="Q5" t="s">
        <v>189</v>
      </c>
      <c r="R5" t="s">
        <v>194</v>
      </c>
      <c r="S5" t="s">
        <v>190</v>
      </c>
      <c r="T5" t="s">
        <v>43</v>
      </c>
    </row>
    <row r="6" spans="1:20" x14ac:dyDescent="0.3">
      <c r="A6" t="s">
        <v>202</v>
      </c>
      <c r="B6" s="1" t="s">
        <v>10</v>
      </c>
      <c r="C6" t="s">
        <v>185</v>
      </c>
      <c r="D6" s="21">
        <v>1.6528935185185185E-2</v>
      </c>
      <c r="E6" s="21">
        <v>2.2268518518518521E-2</v>
      </c>
      <c r="F6">
        <v>495.846</v>
      </c>
      <c r="G6">
        <v>19</v>
      </c>
      <c r="H6">
        <v>182</v>
      </c>
      <c r="I6">
        <v>0</v>
      </c>
      <c r="J6">
        <v>100</v>
      </c>
      <c r="K6" s="19">
        <v>2.8364583333333332E-2</v>
      </c>
      <c r="L6" t="s">
        <v>186</v>
      </c>
      <c r="M6" t="s">
        <v>203</v>
      </c>
      <c r="N6" t="s">
        <v>203</v>
      </c>
      <c r="O6" t="s">
        <v>204</v>
      </c>
      <c r="P6" t="s">
        <v>189</v>
      </c>
      <c r="Q6" t="s">
        <v>189</v>
      </c>
      <c r="R6" t="s">
        <v>203</v>
      </c>
      <c r="S6" t="s">
        <v>190</v>
      </c>
      <c r="T6" t="s">
        <v>43</v>
      </c>
    </row>
    <row r="7" spans="1:20" x14ac:dyDescent="0.3">
      <c r="A7" t="s">
        <v>205</v>
      </c>
      <c r="B7" t="s">
        <v>11</v>
      </c>
      <c r="C7" t="s">
        <v>185</v>
      </c>
      <c r="D7" s="21">
        <v>1.7692129629629631E-2</v>
      </c>
      <c r="E7" s="21">
        <v>2.0386574074074074E-2</v>
      </c>
      <c r="F7">
        <v>232.82900000000001</v>
      </c>
      <c r="G7">
        <v>52</v>
      </c>
      <c r="H7">
        <v>102</v>
      </c>
      <c r="I7">
        <v>0</v>
      </c>
      <c r="J7">
        <v>100</v>
      </c>
      <c r="K7" s="19">
        <v>2.8385416666666666E-2</v>
      </c>
      <c r="L7" t="s">
        <v>186</v>
      </c>
      <c r="M7" t="s">
        <v>203</v>
      </c>
      <c r="N7" t="s">
        <v>203</v>
      </c>
      <c r="O7" t="s">
        <v>188</v>
      </c>
      <c r="P7" t="s">
        <v>189</v>
      </c>
      <c r="R7" t="s">
        <v>203</v>
      </c>
      <c r="S7" t="s">
        <v>190</v>
      </c>
      <c r="T7" t="s">
        <v>43</v>
      </c>
    </row>
    <row r="8" spans="1:20" x14ac:dyDescent="0.3">
      <c r="A8" t="s">
        <v>206</v>
      </c>
      <c r="B8" t="s">
        <v>12</v>
      </c>
      <c r="C8" t="s">
        <v>185</v>
      </c>
      <c r="D8" s="21">
        <v>1.7681712962962962E-2</v>
      </c>
      <c r="E8" s="21">
        <v>2.0555555555555556E-2</v>
      </c>
      <c r="F8">
        <v>248.31800000000001</v>
      </c>
      <c r="G8">
        <v>32</v>
      </c>
      <c r="H8">
        <v>48</v>
      </c>
      <c r="I8">
        <v>0</v>
      </c>
      <c r="J8">
        <v>100</v>
      </c>
      <c r="K8" s="19">
        <v>2.8398148148148145E-2</v>
      </c>
      <c r="L8" t="s">
        <v>192</v>
      </c>
      <c r="M8" t="s">
        <v>203</v>
      </c>
      <c r="N8" t="s">
        <v>203</v>
      </c>
      <c r="O8" t="s">
        <v>207</v>
      </c>
      <c r="P8" t="s">
        <v>189</v>
      </c>
      <c r="Q8" t="s">
        <v>189</v>
      </c>
      <c r="R8" t="s">
        <v>203</v>
      </c>
      <c r="S8" t="s">
        <v>190</v>
      </c>
      <c r="T8" t="s">
        <v>196</v>
      </c>
    </row>
    <row r="9" spans="1:20" x14ac:dyDescent="0.3">
      <c r="A9" t="s">
        <v>208</v>
      </c>
      <c r="B9" t="s">
        <v>14</v>
      </c>
      <c r="C9" t="s">
        <v>185</v>
      </c>
      <c r="D9" s="21">
        <v>1.7732638888888888E-2</v>
      </c>
      <c r="E9" s="21">
        <v>2.8407407407407409E-2</v>
      </c>
      <c r="F9">
        <v>1098922.291</v>
      </c>
      <c r="G9">
        <v>18</v>
      </c>
      <c r="H9">
        <v>4</v>
      </c>
      <c r="I9">
        <v>0</v>
      </c>
      <c r="J9">
        <v>100</v>
      </c>
      <c r="K9" s="19">
        <v>2.8438657407407409E-2</v>
      </c>
      <c r="L9" t="s">
        <v>209</v>
      </c>
      <c r="M9" t="s">
        <v>210</v>
      </c>
      <c r="N9" t="s">
        <v>210</v>
      </c>
      <c r="O9" t="s">
        <v>211</v>
      </c>
      <c r="Q9" t="s">
        <v>189</v>
      </c>
      <c r="R9" t="s">
        <v>210</v>
      </c>
      <c r="S9" t="s">
        <v>190</v>
      </c>
      <c r="T9" t="s">
        <v>196</v>
      </c>
    </row>
    <row r="10" spans="1:20" x14ac:dyDescent="0.3">
      <c r="A10" t="s">
        <v>212</v>
      </c>
      <c r="B10" t="s">
        <v>13</v>
      </c>
      <c r="C10" t="s">
        <v>185</v>
      </c>
      <c r="D10" s="21">
        <v>1.7797453703703704E-2</v>
      </c>
      <c r="E10" s="21">
        <v>2.0802083333333332E-2</v>
      </c>
      <c r="F10">
        <v>259.58300000000003</v>
      </c>
      <c r="G10">
        <v>27</v>
      </c>
      <c r="H10">
        <v>144</v>
      </c>
      <c r="I10">
        <v>0</v>
      </c>
      <c r="J10">
        <v>100</v>
      </c>
      <c r="K10" s="19">
        <v>2.8413194444444442E-2</v>
      </c>
      <c r="L10" t="s">
        <v>192</v>
      </c>
      <c r="M10" t="s">
        <v>194</v>
      </c>
      <c r="N10" t="s">
        <v>194</v>
      </c>
      <c r="O10" t="s">
        <v>188</v>
      </c>
      <c r="P10" t="s">
        <v>189</v>
      </c>
      <c r="R10" t="s">
        <v>194</v>
      </c>
      <c r="S10" t="s">
        <v>213</v>
      </c>
      <c r="T10" t="s">
        <v>43</v>
      </c>
    </row>
    <row r="11" spans="1:20" x14ac:dyDescent="0.3">
      <c r="A11" t="s">
        <v>214</v>
      </c>
      <c r="B11" t="s">
        <v>16</v>
      </c>
      <c r="C11" t="s">
        <v>185</v>
      </c>
      <c r="D11" s="21">
        <v>1.8150462962962962E-2</v>
      </c>
      <c r="E11" s="21">
        <v>2.0657407407407406E-2</v>
      </c>
      <c r="F11">
        <v>216.57</v>
      </c>
      <c r="G11">
        <v>18</v>
      </c>
      <c r="H11">
        <v>17</v>
      </c>
      <c r="I11">
        <v>0</v>
      </c>
      <c r="J11">
        <v>100</v>
      </c>
      <c r="K11" s="19">
        <v>2.8422453703703707E-2</v>
      </c>
      <c r="L11" t="s">
        <v>192</v>
      </c>
      <c r="M11" t="s">
        <v>215</v>
      </c>
      <c r="N11" t="s">
        <v>203</v>
      </c>
      <c r="O11" t="s">
        <v>195</v>
      </c>
      <c r="Q11" t="s">
        <v>189</v>
      </c>
      <c r="R11" t="s">
        <v>203</v>
      </c>
      <c r="S11" t="s">
        <v>213</v>
      </c>
      <c r="T11" t="s">
        <v>196</v>
      </c>
    </row>
    <row r="12" spans="1:20" x14ac:dyDescent="0.3">
      <c r="A12" t="s">
        <v>216</v>
      </c>
      <c r="B12" t="s">
        <v>15</v>
      </c>
      <c r="C12" t="s">
        <v>217</v>
      </c>
      <c r="D12" s="21">
        <v>1.8138888888888888E-2</v>
      </c>
      <c r="E12" s="21"/>
      <c r="F12">
        <v>1167119.3289999999</v>
      </c>
      <c r="G12">
        <v>21</v>
      </c>
      <c r="H12">
        <v>77</v>
      </c>
      <c r="I12">
        <v>1</v>
      </c>
      <c r="J12">
        <v>100</v>
      </c>
      <c r="M12" t="s">
        <v>203</v>
      </c>
      <c r="N12" t="s">
        <v>203</v>
      </c>
      <c r="O12" t="s">
        <v>211</v>
      </c>
      <c r="P12" t="s">
        <v>189</v>
      </c>
      <c r="R12" t="s">
        <v>203</v>
      </c>
      <c r="S12" t="s">
        <v>190</v>
      </c>
      <c r="T12" t="s">
        <v>196</v>
      </c>
    </row>
    <row r="13" spans="1:20" x14ac:dyDescent="0.3">
      <c r="A13" t="s">
        <v>218</v>
      </c>
      <c r="B13" t="s">
        <v>24</v>
      </c>
      <c r="C13" t="s">
        <v>217</v>
      </c>
      <c r="D13" s="21">
        <v>1.8118055555555557E-2</v>
      </c>
      <c r="E13" s="21"/>
      <c r="F13">
        <v>1167121.1810000001</v>
      </c>
      <c r="G13">
        <v>20</v>
      </c>
      <c r="H13">
        <v>55</v>
      </c>
      <c r="I13">
        <v>0</v>
      </c>
      <c r="J13">
        <v>100</v>
      </c>
      <c r="M13" t="s">
        <v>187</v>
      </c>
      <c r="N13" t="s">
        <v>187</v>
      </c>
      <c r="O13" t="s">
        <v>195</v>
      </c>
      <c r="P13" t="s">
        <v>189</v>
      </c>
      <c r="Q13" t="s">
        <v>189</v>
      </c>
      <c r="R13" t="s">
        <v>187</v>
      </c>
      <c r="S13" t="s">
        <v>213</v>
      </c>
      <c r="T13" t="s">
        <v>196</v>
      </c>
    </row>
    <row r="14" spans="1:20" x14ac:dyDescent="0.3">
      <c r="A14" t="s">
        <v>219</v>
      </c>
      <c r="B14" t="s">
        <v>17</v>
      </c>
      <c r="C14" t="s">
        <v>217</v>
      </c>
      <c r="D14" s="21">
        <v>1.8512731481481481E-2</v>
      </c>
      <c r="E14" s="21"/>
      <c r="F14">
        <v>1167087.105</v>
      </c>
      <c r="G14">
        <v>49</v>
      </c>
      <c r="H14">
        <v>52</v>
      </c>
      <c r="I14">
        <v>3</v>
      </c>
      <c r="J14">
        <v>90</v>
      </c>
      <c r="M14" t="s">
        <v>220</v>
      </c>
      <c r="N14" t="s">
        <v>221</v>
      </c>
      <c r="O14" t="s">
        <v>188</v>
      </c>
      <c r="P14" t="s">
        <v>189</v>
      </c>
      <c r="Q14" t="s">
        <v>189</v>
      </c>
      <c r="R14" t="s">
        <v>220</v>
      </c>
      <c r="S14" t="s">
        <v>190</v>
      </c>
      <c r="T14" t="s">
        <v>43</v>
      </c>
    </row>
    <row r="15" spans="1:20" s="8" customFormat="1" x14ac:dyDescent="0.3">
      <c r="A15" s="8" t="s">
        <v>222</v>
      </c>
      <c r="B15" s="8" t="s">
        <v>18</v>
      </c>
      <c r="C15" s="8" t="s">
        <v>185</v>
      </c>
      <c r="D15" s="22">
        <v>1.051388888888889E-2</v>
      </c>
      <c r="E15" s="22">
        <v>1.3405092592592593E-2</v>
      </c>
      <c r="F15" s="8">
        <v>249.874</v>
      </c>
      <c r="G15" s="8">
        <v>28</v>
      </c>
      <c r="H15" s="8">
        <v>17</v>
      </c>
      <c r="I15" s="8">
        <v>0</v>
      </c>
      <c r="J15" s="8">
        <v>100</v>
      </c>
      <c r="K15" s="20">
        <v>2.8564814814814817E-2</v>
      </c>
      <c r="L15" s="8" t="s">
        <v>192</v>
      </c>
      <c r="M15" s="8" t="s">
        <v>203</v>
      </c>
      <c r="N15" s="8" t="s">
        <v>203</v>
      </c>
      <c r="O15" s="8" t="s">
        <v>195</v>
      </c>
      <c r="Q15" s="8" t="s">
        <v>189</v>
      </c>
      <c r="R15" s="8" t="s">
        <v>203</v>
      </c>
      <c r="S15" s="8" t="s">
        <v>213</v>
      </c>
      <c r="T15" s="8" t="s">
        <v>196</v>
      </c>
    </row>
    <row r="16" spans="1:20" x14ac:dyDescent="0.3">
      <c r="A16" t="s">
        <v>223</v>
      </c>
      <c r="B16" t="s">
        <v>21</v>
      </c>
      <c r="C16" t="s">
        <v>185</v>
      </c>
      <c r="D16" s="21">
        <v>1.1876157407407406E-2</v>
      </c>
      <c r="E16" s="21">
        <v>3.571875E-2</v>
      </c>
      <c r="F16">
        <v>1096459.996</v>
      </c>
      <c r="G16">
        <v>25</v>
      </c>
      <c r="H16">
        <v>165</v>
      </c>
      <c r="I16">
        <v>1</v>
      </c>
      <c r="J16">
        <v>100</v>
      </c>
      <c r="K16" s="19">
        <v>3.5740740740740747E-2</v>
      </c>
      <c r="L16" t="s">
        <v>209</v>
      </c>
      <c r="M16" t="s">
        <v>203</v>
      </c>
      <c r="N16" t="s">
        <v>203</v>
      </c>
      <c r="O16" t="s">
        <v>188</v>
      </c>
      <c r="P16" t="s">
        <v>189</v>
      </c>
      <c r="R16" t="s">
        <v>203</v>
      </c>
      <c r="S16" t="s">
        <v>213</v>
      </c>
      <c r="T16" t="s">
        <v>43</v>
      </c>
    </row>
    <row r="17" spans="1:20" x14ac:dyDescent="0.3">
      <c r="A17" t="s">
        <v>224</v>
      </c>
      <c r="B17" t="s">
        <v>19</v>
      </c>
      <c r="C17" t="s">
        <v>198</v>
      </c>
      <c r="D17" s="21">
        <v>1.0649305555555556E-2</v>
      </c>
      <c r="E17" s="21"/>
      <c r="F17">
        <v>1164167.175</v>
      </c>
      <c r="G17">
        <v>53</v>
      </c>
      <c r="H17">
        <v>179</v>
      </c>
      <c r="I17">
        <v>1</v>
      </c>
      <c r="J17">
        <v>100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</row>
    <row r="18" spans="1:20" x14ac:dyDescent="0.3">
      <c r="A18" t="s">
        <v>225</v>
      </c>
      <c r="B18" s="1" t="s">
        <v>20</v>
      </c>
      <c r="C18" t="s">
        <v>185</v>
      </c>
      <c r="D18" s="21">
        <v>1.0623842592592593E-2</v>
      </c>
      <c r="E18" s="21">
        <v>2.2903935185185187E-2</v>
      </c>
      <c r="F18">
        <v>1061.002</v>
      </c>
      <c r="G18">
        <v>21</v>
      </c>
      <c r="H18">
        <v>117</v>
      </c>
      <c r="I18">
        <v>1</v>
      </c>
      <c r="J18">
        <v>100</v>
      </c>
      <c r="K18" s="19">
        <v>2.8583333333333332E-2</v>
      </c>
      <c r="L18" t="s">
        <v>186</v>
      </c>
      <c r="M18" t="s">
        <v>226</v>
      </c>
      <c r="N18" t="s">
        <v>226</v>
      </c>
      <c r="O18" t="s">
        <v>227</v>
      </c>
      <c r="P18" t="s">
        <v>189</v>
      </c>
      <c r="Q18" t="s">
        <v>189</v>
      </c>
      <c r="R18" t="s">
        <v>226</v>
      </c>
      <c r="S18" t="s">
        <v>190</v>
      </c>
      <c r="T18" t="s">
        <v>196</v>
      </c>
    </row>
    <row r="19" spans="1:20" x14ac:dyDescent="0.3">
      <c r="A19" t="s">
        <v>228</v>
      </c>
      <c r="B19" t="s">
        <v>22</v>
      </c>
      <c r="C19" t="s">
        <v>185</v>
      </c>
      <c r="D19" s="21">
        <v>1.8965277777777779E-2</v>
      </c>
      <c r="E19" s="21">
        <v>2.3254629629629629E-2</v>
      </c>
      <c r="F19">
        <v>370.57</v>
      </c>
      <c r="G19">
        <v>20</v>
      </c>
      <c r="H19">
        <v>33</v>
      </c>
      <c r="I19">
        <v>1</v>
      </c>
      <c r="J19">
        <v>99</v>
      </c>
      <c r="K19" s="19">
        <v>2.8594907407407413E-2</v>
      </c>
      <c r="L19" t="s">
        <v>186</v>
      </c>
      <c r="M19" t="s">
        <v>194</v>
      </c>
      <c r="N19" t="s">
        <v>194</v>
      </c>
      <c r="O19" t="s">
        <v>204</v>
      </c>
      <c r="P19" t="s">
        <v>229</v>
      </c>
      <c r="Q19" t="s">
        <v>189</v>
      </c>
      <c r="R19" t="s">
        <v>194</v>
      </c>
      <c r="S19" t="s">
        <v>190</v>
      </c>
      <c r="T19" t="s">
        <v>196</v>
      </c>
    </row>
    <row r="20" spans="1:20" x14ac:dyDescent="0.3">
      <c r="A20" t="s">
        <v>230</v>
      </c>
      <c r="B20" t="s">
        <v>23</v>
      </c>
      <c r="C20" t="s">
        <v>185</v>
      </c>
      <c r="D20" s="21">
        <v>2.1324074074074075E-2</v>
      </c>
      <c r="E20" s="21">
        <v>2.9604166666666668E-2</v>
      </c>
      <c r="F20">
        <v>715.36400000000003</v>
      </c>
      <c r="G20">
        <v>20</v>
      </c>
      <c r="H20">
        <v>116</v>
      </c>
      <c r="I20">
        <v>0</v>
      </c>
      <c r="J20">
        <v>100</v>
      </c>
      <c r="K20" s="19">
        <v>2.8616898148148148E-2</v>
      </c>
      <c r="L20" t="s">
        <v>186</v>
      </c>
      <c r="M20" t="s">
        <v>194</v>
      </c>
      <c r="N20" t="s">
        <v>194</v>
      </c>
      <c r="O20" t="s">
        <v>204</v>
      </c>
      <c r="P20" t="s">
        <v>189</v>
      </c>
      <c r="R20" t="s">
        <v>194</v>
      </c>
      <c r="S20" t="s">
        <v>213</v>
      </c>
      <c r="T20" t="s">
        <v>43</v>
      </c>
    </row>
    <row r="22" spans="1:20" x14ac:dyDescent="0.3">
      <c r="E22" s="21"/>
    </row>
    <row r="23" spans="1:20" x14ac:dyDescent="0.3">
      <c r="F23">
        <f>AVERAGE(F2:F20)</f>
        <v>422802.92768421053</v>
      </c>
      <c r="G23">
        <f>F23/60</f>
        <v>7046.7154614035089</v>
      </c>
    </row>
    <row r="24" spans="1:20" x14ac:dyDescent="0.3">
      <c r="F24">
        <f>MEDIAN(F2:F20)</f>
        <v>650.56500000000005</v>
      </c>
      <c r="G24">
        <f>F24/60</f>
        <v>10.842750000000001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selection activeCell="B18" sqref="B18"/>
    </sheetView>
  </sheetViews>
  <sheetFormatPr defaultRowHeight="14.4" x14ac:dyDescent="0.3"/>
  <cols>
    <col min="1" max="1" width="10.44140625" customWidth="1"/>
  </cols>
  <sheetData>
    <row r="1" spans="1:9" s="2" customFormat="1" ht="28.8" x14ac:dyDescent="0.3">
      <c r="A1" s="14" t="s">
        <v>232</v>
      </c>
    </row>
    <row r="2" spans="1:9" ht="28.8" x14ac:dyDescent="0.3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156</v>
      </c>
      <c r="H2" s="17" t="s">
        <v>157</v>
      </c>
    </row>
    <row r="3" spans="1:9" x14ac:dyDescent="0.3">
      <c r="A3" t="s">
        <v>30</v>
      </c>
      <c r="B3">
        <v>4</v>
      </c>
      <c r="C3">
        <v>4</v>
      </c>
      <c r="D3">
        <v>1</v>
      </c>
      <c r="E3">
        <v>73.900000000000006</v>
      </c>
      <c r="F3">
        <v>30.5</v>
      </c>
      <c r="G3">
        <f>B3-H3</f>
        <v>4</v>
      </c>
      <c r="H3" s="6">
        <v>0</v>
      </c>
      <c r="I3">
        <f>SUM(B3:B8)</f>
        <v>13</v>
      </c>
    </row>
    <row r="4" spans="1:9" x14ac:dyDescent="0.3">
      <c r="A4" t="s">
        <v>25</v>
      </c>
      <c r="B4">
        <v>3</v>
      </c>
      <c r="C4">
        <v>3</v>
      </c>
      <c r="D4">
        <v>1</v>
      </c>
      <c r="E4">
        <v>49.4</v>
      </c>
      <c r="F4">
        <v>25.3</v>
      </c>
      <c r="G4">
        <f t="shared" ref="G4:G8" si="0">B4-H4</f>
        <v>3</v>
      </c>
      <c r="H4" s="6">
        <v>0</v>
      </c>
    </row>
    <row r="5" spans="1:9" x14ac:dyDescent="0.3">
      <c r="A5" t="s">
        <v>38</v>
      </c>
      <c r="B5">
        <v>1</v>
      </c>
      <c r="C5">
        <v>1</v>
      </c>
      <c r="D5">
        <v>1</v>
      </c>
      <c r="E5">
        <v>43.9</v>
      </c>
      <c r="F5">
        <v>22</v>
      </c>
      <c r="G5">
        <f t="shared" si="0"/>
        <v>1</v>
      </c>
      <c r="H5" s="6">
        <v>0</v>
      </c>
    </row>
    <row r="6" spans="1:9" x14ac:dyDescent="0.3">
      <c r="A6" t="s">
        <v>34</v>
      </c>
      <c r="B6">
        <v>2</v>
      </c>
      <c r="C6">
        <v>1</v>
      </c>
      <c r="D6">
        <v>0.5</v>
      </c>
      <c r="E6">
        <v>251</v>
      </c>
      <c r="F6">
        <v>27</v>
      </c>
      <c r="G6">
        <f t="shared" si="0"/>
        <v>2</v>
      </c>
      <c r="H6" s="6">
        <v>0</v>
      </c>
    </row>
    <row r="7" spans="1:9" x14ac:dyDescent="0.3">
      <c r="A7" t="s">
        <v>52</v>
      </c>
      <c r="B7">
        <v>2</v>
      </c>
      <c r="C7">
        <v>2</v>
      </c>
      <c r="D7">
        <v>1</v>
      </c>
      <c r="E7">
        <v>110</v>
      </c>
      <c r="F7">
        <v>37</v>
      </c>
      <c r="G7">
        <f t="shared" si="0"/>
        <v>2</v>
      </c>
      <c r="H7" s="6">
        <v>0</v>
      </c>
    </row>
    <row r="8" spans="1:9" x14ac:dyDescent="0.3">
      <c r="A8" t="s">
        <v>60</v>
      </c>
      <c r="B8">
        <v>1</v>
      </c>
      <c r="C8">
        <v>0</v>
      </c>
      <c r="D8">
        <v>0</v>
      </c>
      <c r="E8">
        <v>864</v>
      </c>
      <c r="F8">
        <v>116</v>
      </c>
      <c r="G8">
        <f t="shared" si="0"/>
        <v>1</v>
      </c>
      <c r="H8" s="6">
        <v>0</v>
      </c>
    </row>
    <row r="10" spans="1:9" x14ac:dyDescent="0.3">
      <c r="A10" s="15" t="s">
        <v>233</v>
      </c>
    </row>
    <row r="11" spans="1:9" ht="28.8" x14ac:dyDescent="0.3">
      <c r="A11" s="2" t="s">
        <v>117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156</v>
      </c>
      <c r="H11" s="17" t="s">
        <v>157</v>
      </c>
    </row>
    <row r="12" spans="1:9" x14ac:dyDescent="0.3">
      <c r="A12" t="s">
        <v>30</v>
      </c>
      <c r="B12">
        <v>3</v>
      </c>
      <c r="C12">
        <v>2</v>
      </c>
      <c r="D12">
        <v>0.66700000000000004</v>
      </c>
      <c r="E12">
        <v>1.08</v>
      </c>
      <c r="F12">
        <v>27.3</v>
      </c>
      <c r="G12">
        <f t="shared" ref="G12:G17" si="1">B12-H12</f>
        <v>3</v>
      </c>
      <c r="H12" s="6">
        <v>0</v>
      </c>
      <c r="I12">
        <f>SUM(B12:B17)</f>
        <v>18</v>
      </c>
    </row>
    <row r="13" spans="1:9" x14ac:dyDescent="0.3">
      <c r="A13" t="s">
        <v>25</v>
      </c>
      <c r="B13">
        <v>5</v>
      </c>
      <c r="C13">
        <v>3</v>
      </c>
      <c r="D13">
        <v>0.6</v>
      </c>
      <c r="E13">
        <v>3.36</v>
      </c>
      <c r="F13">
        <v>87.6</v>
      </c>
      <c r="G13">
        <f t="shared" si="1"/>
        <v>5</v>
      </c>
      <c r="H13" s="6">
        <v>0</v>
      </c>
    </row>
    <row r="14" spans="1:9" x14ac:dyDescent="0.3">
      <c r="A14" t="s">
        <v>38</v>
      </c>
      <c r="B14">
        <v>4</v>
      </c>
      <c r="C14">
        <v>3</v>
      </c>
      <c r="D14">
        <v>0.75</v>
      </c>
      <c r="E14">
        <v>1.55</v>
      </c>
      <c r="F14">
        <v>27.2</v>
      </c>
      <c r="G14">
        <f t="shared" si="1"/>
        <v>3</v>
      </c>
      <c r="H14" s="6">
        <v>1</v>
      </c>
    </row>
    <row r="15" spans="1:9" x14ac:dyDescent="0.3">
      <c r="A15" t="s">
        <v>34</v>
      </c>
      <c r="B15">
        <v>3</v>
      </c>
      <c r="C15">
        <v>2</v>
      </c>
      <c r="D15">
        <v>0.66700000000000004</v>
      </c>
      <c r="E15">
        <v>6.59</v>
      </c>
      <c r="F15">
        <v>134</v>
      </c>
      <c r="G15">
        <f t="shared" si="1"/>
        <v>3</v>
      </c>
      <c r="H15" s="6">
        <v>0</v>
      </c>
    </row>
    <row r="16" spans="1:9" x14ac:dyDescent="0.3">
      <c r="A16" t="s">
        <v>52</v>
      </c>
      <c r="B16">
        <v>0</v>
      </c>
      <c r="C16">
        <v>0</v>
      </c>
      <c r="D16" t="s">
        <v>123</v>
      </c>
      <c r="E16" t="s">
        <v>123</v>
      </c>
      <c r="F16" t="s">
        <v>123</v>
      </c>
      <c r="G16">
        <f t="shared" si="1"/>
        <v>0</v>
      </c>
      <c r="H16" s="6">
        <v>0</v>
      </c>
    </row>
    <row r="17" spans="1:30" x14ac:dyDescent="0.3">
      <c r="A17" t="s">
        <v>60</v>
      </c>
      <c r="B17">
        <v>3</v>
      </c>
      <c r="C17">
        <v>2</v>
      </c>
      <c r="D17">
        <v>0.66700000000000004</v>
      </c>
      <c r="E17">
        <v>7.55</v>
      </c>
      <c r="F17">
        <v>171</v>
      </c>
      <c r="G17">
        <f t="shared" si="1"/>
        <v>2</v>
      </c>
      <c r="H17" s="6">
        <v>1</v>
      </c>
    </row>
    <row r="19" spans="1:30" x14ac:dyDescent="0.3">
      <c r="A19" s="15" t="s">
        <v>124</v>
      </c>
    </row>
    <row r="20" spans="1:30" ht="43.2" x14ac:dyDescent="0.3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H20" s="2" t="s">
        <v>234</v>
      </c>
      <c r="L20" s="6"/>
      <c r="M20" s="17" t="s">
        <v>117</v>
      </c>
      <c r="N20" s="17" t="s">
        <v>138</v>
      </c>
      <c r="O20" s="17" t="s">
        <v>121</v>
      </c>
      <c r="P20" s="17" t="s">
        <v>122</v>
      </c>
      <c r="Q20" s="17" t="s">
        <v>118</v>
      </c>
      <c r="R20" s="17" t="s">
        <v>119</v>
      </c>
      <c r="S20" s="17" t="s">
        <v>120</v>
      </c>
    </row>
    <row r="21" spans="1:30" x14ac:dyDescent="0.3">
      <c r="A21" t="s">
        <v>30</v>
      </c>
      <c r="B21">
        <f t="shared" ref="B21:C26" si="2">B3+B12</f>
        <v>7</v>
      </c>
      <c r="C21">
        <f t="shared" si="2"/>
        <v>6</v>
      </c>
      <c r="D21" s="13">
        <f>C21/B21</f>
        <v>0.8571428571428571</v>
      </c>
      <c r="E21">
        <f t="shared" ref="E21:F26" si="3">AVERAGE(E3,E12)</f>
        <v>37.49</v>
      </c>
      <c r="F21">
        <f t="shared" si="3"/>
        <v>28.9</v>
      </c>
      <c r="H21">
        <f>E21*B21</f>
        <v>262.43</v>
      </c>
      <c r="L21" s="6" t="s">
        <v>125</v>
      </c>
      <c r="M21" s="6" t="s">
        <v>126</v>
      </c>
      <c r="N21" s="6">
        <f>100-(S21*100)</f>
        <v>25</v>
      </c>
      <c r="O21" s="6">
        <v>26.38</v>
      </c>
      <c r="P21" s="6">
        <v>56.449999999999996</v>
      </c>
      <c r="Q21" s="6">
        <v>8</v>
      </c>
      <c r="R21" s="6">
        <v>6</v>
      </c>
      <c r="S21" s="6">
        <v>0.75</v>
      </c>
    </row>
    <row r="22" spans="1:30" x14ac:dyDescent="0.3">
      <c r="A22" t="s">
        <v>25</v>
      </c>
      <c r="B22">
        <f t="shared" si="2"/>
        <v>8</v>
      </c>
      <c r="C22">
        <f t="shared" si="2"/>
        <v>6</v>
      </c>
      <c r="D22" s="13">
        <f t="shared" ref="D22:D26" si="4">C22/B22</f>
        <v>0.75</v>
      </c>
      <c r="E22">
        <f t="shared" si="3"/>
        <v>26.38</v>
      </c>
      <c r="F22">
        <f t="shared" si="3"/>
        <v>56.449999999999996</v>
      </c>
      <c r="H22">
        <f t="shared" ref="H22:H26" si="5">E22*B22</f>
        <v>211.04</v>
      </c>
      <c r="L22" s="6" t="s">
        <v>127</v>
      </c>
      <c r="M22" s="6" t="s">
        <v>128</v>
      </c>
      <c r="N22" s="6">
        <f t="shared" ref="N22:N28" si="6">100-(S22*100)</f>
        <v>20</v>
      </c>
      <c r="O22" s="6">
        <v>22.724999999999998</v>
      </c>
      <c r="P22" s="6">
        <v>24.6</v>
      </c>
      <c r="Q22" s="6">
        <v>5</v>
      </c>
      <c r="R22" s="6">
        <v>4</v>
      </c>
      <c r="S22" s="6">
        <v>0.8</v>
      </c>
    </row>
    <row r="23" spans="1:30" x14ac:dyDescent="0.3">
      <c r="A23" t="s">
        <v>38</v>
      </c>
      <c r="B23">
        <f t="shared" si="2"/>
        <v>5</v>
      </c>
      <c r="C23">
        <f t="shared" si="2"/>
        <v>4</v>
      </c>
      <c r="D23" s="13">
        <f t="shared" si="4"/>
        <v>0.8</v>
      </c>
      <c r="E23">
        <f t="shared" si="3"/>
        <v>22.724999999999998</v>
      </c>
      <c r="F23">
        <f t="shared" si="3"/>
        <v>24.6</v>
      </c>
      <c r="H23">
        <f t="shared" si="5"/>
        <v>113.62499999999999</v>
      </c>
      <c r="L23" s="6" t="s">
        <v>129</v>
      </c>
      <c r="M23" s="6" t="s">
        <v>130</v>
      </c>
      <c r="N23" s="6">
        <f t="shared" si="6"/>
        <v>40</v>
      </c>
      <c r="O23" s="6">
        <v>128.79499999999999</v>
      </c>
      <c r="P23" s="6">
        <v>80.5</v>
      </c>
      <c r="Q23" s="6">
        <v>5</v>
      </c>
      <c r="R23" s="6">
        <v>3</v>
      </c>
      <c r="S23" s="6">
        <v>0.6</v>
      </c>
    </row>
    <row r="24" spans="1:30" x14ac:dyDescent="0.3">
      <c r="A24" t="s">
        <v>34</v>
      </c>
      <c r="B24">
        <f t="shared" si="2"/>
        <v>5</v>
      </c>
      <c r="C24">
        <f t="shared" si="2"/>
        <v>3</v>
      </c>
      <c r="D24" s="13">
        <f t="shared" si="4"/>
        <v>0.6</v>
      </c>
      <c r="E24">
        <f t="shared" si="3"/>
        <v>128.79499999999999</v>
      </c>
      <c r="F24">
        <f t="shared" si="3"/>
        <v>80.5</v>
      </c>
      <c r="H24">
        <f>E24*B24</f>
        <v>643.97499999999991</v>
      </c>
    </row>
    <row r="25" spans="1:30" ht="43.2" x14ac:dyDescent="0.3">
      <c r="A25" t="s">
        <v>52</v>
      </c>
      <c r="B25">
        <f t="shared" si="2"/>
        <v>2</v>
      </c>
      <c r="C25">
        <f t="shared" si="2"/>
        <v>2</v>
      </c>
      <c r="D25" s="13">
        <f t="shared" si="4"/>
        <v>1</v>
      </c>
      <c r="E25">
        <f t="shared" si="3"/>
        <v>110</v>
      </c>
      <c r="F25">
        <f t="shared" si="3"/>
        <v>37</v>
      </c>
      <c r="H25">
        <f t="shared" si="5"/>
        <v>220</v>
      </c>
      <c r="L25" s="6"/>
      <c r="M25" s="17" t="s">
        <v>117</v>
      </c>
      <c r="N25" s="17" t="s">
        <v>138</v>
      </c>
      <c r="O25" s="17" t="s">
        <v>121</v>
      </c>
      <c r="P25" s="17" t="s">
        <v>122</v>
      </c>
      <c r="Q25" s="17" t="s">
        <v>118</v>
      </c>
      <c r="R25" s="17" t="s">
        <v>119</v>
      </c>
      <c r="S25" s="17" t="s">
        <v>120</v>
      </c>
    </row>
    <row r="26" spans="1:30" x14ac:dyDescent="0.3">
      <c r="A26" t="s">
        <v>60</v>
      </c>
      <c r="B26">
        <f t="shared" si="2"/>
        <v>4</v>
      </c>
      <c r="C26">
        <f t="shared" si="2"/>
        <v>2</v>
      </c>
      <c r="D26" s="13">
        <f t="shared" si="4"/>
        <v>0.5</v>
      </c>
      <c r="E26">
        <f t="shared" si="3"/>
        <v>435.77499999999998</v>
      </c>
      <c r="F26">
        <f t="shared" si="3"/>
        <v>143.5</v>
      </c>
      <c r="H26">
        <f t="shared" si="5"/>
        <v>1743.1</v>
      </c>
      <c r="L26" s="6" t="s">
        <v>131</v>
      </c>
      <c r="M26" s="6" t="s">
        <v>132</v>
      </c>
      <c r="N26" s="6">
        <f t="shared" si="6"/>
        <v>50</v>
      </c>
      <c r="O26" s="6">
        <v>435.77499999999998</v>
      </c>
      <c r="P26" s="6">
        <v>143.5</v>
      </c>
      <c r="Q26" s="6">
        <v>4</v>
      </c>
      <c r="R26" s="6">
        <v>2</v>
      </c>
      <c r="S26" s="6">
        <v>0.5</v>
      </c>
    </row>
    <row r="27" spans="1:30" x14ac:dyDescent="0.3">
      <c r="L27" s="6" t="s">
        <v>133</v>
      </c>
      <c r="M27" s="6" t="s">
        <v>134</v>
      </c>
      <c r="N27" s="6">
        <f t="shared" si="6"/>
        <v>0</v>
      </c>
      <c r="O27" s="6">
        <v>110</v>
      </c>
      <c r="P27" s="6">
        <v>37</v>
      </c>
      <c r="Q27" s="6">
        <v>2</v>
      </c>
      <c r="R27" s="6">
        <v>2</v>
      </c>
      <c r="S27" s="6">
        <v>1</v>
      </c>
    </row>
    <row r="28" spans="1:30" x14ac:dyDescent="0.3">
      <c r="C28">
        <f>SUM(C21:C26)</f>
        <v>23</v>
      </c>
      <c r="H28">
        <f>H26/C28</f>
        <v>75.786956521739128</v>
      </c>
      <c r="L28" s="6" t="s">
        <v>135</v>
      </c>
      <c r="M28" s="6" t="s">
        <v>136</v>
      </c>
      <c r="N28" s="18">
        <f t="shared" si="6"/>
        <v>14.285714285714292</v>
      </c>
      <c r="O28" s="6">
        <v>37.49</v>
      </c>
      <c r="P28" s="6">
        <v>28.9</v>
      </c>
      <c r="Q28" s="6">
        <v>7</v>
      </c>
      <c r="R28" s="6">
        <v>6</v>
      </c>
      <c r="S28" s="6">
        <v>0.8571428571428571</v>
      </c>
    </row>
    <row r="30" spans="1:30" x14ac:dyDescent="0.3">
      <c r="U30" t="s">
        <v>142</v>
      </c>
      <c r="V30" t="s">
        <v>140</v>
      </c>
      <c r="AD30" t="s">
        <v>137</v>
      </c>
    </row>
    <row r="31" spans="1:30" x14ac:dyDescent="0.3">
      <c r="O31">
        <f>AVERAGE(O21:O28)</f>
        <v>126.86083333333333</v>
      </c>
    </row>
    <row r="32" spans="1:30" x14ac:dyDescent="0.3">
      <c r="O32">
        <f>MEDIAN(O21:O28)</f>
        <v>73.745000000000005</v>
      </c>
      <c r="U32" t="s">
        <v>141</v>
      </c>
      <c r="V32" s="16" t="s">
        <v>139</v>
      </c>
      <c r="AC32" t="s">
        <v>141</v>
      </c>
      <c r="AD32" s="16" t="s">
        <v>164</v>
      </c>
    </row>
    <row r="34" spans="21:21" x14ac:dyDescent="0.3">
      <c r="U34" t="s">
        <v>143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vpn</vt:lpstr>
      <vt:lpstr>survey</vt:lpstr>
      <vt:lpstr>time</vt:lpstr>
      <vt:lpstr>merge</vt:lpstr>
      <vt:lpstr>prolific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Fedor</dc:creator>
  <cp:lastModifiedBy>Anna Fedor</cp:lastModifiedBy>
  <dcterms:created xsi:type="dcterms:W3CDTF">2020-09-30T09:00:28Z</dcterms:created>
  <dcterms:modified xsi:type="dcterms:W3CDTF">2020-10-22T12:08:08Z</dcterms:modified>
</cp:coreProperties>
</file>