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limp\Work\10_28_16\"/>
    </mc:Choice>
  </mc:AlternateContent>
  <bookViews>
    <workbookView xWindow="120" yWindow="36" windowWidth="15456" windowHeight="10992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</sheets>
  <externalReferences>
    <externalReference r:id="rId11"/>
    <externalReference r:id="rId12"/>
  </externalReferences>
  <definedNames>
    <definedName name="AA">[1]Бак!$E$1</definedName>
    <definedName name="anscount" hidden="1">3</definedName>
    <definedName name="BB">[1]Бак!$E$2</definedName>
    <definedName name="BudgetTab">#REF!</definedName>
    <definedName name="CC">[1]Бак!$E$3</definedName>
    <definedName name="limcount" hidden="1">1</definedName>
    <definedName name="sencount" hidden="1">2</definedName>
    <definedName name="VV">[1]Бак!$E$4</definedName>
    <definedName name="Выплаты_в_месяц">#REF!</definedName>
    <definedName name="Кредит">#REF!</definedName>
    <definedName name="Платежи">[2]Кредит2!$D$9</definedName>
    <definedName name="Проценты">#REF!</definedName>
    <definedName name="Срок_кредита">#REF!</definedName>
    <definedName name="ффффф">[2]Кредит2!$D$7</definedName>
  </definedNames>
  <calcPr calcId="162913"/>
</workbook>
</file>

<file path=xl/calcChain.xml><?xml version="1.0" encoding="utf-8"?>
<calcChain xmlns="http://schemas.openxmlformats.org/spreadsheetml/2006/main">
  <c r="J18" i="3" l="1"/>
  <c r="C18" i="3"/>
  <c r="D18" i="3"/>
  <c r="E18" i="3"/>
  <c r="F18" i="3"/>
  <c r="G18" i="3"/>
  <c r="H18" i="3"/>
  <c r="B18" i="3"/>
  <c r="J16" i="3" l="1"/>
  <c r="J14" i="3"/>
  <c r="C14" i="3"/>
  <c r="D14" i="3"/>
  <c r="E14" i="3"/>
  <c r="F14" i="3"/>
  <c r="G14" i="3"/>
  <c r="H14" i="3"/>
  <c r="B14" i="3"/>
  <c r="J12" i="3"/>
  <c r="J10" i="3"/>
  <c r="J8" i="3"/>
  <c r="J6" i="3"/>
  <c r="J4" i="3"/>
  <c r="J3" i="2"/>
  <c r="J7" i="2"/>
  <c r="J6" i="2"/>
  <c r="J5" i="2"/>
  <c r="J4" i="2"/>
</calcChain>
</file>

<file path=xl/comments1.xml><?xml version="1.0" encoding="utf-8"?>
<comments xmlns="http://schemas.openxmlformats.org/spreadsheetml/2006/main">
  <authors>
    <author>M4</author>
    <author>Зарегистрированный пользователь Microsoft Office</author>
  </authors>
  <commentList>
    <comment ref="C2" authorId="0" shapeId="0">
      <text>
        <r>
          <rPr>
            <sz val="10"/>
            <color indexed="81"/>
            <rFont val="Tahoma"/>
            <family val="2"/>
            <charset val="204"/>
          </rPr>
          <t>Ввести довільні числа</t>
        </r>
      </text>
    </comment>
    <comment ref="D2" authorId="1" shapeId="0">
      <text>
        <r>
          <rPr>
            <sz val="10"/>
            <color indexed="81"/>
            <rFont val="Tahoma"/>
            <family val="2"/>
            <charset val="204"/>
          </rPr>
          <t>Обчислити за формулою</t>
        </r>
      </text>
    </comment>
    <comment ref="E2" authorId="1" shapeId="0">
      <text>
        <r>
          <rPr>
            <sz val="10"/>
            <color indexed="81"/>
            <rFont val="Tahoma"/>
            <family val="2"/>
            <charset val="204"/>
          </rPr>
          <t>Заповнити самостійно любими числами. Деякі кліенти не знімають гроші.</t>
        </r>
      </text>
    </comment>
    <comment ref="F2" authorId="1" shapeId="0">
      <text>
        <r>
          <rPr>
            <sz val="10"/>
            <color indexed="81"/>
            <rFont val="Tahoma"/>
            <family val="2"/>
            <charset val="204"/>
          </rPr>
          <t>Обчислити за формулою</t>
        </r>
      </text>
    </comment>
    <comment ref="G2" authorId="1" shapeId="0">
      <text>
        <r>
          <rPr>
            <sz val="10"/>
            <color indexed="81"/>
            <rFont val="Tahoma"/>
            <family val="2"/>
            <charset val="204"/>
          </rPr>
          <t>Заповнити самостійно любими числами. Деякі кліенти не знімають гроші.</t>
        </r>
      </text>
    </comment>
    <comment ref="H2" authorId="1" shapeId="0">
      <text>
        <r>
          <rPr>
            <sz val="10"/>
            <color indexed="81"/>
            <rFont val="Tahoma"/>
            <family val="2"/>
            <charset val="204"/>
          </rPr>
          <t>Обчислити за формулою</t>
        </r>
      </text>
    </comment>
  </commentList>
</comments>
</file>

<file path=xl/sharedStrings.xml><?xml version="1.0" encoding="utf-8"?>
<sst xmlns="http://schemas.openxmlformats.org/spreadsheetml/2006/main" count="114" uniqueCount="104">
  <si>
    <t>№</t>
  </si>
  <si>
    <t>Вклад</t>
  </si>
  <si>
    <t>Петров</t>
  </si>
  <si>
    <t>Сидоров</t>
  </si>
  <si>
    <t>Федотов</t>
  </si>
  <si>
    <t>Яковлев</t>
  </si>
  <si>
    <t>Протасов</t>
  </si>
  <si>
    <t>Рогов</t>
  </si>
  <si>
    <t>Дата</t>
  </si>
  <si>
    <t>Мельбурн</t>
  </si>
  <si>
    <t>Канберра</t>
  </si>
  <si>
    <t>Брисбен</t>
  </si>
  <si>
    <t>Голд-Кост</t>
  </si>
  <si>
    <t>Хобарт</t>
  </si>
  <si>
    <t>Джелонг</t>
  </si>
  <si>
    <t>Балларат</t>
  </si>
  <si>
    <t>Артур</t>
  </si>
  <si>
    <t>Денмар</t>
  </si>
  <si>
    <t>Гаскойн</t>
  </si>
  <si>
    <t>Гордон</t>
  </si>
  <si>
    <t>Фдайамантина</t>
  </si>
  <si>
    <t>Клайд</t>
  </si>
  <si>
    <t>Кларенс</t>
  </si>
  <si>
    <t>Кондамин</t>
  </si>
  <si>
    <t>Купер-Крик</t>
  </si>
  <si>
    <t>Кинг</t>
  </si>
  <si>
    <t>Джорджес</t>
  </si>
  <si>
    <t>Муррей</t>
  </si>
  <si>
    <t>Гоулберн</t>
  </si>
  <si>
    <t>100,80 грн.</t>
  </si>
  <si>
    <t>180,00 грн.</t>
  </si>
  <si>
    <t>370,80 грн.</t>
  </si>
  <si>
    <t>160,80 грн.</t>
  </si>
  <si>
    <t>210,60 грн.</t>
  </si>
  <si>
    <t>330,20 грн.</t>
  </si>
  <si>
    <t>245,40 грн.</t>
  </si>
  <si>
    <t>211,35 грн.</t>
  </si>
  <si>
    <t>130,80 грн.</t>
  </si>
  <si>
    <t>237,80 грн.</t>
  </si>
  <si>
    <t>140,40 грн.</t>
  </si>
  <si>
    <t>224,65 грн.</t>
  </si>
  <si>
    <t>151,35 грн.</t>
  </si>
  <si>
    <t>215,20 грн.</t>
  </si>
  <si>
    <t>Суми:</t>
  </si>
  <si>
    <t>Вся матриця:</t>
  </si>
  <si>
    <t>Середнє арифметичне елементів матриці.</t>
  </si>
  <si>
    <t>Мінімальний з кутових елементів.</t>
  </si>
  <si>
    <t>Кількість чисел у виділеному блоці.</t>
  </si>
  <si>
    <t>Депозитний калькулятор</t>
  </si>
  <si>
    <t>Річний відсоток</t>
  </si>
  <si>
    <t>Прізвище</t>
  </si>
  <si>
    <t>Іванов</t>
  </si>
  <si>
    <t>Данілов</t>
  </si>
  <si>
    <t>Всього:</t>
  </si>
  <si>
    <t>Через 
1 рік</t>
  </si>
  <si>
    <t>Зафіксована середня тепература протягом місяця травень у Сіднеї   (південь Австралії)</t>
  </si>
  <si>
    <t>День місяця</t>
  </si>
  <si>
    <t>Середня денна</t>
  </si>
  <si>
    <t>Середня нічна</t>
  </si>
  <si>
    <t>Місто Сідней - одне з найкрасивіших міст планети</t>
  </si>
  <si>
    <t>Середній час</t>
  </si>
  <si>
    <t>Максимальний час</t>
  </si>
  <si>
    <t>Мінімальний час</t>
  </si>
  <si>
    <t>Кількість опитаних пасажирів</t>
  </si>
  <si>
    <t>Назва міста</t>
  </si>
  <si>
    <t>Аделаїда</t>
  </si>
  <si>
    <t>Відстань до Сіднея, км</t>
  </si>
  <si>
    <t>Вартість 1л бензину</t>
  </si>
  <si>
    <t>Витрата бензину на 100 км шляху</t>
  </si>
  <si>
    <t>Місто</t>
  </si>
  <si>
    <t>Хвилин</t>
  </si>
  <si>
    <t xml:space="preserve"> Вартість розмови</t>
  </si>
  <si>
    <t>Сідней</t>
  </si>
  <si>
    <t>Бендіго</t>
  </si>
  <si>
    <t>Аліс-Спрингс</t>
  </si>
  <si>
    <t>Дарвін</t>
  </si>
  <si>
    <t>Кернс</t>
  </si>
  <si>
    <t>Використовуючи інструмент "Проміжні підсумки", виконайте підведення підсумків:</t>
  </si>
  <si>
    <t>1. По датам - скільки хвилин розмовляли і на яку суму.</t>
  </si>
  <si>
    <t>2. По містам - скільки хвилин розмовляли і на яку суму.</t>
  </si>
  <si>
    <t>Довжина
(км)</t>
  </si>
  <si>
    <t>Назва річки</t>
  </si>
  <si>
    <t>Брісбен</t>
  </si>
  <si>
    <t>Вікторія</t>
  </si>
  <si>
    <t>Франклін</t>
  </si>
  <si>
    <t>Деруент</t>
  </si>
  <si>
    <t>Куїн</t>
  </si>
  <si>
    <t>Мерсі</t>
  </si>
  <si>
    <t>Сума квадратів чисел першого рядка (можна використовувати функцію SUMSQ (СУММКВ))</t>
  </si>
  <si>
    <t>Сума попарних добутків елементів першого і останнього рядків.</t>
  </si>
  <si>
    <t>Знято з рахунку</t>
  </si>
  <si>
    <t>Через 2 роки</t>
  </si>
  <si>
    <t>Через 3 роки</t>
  </si>
  <si>
    <t>Відформатувати клітинки згідно з поданим зразком</t>
  </si>
  <si>
    <t>Обчислити суми у зафарбованих діапазонах</t>
  </si>
  <si>
    <t>Максимальний елемент серед елементів першого і останнього стовпчиків.</t>
  </si>
  <si>
    <t>Обчислити такі значення:</t>
  </si>
  <si>
    <t>Побудувати діаграму за зразком:</t>
  </si>
  <si>
    <t>Незафарбовані</t>
  </si>
  <si>
    <t>Сума максимального і мінімального елементів матриці.</t>
  </si>
  <si>
    <t>Мінімальний елемент серед максимальних, знайдених у кожному стовпчику.</t>
  </si>
  <si>
    <t>Вартість проїзду в грн</t>
  </si>
  <si>
    <t>Вказівка</t>
  </si>
  <si>
    <t>Створити дві копії таблиці на окремих аркушах 9_1 і 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</si>
</sst>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&quot;р.&quot;_-;\-* #,##0&quot;р.&quot;_-;_-* &quot;-&quot;&quot;р.&quot;_-;_-@_-"/>
    <numFmt numFmtId="165" formatCode="d/m/yy"/>
    <numFmt numFmtId="166" formatCode="_-* #,##0.00&quot;р.&quot;_-;\-* #,##0.00&quot;р.&quot;_-;_-* &quot;-&quot;&quot;р.&quot;_-;_-@_-"/>
    <numFmt numFmtId="167" formatCode="&quot;$&quot;#,##0;[Red]\-&quot;$&quot;#,##0"/>
    <numFmt numFmtId="168" formatCode="&quot;$&quot;#,##0.00_);[Red]\(&quot;$&quot;#,##0.00\)"/>
    <numFmt numFmtId="169" formatCode="#,##0.00\ [$грн.-422]"/>
    <numFmt numFmtId="170" formatCode="#,##0.00\ &quot;грн.&quot;"/>
  </numFmts>
  <fonts count="2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1"/>
      <name val="Arial Cyr"/>
      <family val="2"/>
      <charset val="204"/>
    </font>
    <font>
      <sz val="10"/>
      <color indexed="81"/>
      <name val="Tahoma"/>
      <family val="2"/>
      <charset val="204"/>
    </font>
    <font>
      <sz val="10"/>
      <name val="Arial Cyr"/>
    </font>
    <font>
      <b/>
      <sz val="10"/>
      <name val="Arial Cyr"/>
      <family val="2"/>
      <charset val="204"/>
    </font>
    <font>
      <sz val="12"/>
      <name val="Arial Cyr"/>
      <charset val="204"/>
    </font>
    <font>
      <b/>
      <i/>
      <sz val="12"/>
      <name val="Arial Cyr"/>
      <family val="2"/>
      <charset val="204"/>
    </font>
    <font>
      <b/>
      <sz val="11"/>
      <name val="Arial Cyr"/>
      <charset val="204"/>
    </font>
    <font>
      <sz val="8"/>
      <name val="Helv"/>
    </font>
    <font>
      <sz val="10"/>
      <name val="MS Sans Serif"/>
      <family val="2"/>
      <charset val="204"/>
    </font>
    <font>
      <sz val="8"/>
      <name val="MS Sans Serif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name val="Arial"/>
      <family val="2"/>
      <charset val="204"/>
    </font>
    <font>
      <b/>
      <sz val="11"/>
      <name val="Arial Cyr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id">
        <fgColor rgb="FFFF0000"/>
        <bgColor rgb="FFFFFF00"/>
      </patternFill>
    </fill>
    <fill>
      <patternFill patternType="lightGrid">
        <fgColor rgb="FF66FF66"/>
        <bgColor rgb="FFFFFF00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7" fillId="0" borderId="0"/>
    <xf numFmtId="0" fontId="1" fillId="0" borderId="0"/>
    <xf numFmtId="0" fontId="9" fillId="0" borderId="0"/>
    <xf numFmtId="164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4" fontId="1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4" fillId="0" borderId="0"/>
    <xf numFmtId="0" fontId="20" fillId="7" borderId="0"/>
    <xf numFmtId="0" fontId="20" fillId="8" borderId="0"/>
  </cellStyleXfs>
  <cellXfs count="82">
    <xf numFmtId="0" fontId="0" fillId="0" borderId="0" xfId="0"/>
    <xf numFmtId="0" fontId="2" fillId="0" borderId="0" xfId="1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8" xfId="0" applyBorder="1" applyAlignment="1">
      <alignment horizontal="center"/>
    </xf>
    <xf numFmtId="10" fontId="4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Fill="1" applyBorder="1" applyAlignment="1">
      <alignment horizontal="centerContinuous"/>
    </xf>
    <xf numFmtId="0" fontId="4" fillId="0" borderId="0" xfId="0" applyFont="1"/>
    <xf numFmtId="0" fontId="7" fillId="0" borderId="0" xfId="2"/>
    <xf numFmtId="0" fontId="7" fillId="0" borderId="2" xfId="2" applyBorder="1"/>
    <xf numFmtId="0" fontId="1" fillId="0" borderId="0" xfId="3"/>
    <xf numFmtId="0" fontId="1" fillId="0" borderId="0" xfId="1"/>
    <xf numFmtId="0" fontId="9" fillId="0" borderId="0" xfId="4"/>
    <xf numFmtId="165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164" fontId="10" fillId="0" borderId="0" xfId="5" applyFont="1" applyAlignment="1">
      <alignment horizontal="center" vertical="center" wrapText="1"/>
    </xf>
    <xf numFmtId="165" fontId="1" fillId="0" borderId="0" xfId="1" applyNumberFormat="1"/>
    <xf numFmtId="0" fontId="1" fillId="0" borderId="0" xfId="1" applyAlignment="1">
      <alignment horizontal="center"/>
    </xf>
    <xf numFmtId="166" fontId="1" fillId="0" borderId="0" xfId="5" applyNumberFormat="1"/>
    <xf numFmtId="0" fontId="11" fillId="0" borderId="0" xfId="1" applyFont="1"/>
    <xf numFmtId="0" fontId="4" fillId="0" borderId="0" xfId="1" applyFont="1"/>
    <xf numFmtId="164" fontId="1" fillId="0" borderId="0" xfId="5"/>
    <xf numFmtId="0" fontId="10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1" applyFont="1"/>
    <xf numFmtId="0" fontId="8" fillId="0" borderId="0" xfId="2" applyFont="1" applyBorder="1" applyAlignment="1"/>
    <xf numFmtId="0" fontId="7" fillId="0" borderId="2" xfId="2" applyBorder="1" applyAlignment="1">
      <alignment horizontal="center" vertical="center" wrapText="1"/>
    </xf>
    <xf numFmtId="0" fontId="7" fillId="0" borderId="0" xfId="2" applyBorder="1" applyAlignment="1">
      <alignment horizontal="center" vertical="center" wrapText="1"/>
    </xf>
    <xf numFmtId="0" fontId="7" fillId="0" borderId="0" xfId="2" applyAlignment="1">
      <alignment horizontal="center" vertical="center" wrapText="1"/>
    </xf>
    <xf numFmtId="0" fontId="7" fillId="0" borderId="0" xfId="2" applyAlignment="1"/>
    <xf numFmtId="0" fontId="3" fillId="0" borderId="0" xfId="4" applyFont="1" applyAlignment="1">
      <alignment horizontal="center" vertical="center"/>
    </xf>
    <xf numFmtId="0" fontId="3" fillId="0" borderId="0" xfId="4" applyFont="1" applyAlignment="1">
      <alignment horizontal="center" vertical="center" wrapText="1"/>
    </xf>
    <xf numFmtId="0" fontId="1" fillId="0" borderId="0" xfId="1" applyBorder="1"/>
    <xf numFmtId="165" fontId="1" fillId="0" borderId="0" xfId="1" applyNumberFormat="1" applyBorder="1"/>
    <xf numFmtId="0" fontId="1" fillId="0" borderId="0" xfId="1" applyBorder="1" applyAlignment="1">
      <alignment horizontal="center"/>
    </xf>
    <xf numFmtId="164" fontId="1" fillId="0" borderId="0" xfId="5" applyBorder="1"/>
    <xf numFmtId="169" fontId="9" fillId="0" borderId="0" xfId="4" applyNumberFormat="1"/>
    <xf numFmtId="0" fontId="2" fillId="0" borderId="0" xfId="1" applyFont="1" applyFill="1" applyBorder="1"/>
    <xf numFmtId="170" fontId="1" fillId="0" borderId="0" xfId="5" applyNumberFormat="1"/>
    <xf numFmtId="0" fontId="17" fillId="0" borderId="0" xfId="1" applyFont="1"/>
    <xf numFmtId="0" fontId="16" fillId="0" borderId="0" xfId="0" applyFont="1" applyFill="1"/>
    <xf numFmtId="0" fontId="16" fillId="0" borderId="0" xfId="0" applyFont="1"/>
    <xf numFmtId="0" fontId="3" fillId="0" borderId="0" xfId="2" applyFont="1" applyAlignment="1">
      <alignment vertical="center"/>
    </xf>
    <xf numFmtId="0" fontId="3" fillId="0" borderId="0" xfId="2" applyFont="1"/>
    <xf numFmtId="1" fontId="9" fillId="0" borderId="0" xfId="1" applyNumberFormat="1" applyFont="1"/>
    <xf numFmtId="0" fontId="9" fillId="0" borderId="0" xfId="1" applyFont="1"/>
    <xf numFmtId="0" fontId="9" fillId="5" borderId="0" xfId="1" applyFont="1" applyFill="1"/>
    <xf numFmtId="0" fontId="19" fillId="0" borderId="0" xfId="0" applyFont="1"/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18" xfId="2" applyFont="1" applyBorder="1" applyAlignment="1">
      <alignment horizontal="center" wrapText="1"/>
    </xf>
    <xf numFmtId="0" fontId="20" fillId="7" borderId="0" xfId="11"/>
    <xf numFmtId="0" fontId="20" fillId="8" borderId="0" xfId="12"/>
  </cellXfs>
  <cellStyles count="13">
    <cellStyle name="Comma [0]" xfId="6"/>
    <cellStyle name="Comma_SOLVER1" xfId="7"/>
    <cellStyle name="Currency [0]" xfId="8"/>
    <cellStyle name="Currency_Solver Example" xfId="9"/>
    <cellStyle name="Normal_Solver Example" xfId="10"/>
    <cellStyle name="Денежный [0] 2" xfId="5"/>
    <cellStyle name="Обычный" xfId="0" builtinId="0"/>
    <cellStyle name="Обычный 2" xfId="1"/>
    <cellStyle name="Обычный 3" xfId="4"/>
    <cellStyle name="Обычный 3 2" xfId="2"/>
    <cellStyle name="Обычный 4" xfId="3"/>
    <cellStyle name="Стиль 1" xfId="11"/>
    <cellStyle name="Стиль 2" xfId="12"/>
  </cellStyles>
  <dxfs count="0"/>
  <tableStyles count="0" defaultTableStyle="TableStyleMedium2" defaultPivotStyle="PivotStyleLight16"/>
  <colors>
    <mruColors>
      <color rgb="FFCCCCFF"/>
      <color rgb="FF99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1" i="0" u="none" strike="noStrike" baseline="0">
                <a:solidFill>
                  <a:schemeClr val="tx1"/>
                </a:solidFill>
                <a:effectLst/>
              </a:rPr>
              <a:t>Середня тепература протягом місяця травень у Сіднеї   </a:t>
            </a:r>
            <a:endParaRPr lang="uk-U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'5'!$B$2</c:f>
              <c:strCache>
                <c:ptCount val="1"/>
                <c:pt idx="0">
                  <c:v>Середня денна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'5'!$B$3:$B$33</c:f>
              <c:numCache>
                <c:formatCode>General</c:formatCode>
                <c:ptCount val="31"/>
                <c:pt idx="0">
                  <c:v>26.3</c:v>
                </c:pt>
                <c:pt idx="1">
                  <c:v>27.4</c:v>
                </c:pt>
                <c:pt idx="2">
                  <c:v>22.3</c:v>
                </c:pt>
                <c:pt idx="3">
                  <c:v>24.5</c:v>
                </c:pt>
                <c:pt idx="4">
                  <c:v>22.6</c:v>
                </c:pt>
                <c:pt idx="5">
                  <c:v>21.8</c:v>
                </c:pt>
                <c:pt idx="6">
                  <c:v>23.6</c:v>
                </c:pt>
                <c:pt idx="7">
                  <c:v>22.4</c:v>
                </c:pt>
                <c:pt idx="8">
                  <c:v>26.3</c:v>
                </c:pt>
                <c:pt idx="9">
                  <c:v>22.4</c:v>
                </c:pt>
                <c:pt idx="10">
                  <c:v>26.5</c:v>
                </c:pt>
                <c:pt idx="11">
                  <c:v>23.5</c:v>
                </c:pt>
                <c:pt idx="12">
                  <c:v>25.4</c:v>
                </c:pt>
                <c:pt idx="13">
                  <c:v>26.3</c:v>
                </c:pt>
                <c:pt idx="14">
                  <c:v>25.8</c:v>
                </c:pt>
                <c:pt idx="15">
                  <c:v>27.1</c:v>
                </c:pt>
                <c:pt idx="16">
                  <c:v>26</c:v>
                </c:pt>
                <c:pt idx="17">
                  <c:v>24.6</c:v>
                </c:pt>
                <c:pt idx="18">
                  <c:v>25.8</c:v>
                </c:pt>
                <c:pt idx="19">
                  <c:v>25.9</c:v>
                </c:pt>
                <c:pt idx="20">
                  <c:v>27</c:v>
                </c:pt>
                <c:pt idx="21">
                  <c:v>26.8</c:v>
                </c:pt>
                <c:pt idx="22">
                  <c:v>27.1</c:v>
                </c:pt>
                <c:pt idx="23">
                  <c:v>27.6</c:v>
                </c:pt>
                <c:pt idx="24">
                  <c:v>27.3</c:v>
                </c:pt>
                <c:pt idx="25">
                  <c:v>26</c:v>
                </c:pt>
                <c:pt idx="26">
                  <c:v>27.8</c:v>
                </c:pt>
                <c:pt idx="27">
                  <c:v>28.3</c:v>
                </c:pt>
                <c:pt idx="28">
                  <c:v>27.6</c:v>
                </c:pt>
                <c:pt idx="29">
                  <c:v>28.4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7-4612-8B51-BB9353F40BAC}"/>
            </c:ext>
          </c:extLst>
        </c:ser>
        <c:ser>
          <c:idx val="1"/>
          <c:order val="1"/>
          <c:tx>
            <c:strRef>
              <c:f>'5'!$C$2</c:f>
              <c:strCache>
                <c:ptCount val="1"/>
                <c:pt idx="0">
                  <c:v>Середня нічна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'5'!$C$3:$C$33</c:f>
              <c:numCache>
                <c:formatCode>General</c:formatCode>
                <c:ptCount val="31"/>
                <c:pt idx="0">
                  <c:v>27.3</c:v>
                </c:pt>
                <c:pt idx="1">
                  <c:v>28.4</c:v>
                </c:pt>
                <c:pt idx="2">
                  <c:v>23.3</c:v>
                </c:pt>
                <c:pt idx="3">
                  <c:v>25.5</c:v>
                </c:pt>
                <c:pt idx="4">
                  <c:v>23.6</c:v>
                </c:pt>
                <c:pt idx="5">
                  <c:v>22.8</c:v>
                </c:pt>
                <c:pt idx="6">
                  <c:v>24.6</c:v>
                </c:pt>
                <c:pt idx="7">
                  <c:v>23.4</c:v>
                </c:pt>
                <c:pt idx="8">
                  <c:v>27.3</c:v>
                </c:pt>
                <c:pt idx="9">
                  <c:v>23.4</c:v>
                </c:pt>
                <c:pt idx="10">
                  <c:v>27.5</c:v>
                </c:pt>
                <c:pt idx="11">
                  <c:v>24.5</c:v>
                </c:pt>
                <c:pt idx="12">
                  <c:v>26.4</c:v>
                </c:pt>
                <c:pt idx="13">
                  <c:v>28.3</c:v>
                </c:pt>
                <c:pt idx="14">
                  <c:v>27.8</c:v>
                </c:pt>
                <c:pt idx="15">
                  <c:v>29.1</c:v>
                </c:pt>
                <c:pt idx="16">
                  <c:v>28</c:v>
                </c:pt>
                <c:pt idx="17">
                  <c:v>26.6</c:v>
                </c:pt>
                <c:pt idx="18">
                  <c:v>27.8</c:v>
                </c:pt>
                <c:pt idx="19">
                  <c:v>22.9</c:v>
                </c:pt>
                <c:pt idx="20">
                  <c:v>24</c:v>
                </c:pt>
                <c:pt idx="21">
                  <c:v>23.8</c:v>
                </c:pt>
                <c:pt idx="22">
                  <c:v>24.1</c:v>
                </c:pt>
                <c:pt idx="23">
                  <c:v>24.6</c:v>
                </c:pt>
                <c:pt idx="24">
                  <c:v>24.3</c:v>
                </c:pt>
                <c:pt idx="25">
                  <c:v>23</c:v>
                </c:pt>
                <c:pt idx="26">
                  <c:v>24.8</c:v>
                </c:pt>
                <c:pt idx="27">
                  <c:v>25.3</c:v>
                </c:pt>
                <c:pt idx="28">
                  <c:v>24.6</c:v>
                </c:pt>
                <c:pt idx="29">
                  <c:v>25.4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7-4612-8B51-BB9353F4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60080"/>
        <c:axId val="444318240"/>
      </c:lineChart>
      <c:catAx>
        <c:axId val="4476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4318240"/>
        <c:crosses val="autoZero"/>
        <c:auto val="1"/>
        <c:lblAlgn val="ctr"/>
        <c:lblOffset val="100"/>
        <c:noMultiLvlLbl val="0"/>
      </c:catAx>
      <c:valAx>
        <c:axId val="4443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76600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CCC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47625</xdr:colOff>
      <xdr:row>3</xdr:row>
      <xdr:rowOff>9525</xdr:rowOff>
    </xdr:from>
    <xdr:to>
      <xdr:col>10</xdr:col>
      <xdr:colOff>323850</xdr:colOff>
      <xdr:row>13</xdr:row>
      <xdr:rowOff>142875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34"/>
        <a:stretch>
          <a:fillRect/>
        </a:stretch>
      </xdr:blipFill>
      <xdr:spPr bwMode="auto">
        <a:xfrm>
          <a:off x="3095625" y="647700"/>
          <a:ext cx="3324225" cy="2038350"/>
        </a:xfrm>
        <a:prstGeom prst="rect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12</xdr:row>
      <xdr:rowOff>76200</xdr:rowOff>
    </xdr:from>
    <xdr:to>
      <xdr:col>8</xdr:col>
      <xdr:colOff>85725</xdr:colOff>
      <xdr:row>16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09598" y="2514600"/>
          <a:ext cx="5084447" cy="75438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1. Обчислити значення в незаповнених стовпцях.</a:t>
          </a:r>
        </a:p>
        <a:p>
          <a:r>
            <a:rPr lang="ru-RU" sz="1100"/>
            <a:t>2. Використовувати абсолютну адресу</a:t>
          </a:r>
          <a:r>
            <a:rPr lang="ru-RU" sz="1100" baseline="0"/>
            <a:t> </a:t>
          </a:r>
          <a:r>
            <a:rPr lang="ru-RU" sz="1100"/>
            <a:t>для клітинки з річним відсотком.</a:t>
          </a:r>
        </a:p>
        <a:p>
          <a:r>
            <a:rPr lang="ru-RU" sz="1100"/>
            <a:t>3. Відформатувати таблицю.  Для чисел застосувати грошовий формат (грн.)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16</xdr:row>
      <xdr:rowOff>87734</xdr:rowOff>
    </xdr:from>
    <xdr:to>
      <xdr:col>10</xdr:col>
      <xdr:colOff>438150</xdr:colOff>
      <xdr:row>32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58" t="6514" r="670" b="10440"/>
        <a:stretch/>
      </xdr:blipFill>
      <xdr:spPr>
        <a:xfrm>
          <a:off x="3829050" y="3335759"/>
          <a:ext cx="4095750" cy="2569741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0</xdr:row>
      <xdr:rowOff>561975</xdr:rowOff>
    </xdr:from>
    <xdr:to>
      <xdr:col>13</xdr:col>
      <xdr:colOff>76200</xdr:colOff>
      <xdr:row>14</xdr:row>
      <xdr:rowOff>26188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3491" t="54115" r="14400" b="18875"/>
        <a:stretch>
          <a:fillRect/>
        </a:stretch>
      </xdr:blipFill>
      <xdr:spPr bwMode="auto">
        <a:xfrm>
          <a:off x="3248025" y="561975"/>
          <a:ext cx="6143625" cy="23883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403860</xdr:colOff>
      <xdr:row>0</xdr:row>
      <xdr:rowOff>437111</xdr:rowOff>
    </xdr:from>
    <xdr:to>
      <xdr:col>23</xdr:col>
      <xdr:colOff>449579</xdr:colOff>
      <xdr:row>15</xdr:row>
      <xdr:rowOff>9005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17108A-D548-496B-A37B-5D6C25715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</xdr:row>
      <xdr:rowOff>23815</xdr:rowOff>
    </xdr:from>
    <xdr:to>
      <xdr:col>12</xdr:col>
      <xdr:colOff>419100</xdr:colOff>
      <xdr:row>6</xdr:row>
      <xdr:rowOff>142876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3333749" y="185740"/>
          <a:ext cx="4400551" cy="928686"/>
        </a:xfrm>
        <a:prstGeom prst="rect">
          <a:avLst/>
        </a:prstGeom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0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Побудувати графіки функцій</a:t>
          </a: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en-US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y1(</a:t>
          </a:r>
          <a:r>
            <a:rPr lang="ru-RU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х)=</a:t>
          </a:r>
          <a:r>
            <a:rPr lang="en-US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sin2</a:t>
          </a:r>
          <a:r>
            <a:rPr lang="en-US" sz="14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x</a:t>
          </a:r>
          <a:r>
            <a:rPr lang="en-US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y2(</a:t>
          </a:r>
          <a:r>
            <a:rPr lang="ru-RU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х)=</a:t>
          </a:r>
          <a:r>
            <a:rPr lang="en-US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sin(2</a:t>
          </a:r>
          <a:r>
            <a:rPr lang="en-US" sz="14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x</a:t>
          </a:r>
          <a:r>
            <a:rPr lang="en-US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)/(2</a:t>
          </a:r>
          <a:r>
            <a:rPr lang="en-US" sz="14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x</a:t>
          </a:r>
          <a:r>
            <a:rPr lang="en-US" sz="1400" b="1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)</a:t>
          </a:r>
          <a:r>
            <a:rPr lang="en-US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ru-RU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на одному аркуші.</a:t>
          </a:r>
        </a:p>
        <a:p>
          <a:pPr algn="l" rtl="0">
            <a:defRPr sz="1000"/>
          </a:pPr>
          <a:r>
            <a:rPr lang="ru-RU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Аргумент </a:t>
          </a:r>
          <a:r>
            <a:rPr lang="ru-RU" sz="1400" b="0" i="1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х</a:t>
          </a:r>
          <a:r>
            <a:rPr lang="ru-RU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змінювати на відрізку  [</a:t>
          </a:r>
          <a:r>
            <a:rPr lang="ru-RU" sz="1400" b="0" i="0" strike="noStrike">
              <a:solidFill>
                <a:srgbClr val="000000"/>
              </a:solidFill>
              <a:latin typeface="Calibri"/>
              <a:cs typeface="Times New Roman" pitchFamily="18" charset="0"/>
            </a:rPr>
            <a:t>–</a:t>
          </a:r>
          <a:r>
            <a:rPr lang="ru-RU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10; 10] </a:t>
          </a:r>
          <a:r>
            <a:rPr lang="uk-UA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з</a:t>
          </a:r>
          <a:r>
            <a:rPr lang="uk-UA" sz="14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кроком </a:t>
          </a:r>
          <a:r>
            <a:rPr lang="ru-RU" sz="14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1.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104775</xdr:rowOff>
    </xdr:from>
    <xdr:to>
      <xdr:col>12</xdr:col>
      <xdr:colOff>581025</xdr:colOff>
      <xdr:row>19</xdr:row>
      <xdr:rowOff>0</xdr:rowOff>
    </xdr:to>
    <xdr:sp macro="" textlink="">
      <xdr:nvSpPr>
        <xdr:cNvPr id="2" name="Текст 1" descr="Белый мрамор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4276725" y="104775"/>
          <a:ext cx="3619500" cy="2971800"/>
        </a:xfrm>
        <a:prstGeom prst="rect">
          <a:avLst/>
        </a:prstGeom>
        <a:gradFill flip="none" rotWithShape="1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path path="shape">
            <a:fillToRect l="50000" t="50000" r="50000" b="50000"/>
          </a:path>
          <a:tileRect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Arial Cyr"/>
            </a:rPr>
            <a:t>Опитано групу пасажирів, які користуються сезонними проїздними білетами у місті Дарвін за визначеним маршрутом.</a:t>
          </a:r>
        </a:p>
        <a:p>
          <a:pPr algn="ctr" rtl="0">
            <a:defRPr sz="1000"/>
          </a:pPr>
          <a:endParaRPr lang="ru-RU" sz="1400" b="1" i="0" strike="noStrike">
            <a:solidFill>
              <a:srgbClr val="000000"/>
            </a:solidFill>
            <a:latin typeface="Arial Cyr"/>
          </a:endParaRPr>
        </a:p>
        <a:p>
          <a:pPr algn="ctr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Arial Cyr"/>
            </a:rPr>
            <a:t>Вони витрачають на поїздку деякий час. </a:t>
          </a:r>
        </a:p>
        <a:p>
          <a:pPr algn="ctr" rtl="0">
            <a:defRPr sz="1000"/>
          </a:pPr>
          <a:endParaRPr lang="ru-RU" sz="1400" b="1" i="0" strike="noStrike">
            <a:solidFill>
              <a:srgbClr val="000000"/>
            </a:solidFill>
            <a:latin typeface="Arial Cyr"/>
          </a:endParaRPr>
        </a:p>
        <a:p>
          <a:pPr algn="ctr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Arial Cyr"/>
            </a:rPr>
            <a:t>Округлені (до цілого) значення часу поїздки занесено у вибірку.</a:t>
          </a:r>
        </a:p>
        <a:p>
          <a:pPr algn="ctr" rtl="0">
            <a:defRPr sz="1000"/>
          </a:pPr>
          <a:endParaRPr lang="ru-RU" sz="1400" b="1" i="0" strike="noStrike">
            <a:solidFill>
              <a:srgbClr val="000000"/>
            </a:solidFill>
            <a:latin typeface="Arial Cyr"/>
          </a:endParaRPr>
        </a:p>
        <a:p>
          <a:pPr algn="ctr" rtl="0">
            <a:defRPr sz="1000"/>
          </a:pPr>
          <a:r>
            <a:rPr lang="ru-RU" sz="1400" b="1" i="0" u="none" strike="noStrike">
              <a:solidFill>
                <a:srgbClr val="000000"/>
              </a:solidFill>
              <a:latin typeface="Arial Cyr"/>
            </a:rPr>
            <a:t>Отримати характеристики виборки, </a:t>
          </a:r>
          <a:r>
            <a:rPr lang="ru-RU" sz="1400" b="1" i="0" u="none" strike="noStrike">
              <a:solidFill>
                <a:sysClr val="windowText" lastClr="000000"/>
              </a:solidFill>
              <a:latin typeface="Arial Cyr"/>
            </a:rPr>
            <a:t>використовуючи назву діапазону </a:t>
          </a:r>
          <a:r>
            <a:rPr lang="ru-RU" sz="1400" b="1" i="0" u="none" strike="noStrike">
              <a:solidFill>
                <a:sysClr val="windowText" lastClr="000000"/>
              </a:solidFill>
              <a:latin typeface="Arial Cyr"/>
              <a:ea typeface="+mn-ea"/>
              <a:cs typeface="+mn-cs"/>
            </a:rPr>
            <a:t>комірок.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406400</xdr:colOff>
      <xdr:row>0</xdr:row>
      <xdr:rowOff>82551</xdr:rowOff>
    </xdr:from>
    <xdr:to>
      <xdr:col>13</xdr:col>
      <xdr:colOff>495300</xdr:colOff>
      <xdr:row>5</xdr:row>
      <xdr:rowOff>133351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8293100" y="82551"/>
          <a:ext cx="3746500" cy="1536700"/>
        </a:xfrm>
        <a:prstGeom prst="rect">
          <a:avLst/>
        </a:prstGeom>
        <a:solidFill>
          <a:srgbClr val="E3E3E3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Arial Cyr"/>
            </a:rPr>
            <a:t> Створити таблицю розрахунку вартості бензину для проїзду на автомобілі із Сіднея у Мельбурн, Канберру чи Аделаїду.</a:t>
          </a:r>
        </a:p>
        <a:p>
          <a:pPr algn="ctr" rtl="0">
            <a:defRPr sz="1000"/>
          </a:pPr>
          <a:endParaRPr lang="ru-RU" sz="1200" b="0" i="0" strike="noStrike">
            <a:solidFill>
              <a:srgbClr val="000000"/>
            </a:solidFill>
            <a:latin typeface="Arial Cyr"/>
          </a:endParaRPr>
        </a:p>
        <a:p>
          <a:pPr algn="ctr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Arial Cyr"/>
            </a:rPr>
            <a:t>В окремих клітинках  збережено інформацію про витрати бензину на 100 км шляху </a:t>
          </a:r>
        </a:p>
        <a:p>
          <a:pPr algn="ctr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Arial Cyr"/>
            </a:rPr>
            <a:t>і вартість 1 літру бензину.</a:t>
          </a:r>
        </a:p>
        <a:p>
          <a:pPr algn="ctr" rtl="0">
            <a:defRPr sz="1000"/>
          </a:pPr>
          <a:r>
            <a:rPr lang="ru-RU" sz="1200" b="0" i="0" strike="noStrike">
              <a:solidFill>
                <a:srgbClr val="000000"/>
              </a:solidFill>
              <a:latin typeface="Arial Cyr"/>
            </a:rPr>
            <a:t>Витрата</a:t>
          </a:r>
          <a:r>
            <a:rPr lang="ru-RU" sz="1200" b="0" i="0" strike="noStrike" baseline="0">
              <a:solidFill>
                <a:srgbClr val="000000"/>
              </a:solidFill>
              <a:latin typeface="Arial Cyr"/>
            </a:rPr>
            <a:t> бензину однакова на будь-якому шляху.</a:t>
          </a:r>
          <a:endParaRPr lang="ru-RU" sz="1200" b="0" i="0" strike="noStrike">
            <a:solidFill>
              <a:srgbClr val="000000"/>
            </a:solidFill>
            <a:latin typeface="Arial Cyr"/>
          </a:endParaRPr>
        </a:p>
        <a:p>
          <a:pPr algn="ctr" rtl="0">
            <a:defRPr sz="1000"/>
          </a:pPr>
          <a:endParaRPr lang="ru-RU" sz="1200" b="0" i="0" strike="noStrike">
            <a:solidFill>
              <a:srgbClr val="000000"/>
            </a:solidFill>
            <a:latin typeface="Arial Cyr"/>
          </a:endParaRPr>
        </a:p>
      </xdr:txBody>
    </xdr:sp>
    <xdr:clientData/>
  </xdr:twoCellAnchor>
  <xdr:twoCellAnchor editAs="oneCell">
    <xdr:from>
      <xdr:col>0</xdr:col>
      <xdr:colOff>114300</xdr:colOff>
      <xdr:row>7</xdr:row>
      <xdr:rowOff>139701</xdr:rowOff>
    </xdr:from>
    <xdr:to>
      <xdr:col>2</xdr:col>
      <xdr:colOff>558800</xdr:colOff>
      <xdr:row>20</xdr:row>
      <xdr:rowOff>10949</xdr:rowOff>
    </xdr:to>
    <xdr:pic>
      <xdr:nvPicPr>
        <xdr:cNvPr id="3" name="Рисунок 2" descr="http://static.ozdigest.com/p/melbourne-is-7957668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6601"/>
          <a:ext cx="3556000" cy="2360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838200</xdr:colOff>
      <xdr:row>7</xdr:row>
      <xdr:rowOff>83718</xdr:rowOff>
    </xdr:from>
    <xdr:to>
      <xdr:col>6</xdr:col>
      <xdr:colOff>477360</xdr:colOff>
      <xdr:row>19</xdr:row>
      <xdr:rowOff>177800</xdr:rowOff>
    </xdr:to>
    <xdr:pic>
      <xdr:nvPicPr>
        <xdr:cNvPr id="4" name="Рисунок 3" descr="http://www.abeltasman.ru/sites/default/files/3_50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950618"/>
          <a:ext cx="3817460" cy="2380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53975</xdr:colOff>
      <xdr:row>9</xdr:row>
      <xdr:rowOff>187325</xdr:rowOff>
    </xdr:from>
    <xdr:to>
      <xdr:col>13</xdr:col>
      <xdr:colOff>428264</xdr:colOff>
      <xdr:row>19</xdr:row>
      <xdr:rowOff>171450</xdr:rowOff>
    </xdr:to>
    <xdr:pic>
      <xdr:nvPicPr>
        <xdr:cNvPr id="5" name="Рисунок 4" descr="http://hello-australia.ru/goroda-avstralii/adelaida/adelaide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2435225"/>
          <a:ext cx="4031889" cy="188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738188</xdr:colOff>
      <xdr:row>6</xdr:row>
      <xdr:rowOff>23813</xdr:rowOff>
    </xdr:from>
    <xdr:to>
      <xdr:col>8</xdr:col>
      <xdr:colOff>238125</xdr:colOff>
      <xdr:row>17</xdr:row>
      <xdr:rowOff>115192</xdr:rowOff>
    </xdr:to>
    <xdr:pic>
      <xdr:nvPicPr>
        <xdr:cNvPr id="2" name="Рисунок 1" descr="Река Аделаида ( Adelaide River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0032" y="1357313"/>
          <a:ext cx="2095499" cy="2079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238124</xdr:colOff>
      <xdr:row>0</xdr:row>
      <xdr:rowOff>142874</xdr:rowOff>
    </xdr:from>
    <xdr:to>
      <xdr:col>9</xdr:col>
      <xdr:colOff>214313</xdr:colOff>
      <xdr:row>4</xdr:row>
      <xdr:rowOff>166688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4988718" y="142874"/>
          <a:ext cx="3178970" cy="102393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Розташувати на окремому аркуші 10_ відомості про  десять найдовших річок Австралії. </a:t>
          </a:r>
        </a:p>
        <a:p>
          <a:r>
            <a:rPr lang="ru-RU" sz="1400"/>
            <a:t>Отриману таблицю відформатувати.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dmil_A\Excel_kom\Statistica\&#1055;&#1086;&#1080;&#1089;&#1082;_&#1088;&#1077;&#1096;&#1077;&#1085;&#1080;&#1103;\&#1043;&#1086;&#1090;&#1086;&#1074;&#1086;_&#1055;&#1086;&#1080;&#1089;&#1082;_&#1088;&#1077;&#1096;&#1077;&#1085;&#1080;&#110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dmil_A\Excel_kom\Statistica\stat2000\&#1055;&#1086;&#1076;&#1073;&#1086;&#1088;_&#1087;&#1072;&#1088;&#1072;&#1084;&#1077;&#1090;&#1088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равнение 1"/>
      <sheetName val="Нелинейные системы"/>
      <sheetName val="3 кривых"/>
      <sheetName val="Коробка2"/>
      <sheetName val=" Столы"/>
      <sheetName val="Изгородь"/>
      <sheetName val="Бак"/>
      <sheetName val="Развертка"/>
      <sheetName val="Задача о ресурсах"/>
      <sheetName val="Решение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E1">
            <v>19.494324566613567</v>
          </cell>
        </row>
        <row r="2">
          <cell r="E2">
            <v>18.271073060522923</v>
          </cell>
        </row>
        <row r="3">
          <cell r="E3">
            <v>17.047821867342918</v>
          </cell>
        </row>
        <row r="4">
          <cell r="E4">
            <v>6072.1311824539453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Поездка"/>
      <sheetName val="Кредит"/>
      <sheetName val="Кредит2"/>
      <sheetName val="Кредит3"/>
      <sheetName val="Вероятность"/>
      <sheetName val="НДС"/>
      <sheetName val="НДС (2)"/>
    </sheetNames>
    <sheetDataSet>
      <sheetData sheetId="0"/>
      <sheetData sheetId="1"/>
      <sheetData sheetId="2"/>
      <sheetData sheetId="3">
        <row r="7">
          <cell r="D7">
            <v>8.5000000000000006E-2</v>
          </cell>
        </row>
        <row r="9">
          <cell r="D9">
            <v>120000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C1" zoomScaleNormal="100" workbookViewId="0">
      <selection activeCell="R8" sqref="R8"/>
    </sheetView>
  </sheetViews>
  <sheetFormatPr defaultRowHeight="14.4" x14ac:dyDescent="0.3"/>
  <sheetData>
    <row r="1" spans="1:16" x14ac:dyDescent="0.3">
      <c r="A1" s="60"/>
      <c r="C1" s="1"/>
      <c r="D1" s="1"/>
      <c r="E1" s="1"/>
      <c r="G1" s="1"/>
      <c r="H1" s="1"/>
      <c r="I1" s="1"/>
      <c r="J1" s="1"/>
    </row>
    <row r="2" spans="1:16" ht="20.399999999999999" x14ac:dyDescent="0.35">
      <c r="A2" s="60"/>
      <c r="B2" s="1"/>
      <c r="C2" s="1"/>
      <c r="D2" s="1"/>
      <c r="E2" s="1"/>
      <c r="F2" s="62" t="s">
        <v>93</v>
      </c>
      <c r="G2" s="1"/>
      <c r="H2" s="1"/>
      <c r="I2" s="1"/>
      <c r="J2" s="1"/>
    </row>
    <row r="3" spans="1:16" x14ac:dyDescent="0.3">
      <c r="A3" s="60"/>
      <c r="B3" s="1"/>
      <c r="C3" s="1"/>
      <c r="D3" s="1"/>
      <c r="E3" s="1"/>
      <c r="F3" s="1"/>
      <c r="G3" s="1"/>
      <c r="H3" s="1"/>
      <c r="I3" s="1"/>
      <c r="J3" s="1"/>
    </row>
    <row r="4" spans="1:16" x14ac:dyDescent="0.3">
      <c r="A4" s="60"/>
      <c r="B4" s="1"/>
      <c r="C4" s="1"/>
      <c r="D4" s="1"/>
      <c r="E4" s="1"/>
      <c r="F4" s="1"/>
      <c r="G4" s="1"/>
      <c r="H4" s="1"/>
      <c r="I4" s="1"/>
      <c r="J4" s="1"/>
    </row>
    <row r="5" spans="1:16" x14ac:dyDescent="0.3">
      <c r="A5" s="60"/>
      <c r="B5" s="1"/>
      <c r="C5" s="1"/>
      <c r="D5" s="1"/>
      <c r="E5" s="1"/>
      <c r="F5" s="1"/>
      <c r="G5" s="1"/>
      <c r="H5" s="1"/>
      <c r="I5" s="1"/>
      <c r="J5" s="1"/>
      <c r="M5" s="80"/>
      <c r="P5" s="81"/>
    </row>
    <row r="6" spans="1:16" x14ac:dyDescent="0.3">
      <c r="A6" s="60"/>
      <c r="B6" s="1"/>
      <c r="C6" s="1"/>
      <c r="D6" s="1"/>
      <c r="E6" s="1"/>
      <c r="F6" s="1"/>
      <c r="G6" s="1"/>
      <c r="H6" s="1"/>
      <c r="I6" s="1"/>
      <c r="J6" s="1"/>
      <c r="N6" s="80"/>
      <c r="O6" s="81"/>
    </row>
    <row r="7" spans="1:16" x14ac:dyDescent="0.3">
      <c r="A7" s="60"/>
      <c r="B7" s="1"/>
      <c r="C7" s="1"/>
      <c r="D7" s="1"/>
      <c r="E7" s="1"/>
      <c r="F7" s="1"/>
      <c r="G7" s="1"/>
      <c r="H7" s="1"/>
      <c r="I7" s="1"/>
      <c r="J7" s="1"/>
      <c r="N7" s="81"/>
      <c r="O7" s="80"/>
    </row>
    <row r="8" spans="1:16" x14ac:dyDescent="0.3">
      <c r="A8" s="1"/>
      <c r="B8" s="1"/>
      <c r="C8" s="1"/>
      <c r="D8" s="1"/>
      <c r="E8" s="1"/>
      <c r="F8" s="1"/>
      <c r="G8" s="1"/>
      <c r="H8" s="1"/>
      <c r="I8" s="1"/>
      <c r="J8" s="1"/>
      <c r="M8" s="81"/>
      <c r="P8" s="80"/>
    </row>
    <row r="9" spans="1:16" x14ac:dyDescent="0.3">
      <c r="A9" s="1"/>
      <c r="B9" s="1"/>
      <c r="C9" s="1"/>
      <c r="D9" s="1"/>
      <c r="E9" s="1"/>
      <c r="F9" s="1"/>
      <c r="G9" s="1"/>
      <c r="H9" s="1"/>
      <c r="I9" s="1"/>
      <c r="J9" s="1"/>
      <c r="N9" s="81"/>
      <c r="O9" s="80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N10" s="80"/>
      <c r="O10" s="8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M11" s="80"/>
      <c r="P11" s="81"/>
    </row>
    <row r="12" spans="1:1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pageMargins left="0.70866141732283472" right="0.70866141732283472" top="0.74803149606299213" bottom="0.74803149606299213" header="0.31496062992125984" footer="0.31496062992125984"/>
  <pageSetup paperSize="9" orientation="landscape" verticalDpi="4294967293" r:id="rId1"/>
  <headerFooter>
    <oddFooter>&amp;C&amp;A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80" zoomScaleNormal="80" workbookViewId="0">
      <selection activeCell="B16" sqref="B16"/>
    </sheetView>
  </sheetViews>
  <sheetFormatPr defaultColWidth="9.109375" defaultRowHeight="13.2" x14ac:dyDescent="0.25"/>
  <cols>
    <col min="1" max="1" width="27.6640625" style="40" customWidth="1"/>
    <col min="2" max="2" width="16.6640625" style="34" customWidth="1"/>
    <col min="3" max="3" width="14.33203125" style="34" customWidth="1"/>
    <col min="4" max="4" width="12.5546875" style="34" customWidth="1"/>
    <col min="5" max="5" width="11.5546875" style="34" customWidth="1"/>
    <col min="6" max="16384" width="9.109375" style="34"/>
  </cols>
  <sheetData>
    <row r="1" spans="1:12" s="37" customFormat="1" ht="34.5" customHeight="1" x14ac:dyDescent="0.3">
      <c r="B1" s="45" t="s">
        <v>81</v>
      </c>
      <c r="C1" s="45" t="s">
        <v>80</v>
      </c>
    </row>
    <row r="2" spans="1:12" s="47" customFormat="1" ht="13.8" x14ac:dyDescent="0.25">
      <c r="A2" s="46">
        <v>1</v>
      </c>
      <c r="B2" s="47" t="s">
        <v>82</v>
      </c>
      <c r="C2" s="47">
        <v>344</v>
      </c>
    </row>
    <row r="3" spans="1:12" s="47" customFormat="1" ht="15" customHeight="1" x14ac:dyDescent="0.25">
      <c r="A3" s="46">
        <v>2</v>
      </c>
      <c r="B3" s="47" t="s">
        <v>83</v>
      </c>
      <c r="C3" s="47">
        <v>780</v>
      </c>
    </row>
    <row r="4" spans="1:12" s="47" customFormat="1" ht="15" customHeight="1" x14ac:dyDescent="0.25">
      <c r="A4" s="46">
        <v>3</v>
      </c>
      <c r="B4" s="47" t="s">
        <v>16</v>
      </c>
      <c r="C4" s="47">
        <v>189</v>
      </c>
    </row>
    <row r="5" spans="1:12" s="47" customFormat="1" ht="15" customHeight="1" x14ac:dyDescent="0.25">
      <c r="A5" s="46">
        <v>4</v>
      </c>
      <c r="B5" s="47" t="s">
        <v>65</v>
      </c>
      <c r="C5" s="47">
        <v>180</v>
      </c>
    </row>
    <row r="6" spans="1:12" s="47" customFormat="1" ht="15" customHeight="1" x14ac:dyDescent="0.25">
      <c r="A6" s="46">
        <v>5</v>
      </c>
      <c r="B6" s="47" t="s">
        <v>17</v>
      </c>
      <c r="C6" s="47">
        <v>60</v>
      </c>
    </row>
    <row r="7" spans="1:12" s="47" customFormat="1" ht="15" customHeight="1" x14ac:dyDescent="0.25">
      <c r="A7" s="46">
        <v>6</v>
      </c>
      <c r="B7" s="47" t="s">
        <v>18</v>
      </c>
      <c r="C7" s="47">
        <v>178</v>
      </c>
    </row>
    <row r="8" spans="1:12" s="47" customFormat="1" ht="13.8" x14ac:dyDescent="0.25">
      <c r="A8" s="46">
        <v>7</v>
      </c>
      <c r="B8" s="47" t="s">
        <v>84</v>
      </c>
      <c r="C8" s="47">
        <v>129</v>
      </c>
    </row>
    <row r="9" spans="1:12" s="47" customFormat="1" ht="13.8" x14ac:dyDescent="0.25">
      <c r="A9" s="46">
        <v>8</v>
      </c>
      <c r="B9" s="47" t="s">
        <v>85</v>
      </c>
      <c r="C9" s="47">
        <v>215</v>
      </c>
    </row>
    <row r="10" spans="1:12" s="47" customFormat="1" ht="14.4" x14ac:dyDescent="0.3">
      <c r="A10" s="46">
        <v>9</v>
      </c>
      <c r="B10" s="47" t="s">
        <v>19</v>
      </c>
      <c r="C10" s="47">
        <v>186</v>
      </c>
      <c r="L10"/>
    </row>
    <row r="11" spans="1:12" s="47" customFormat="1" ht="13.8" x14ac:dyDescent="0.25">
      <c r="A11" s="46">
        <v>10</v>
      </c>
      <c r="B11" s="47" t="s">
        <v>20</v>
      </c>
      <c r="C11" s="47">
        <v>941</v>
      </c>
    </row>
    <row r="12" spans="1:12" s="47" customFormat="1" ht="13.8" x14ac:dyDescent="0.25">
      <c r="A12" s="46">
        <v>11</v>
      </c>
      <c r="B12" s="47" t="s">
        <v>21</v>
      </c>
      <c r="C12" s="47">
        <v>102</v>
      </c>
    </row>
    <row r="13" spans="1:12" s="47" customFormat="1" ht="13.8" x14ac:dyDescent="0.25">
      <c r="A13" s="46">
        <v>12</v>
      </c>
      <c r="B13" s="47" t="s">
        <v>22</v>
      </c>
      <c r="C13" s="47">
        <v>394</v>
      </c>
    </row>
    <row r="14" spans="1:12" s="47" customFormat="1" ht="13.8" x14ac:dyDescent="0.25">
      <c r="A14" s="46">
        <v>13</v>
      </c>
      <c r="B14" s="47" t="s">
        <v>23</v>
      </c>
      <c r="C14" s="47">
        <v>657</v>
      </c>
    </row>
    <row r="15" spans="1:12" s="47" customFormat="1" ht="13.8" x14ac:dyDescent="0.25">
      <c r="A15" s="46">
        <v>14</v>
      </c>
      <c r="B15" s="47" t="s">
        <v>24</v>
      </c>
      <c r="C15" s="47">
        <v>1420</v>
      </c>
    </row>
    <row r="16" spans="1:12" s="47" customFormat="1" ht="13.8" x14ac:dyDescent="0.25">
      <c r="A16" s="46">
        <v>15</v>
      </c>
      <c r="B16" s="47" t="s">
        <v>25</v>
      </c>
      <c r="C16" s="47">
        <v>52</v>
      </c>
    </row>
    <row r="17" spans="1:3" s="47" customFormat="1" ht="13.8" x14ac:dyDescent="0.25">
      <c r="A17" s="46">
        <v>16</v>
      </c>
      <c r="B17" s="47" t="s">
        <v>26</v>
      </c>
      <c r="C17" s="34">
        <v>96</v>
      </c>
    </row>
    <row r="18" spans="1:3" s="47" customFormat="1" ht="13.8" x14ac:dyDescent="0.25">
      <c r="A18" s="46">
        <v>17</v>
      </c>
      <c r="B18" s="47" t="s">
        <v>86</v>
      </c>
      <c r="C18" s="47">
        <v>13</v>
      </c>
    </row>
    <row r="19" spans="1:3" s="47" customFormat="1" ht="13.8" x14ac:dyDescent="0.25">
      <c r="A19" s="46">
        <v>18</v>
      </c>
      <c r="B19" s="47" t="s">
        <v>27</v>
      </c>
      <c r="C19" s="47">
        <v>2375</v>
      </c>
    </row>
    <row r="20" spans="1:3" s="47" customFormat="1" ht="13.8" x14ac:dyDescent="0.25">
      <c r="A20" s="46">
        <v>19</v>
      </c>
      <c r="B20" s="47" t="s">
        <v>28</v>
      </c>
      <c r="C20" s="47">
        <v>654</v>
      </c>
    </row>
    <row r="21" spans="1:3" s="47" customFormat="1" ht="13.8" x14ac:dyDescent="0.25">
      <c r="A21" s="46">
        <v>20</v>
      </c>
      <c r="B21" s="47" t="s">
        <v>87</v>
      </c>
      <c r="C21" s="47">
        <v>158</v>
      </c>
    </row>
    <row r="22" spans="1:3" s="47" customFormat="1" ht="13.8" x14ac:dyDescent="0.25">
      <c r="A22" s="46"/>
    </row>
    <row r="23" spans="1:3" s="47" customFormat="1" ht="13.8" x14ac:dyDescent="0.25">
      <c r="A23" s="46"/>
    </row>
    <row r="24" spans="1:3" s="47" customFormat="1" ht="13.8" x14ac:dyDescent="0.25">
      <c r="A24" s="46"/>
    </row>
    <row r="25" spans="1:3" s="47" customFormat="1" ht="13.8" x14ac:dyDescent="0.25">
      <c r="A25" s="4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</oddFooter>
  </headerFooter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>
      <selection activeCell="N12" sqref="N12"/>
    </sheetView>
  </sheetViews>
  <sheetFormatPr defaultRowHeight="14.4" x14ac:dyDescent="0.3"/>
  <cols>
    <col min="1" max="1" width="4.33203125" customWidth="1"/>
    <col min="8" max="8" width="7.109375" customWidth="1"/>
    <col min="9" max="9" width="15.5546875" customWidth="1"/>
  </cols>
  <sheetData>
    <row r="2" spans="2:13" ht="15" thickBot="1" x14ac:dyDescent="0.35">
      <c r="B2" s="2">
        <v>256</v>
      </c>
      <c r="C2" s="3">
        <v>15.4</v>
      </c>
      <c r="D2" s="4">
        <v>128</v>
      </c>
      <c r="E2" s="4">
        <v>256</v>
      </c>
      <c r="F2" s="3">
        <v>15.4</v>
      </c>
      <c r="G2" s="3">
        <v>128</v>
      </c>
      <c r="H2" s="2"/>
      <c r="I2" s="2"/>
      <c r="J2" s="64" t="s">
        <v>43</v>
      </c>
    </row>
    <row r="3" spans="2:13" ht="15" thickBot="1" x14ac:dyDescent="0.35">
      <c r="B3" s="2">
        <v>3.4</v>
      </c>
      <c r="C3" s="3">
        <v>5.4</v>
      </c>
      <c r="D3" s="4">
        <v>45</v>
      </c>
      <c r="E3" s="4">
        <v>3.4</v>
      </c>
      <c r="F3" s="3">
        <v>5.4</v>
      </c>
      <c r="G3" s="3">
        <v>45</v>
      </c>
      <c r="H3" s="2"/>
      <c r="I3" s="63" t="s">
        <v>44</v>
      </c>
      <c r="J3" s="5">
        <f>SUM(B2:G19)</f>
        <v>27237.695999999985</v>
      </c>
    </row>
    <row r="4" spans="2:13" x14ac:dyDescent="0.3">
      <c r="B4" s="2">
        <v>58</v>
      </c>
      <c r="C4" s="3">
        <v>697</v>
      </c>
      <c r="D4" s="4">
        <v>25</v>
      </c>
      <c r="E4" s="4">
        <v>58</v>
      </c>
      <c r="F4" s="3">
        <v>697</v>
      </c>
      <c r="G4" s="3">
        <v>25</v>
      </c>
      <c r="H4" s="2"/>
      <c r="I4" s="2"/>
      <c r="J4" s="4">
        <f>SUM(D2:E4,B6,E11:E13,G19)</f>
        <v>915.8</v>
      </c>
    </row>
    <row r="5" spans="2:13" x14ac:dyDescent="0.3">
      <c r="B5" s="2">
        <v>12</v>
      </c>
      <c r="C5" s="3">
        <v>4587.2</v>
      </c>
      <c r="D5">
        <v>698</v>
      </c>
      <c r="E5">
        <v>12</v>
      </c>
      <c r="F5" s="3">
        <v>4587.2</v>
      </c>
      <c r="G5" s="3">
        <v>698</v>
      </c>
      <c r="H5" s="2"/>
      <c r="I5" s="2"/>
      <c r="J5" s="6">
        <f>SUM(B10:B12,D14:E19,F9:G14)</f>
        <v>7547.6239999999998</v>
      </c>
    </row>
    <row r="6" spans="2:13" x14ac:dyDescent="0.3">
      <c r="B6" s="4">
        <v>4</v>
      </c>
      <c r="C6" s="3">
        <v>4</v>
      </c>
      <c r="D6">
        <v>3.214</v>
      </c>
      <c r="E6">
        <v>4</v>
      </c>
      <c r="F6" s="3">
        <v>4</v>
      </c>
      <c r="G6" s="3">
        <v>3.214</v>
      </c>
      <c r="H6" s="2"/>
      <c r="I6" s="2"/>
      <c r="J6" s="3">
        <f>SUM(C2:C19,F2:G7)</f>
        <v>17006.033999999996</v>
      </c>
    </row>
    <row r="7" spans="2:13" x14ac:dyDescent="0.3">
      <c r="B7">
        <v>5.6</v>
      </c>
      <c r="C7" s="3">
        <v>18.2</v>
      </c>
      <c r="D7">
        <v>5.6</v>
      </c>
      <c r="E7">
        <v>5.6</v>
      </c>
      <c r="F7" s="3">
        <v>18.2</v>
      </c>
      <c r="G7" s="3">
        <v>5.6</v>
      </c>
      <c r="H7" s="2"/>
      <c r="I7" s="63" t="s">
        <v>98</v>
      </c>
      <c r="J7" s="7">
        <f>SUM(B2:B5,B7:B9,B13:B19,D5:D13,E5:E10,F8:G8,F15:F19,G15:G18)</f>
        <v>1768.2379999999994</v>
      </c>
    </row>
    <row r="8" spans="2:13" x14ac:dyDescent="0.3">
      <c r="B8">
        <v>2.2999999999999998</v>
      </c>
      <c r="C8" s="3">
        <v>45.6</v>
      </c>
      <c r="D8">
        <v>2.2999999999999998</v>
      </c>
      <c r="E8">
        <v>2.2999999999999998</v>
      </c>
      <c r="F8">
        <v>45.6</v>
      </c>
      <c r="G8">
        <v>2.2999999999999998</v>
      </c>
      <c r="H8" s="2"/>
      <c r="I8" s="2"/>
    </row>
    <row r="9" spans="2:13" x14ac:dyDescent="0.3">
      <c r="B9">
        <v>8</v>
      </c>
      <c r="C9" s="3">
        <v>9</v>
      </c>
      <c r="D9">
        <v>8</v>
      </c>
      <c r="E9">
        <v>8</v>
      </c>
      <c r="F9" s="6">
        <v>9</v>
      </c>
      <c r="G9" s="6">
        <v>8</v>
      </c>
      <c r="H9" s="2"/>
      <c r="I9" s="2"/>
    </row>
    <row r="10" spans="2:13" x14ac:dyDescent="0.3">
      <c r="B10" s="6">
        <v>79</v>
      </c>
      <c r="C10" s="3">
        <v>5.21</v>
      </c>
      <c r="D10">
        <v>79</v>
      </c>
      <c r="E10">
        <v>79</v>
      </c>
      <c r="F10" s="6">
        <v>5.21</v>
      </c>
      <c r="G10" s="6">
        <v>79</v>
      </c>
      <c r="H10" s="2"/>
      <c r="I10" s="2"/>
    </row>
    <row r="11" spans="2:13" x14ac:dyDescent="0.3">
      <c r="B11" s="6">
        <v>256</v>
      </c>
      <c r="C11" s="3">
        <v>15.4</v>
      </c>
      <c r="D11">
        <v>128</v>
      </c>
      <c r="E11" s="4">
        <v>256</v>
      </c>
      <c r="F11" s="6">
        <v>15.4</v>
      </c>
      <c r="G11" s="6">
        <v>128</v>
      </c>
      <c r="H11" s="2"/>
      <c r="I11" s="2"/>
    </row>
    <row r="12" spans="2:13" x14ac:dyDescent="0.3">
      <c r="B12" s="6">
        <v>3.4</v>
      </c>
      <c r="C12" s="3">
        <v>5.4</v>
      </c>
      <c r="D12">
        <v>45</v>
      </c>
      <c r="E12" s="4">
        <v>3.4</v>
      </c>
      <c r="F12" s="6">
        <v>5.4</v>
      </c>
      <c r="G12" s="6">
        <v>45</v>
      </c>
      <c r="H12" s="2"/>
      <c r="I12" s="2"/>
    </row>
    <row r="13" spans="2:13" ht="15" thickBot="1" x14ac:dyDescent="0.35">
      <c r="B13">
        <v>58</v>
      </c>
      <c r="C13" s="3">
        <v>697</v>
      </c>
      <c r="D13">
        <v>25</v>
      </c>
      <c r="E13" s="4">
        <v>58</v>
      </c>
      <c r="F13" s="6">
        <v>697</v>
      </c>
      <c r="G13" s="6">
        <v>25</v>
      </c>
      <c r="H13" s="2"/>
      <c r="I13" s="2"/>
    </row>
    <row r="14" spans="2:13" ht="15" customHeight="1" x14ac:dyDescent="0.3">
      <c r="B14">
        <v>12</v>
      </c>
      <c r="C14" s="3">
        <v>4587.2</v>
      </c>
      <c r="D14" s="6">
        <v>698</v>
      </c>
      <c r="E14" s="6">
        <v>12</v>
      </c>
      <c r="F14" s="6">
        <v>4587.2</v>
      </c>
      <c r="G14" s="6">
        <v>698</v>
      </c>
      <c r="H14" s="2"/>
      <c r="I14" s="71" t="s">
        <v>94</v>
      </c>
      <c r="J14" s="72"/>
      <c r="K14" s="72"/>
      <c r="L14" s="72"/>
      <c r="M14" s="73"/>
    </row>
    <row r="15" spans="2:13" ht="15.75" customHeight="1" thickBot="1" x14ac:dyDescent="0.35">
      <c r="B15">
        <v>4</v>
      </c>
      <c r="C15" s="3">
        <v>4</v>
      </c>
      <c r="D15" s="6">
        <v>3.214</v>
      </c>
      <c r="E15" s="6">
        <v>4</v>
      </c>
      <c r="F15">
        <v>4</v>
      </c>
      <c r="G15">
        <v>3.214</v>
      </c>
      <c r="H15" s="2"/>
      <c r="I15" s="74"/>
      <c r="J15" s="75"/>
      <c r="K15" s="75"/>
      <c r="L15" s="75"/>
      <c r="M15" s="76"/>
    </row>
    <row r="16" spans="2:13" x14ac:dyDescent="0.3">
      <c r="B16">
        <v>5.6</v>
      </c>
      <c r="C16" s="3">
        <v>18.2</v>
      </c>
      <c r="D16" s="6">
        <v>5.6</v>
      </c>
      <c r="E16" s="6">
        <v>5.6</v>
      </c>
      <c r="F16">
        <v>18.2</v>
      </c>
      <c r="G16">
        <v>5.6</v>
      </c>
      <c r="H16" s="2"/>
      <c r="I16" s="2"/>
    </row>
    <row r="17" spans="2:9" x14ac:dyDescent="0.3">
      <c r="B17">
        <v>2.2999999999999998</v>
      </c>
      <c r="C17" s="3">
        <v>45.6</v>
      </c>
      <c r="D17" s="6">
        <v>2.2999999999999998</v>
      </c>
      <c r="E17" s="6">
        <v>2.2999999999999998</v>
      </c>
      <c r="F17">
        <v>45.6</v>
      </c>
      <c r="G17">
        <v>2.2999999999999998</v>
      </c>
      <c r="H17" s="2"/>
      <c r="I17" s="2"/>
    </row>
    <row r="18" spans="2:9" x14ac:dyDescent="0.3">
      <c r="B18">
        <v>8</v>
      </c>
      <c r="C18" s="3">
        <v>9</v>
      </c>
      <c r="D18" s="6">
        <v>8</v>
      </c>
      <c r="E18" s="6">
        <v>8</v>
      </c>
      <c r="F18">
        <v>9</v>
      </c>
      <c r="G18">
        <v>8</v>
      </c>
      <c r="H18" s="2"/>
      <c r="I18" s="2"/>
    </row>
    <row r="19" spans="2:9" x14ac:dyDescent="0.3">
      <c r="B19">
        <v>79</v>
      </c>
      <c r="C19" s="3">
        <v>5.21</v>
      </c>
      <c r="D19" s="6">
        <v>79</v>
      </c>
      <c r="E19" s="6">
        <v>79</v>
      </c>
      <c r="F19">
        <v>5.21</v>
      </c>
      <c r="G19" s="4">
        <v>79</v>
      </c>
      <c r="H19" s="2"/>
      <c r="I19" s="2"/>
    </row>
    <row r="20" spans="2:9" x14ac:dyDescent="0.3">
      <c r="B20" s="2"/>
      <c r="C20" s="2"/>
      <c r="D20" s="2"/>
      <c r="E20" s="2"/>
      <c r="F20" s="2"/>
      <c r="G20" s="2"/>
      <c r="H20" s="8"/>
      <c r="I20" s="8"/>
    </row>
    <row r="21" spans="2:9" x14ac:dyDescent="0.3">
      <c r="E21" s="2"/>
      <c r="F21" s="2"/>
      <c r="G21" s="2"/>
      <c r="H21" s="2"/>
      <c r="I21" s="2"/>
    </row>
  </sheetData>
  <mergeCells count="1">
    <mergeCell ref="I14:M15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&amp;C&amp;A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H18" sqref="B18:H18"/>
    </sheetView>
  </sheetViews>
  <sheetFormatPr defaultRowHeight="14.4" x14ac:dyDescent="0.3"/>
  <cols>
    <col min="1" max="1" width="2" customWidth="1"/>
    <col min="2" max="8" width="4" customWidth="1"/>
    <col min="9" max="9" width="2.44140625" customWidth="1"/>
  </cols>
  <sheetData>
    <row r="2" spans="2:15" ht="15" thickBot="1" x14ac:dyDescent="0.35">
      <c r="J2" s="77" t="s">
        <v>96</v>
      </c>
      <c r="K2" s="77"/>
      <c r="L2" s="77"/>
      <c r="M2" s="77"/>
      <c r="N2" s="77"/>
      <c r="O2" s="77"/>
    </row>
    <row r="3" spans="2:15" x14ac:dyDescent="0.3">
      <c r="B3" s="9">
        <v>254</v>
      </c>
      <c r="C3" s="10">
        <v>486</v>
      </c>
      <c r="D3" s="10">
        <v>452</v>
      </c>
      <c r="E3" s="11">
        <v>854</v>
      </c>
      <c r="F3" s="11">
        <v>478</v>
      </c>
      <c r="G3" s="11">
        <v>453</v>
      </c>
      <c r="H3" s="12">
        <v>587</v>
      </c>
    </row>
    <row r="4" spans="2:15" x14ac:dyDescent="0.3">
      <c r="B4" s="13">
        <v>125</v>
      </c>
      <c r="C4" s="14">
        <v>426</v>
      </c>
      <c r="D4" s="15">
        <v>145</v>
      </c>
      <c r="E4" s="16">
        <v>856</v>
      </c>
      <c r="F4" s="16">
        <v>965</v>
      </c>
      <c r="G4" s="16">
        <v>985</v>
      </c>
      <c r="H4" s="17">
        <v>582</v>
      </c>
      <c r="J4" s="3">
        <f>AVERAGE(B3:H9)</f>
        <v>585.0612244897959</v>
      </c>
      <c r="K4" t="s">
        <v>45</v>
      </c>
    </row>
    <row r="5" spans="2:15" x14ac:dyDescent="0.3">
      <c r="B5" s="18">
        <v>632</v>
      </c>
      <c r="C5" s="19">
        <v>513</v>
      </c>
      <c r="D5" s="20">
        <v>632</v>
      </c>
      <c r="E5" s="21">
        <v>632</v>
      </c>
      <c r="F5" s="22">
        <v>569</v>
      </c>
      <c r="G5" s="22">
        <v>984</v>
      </c>
      <c r="H5" s="17">
        <v>251</v>
      </c>
      <c r="J5" s="2"/>
    </row>
    <row r="6" spans="2:15" x14ac:dyDescent="0.3">
      <c r="B6" s="18">
        <v>258</v>
      </c>
      <c r="C6" s="19">
        <v>579</v>
      </c>
      <c r="D6" s="19">
        <v>526</v>
      </c>
      <c r="E6" s="19">
        <v>523</v>
      </c>
      <c r="F6" s="19">
        <v>985</v>
      </c>
      <c r="G6" s="15">
        <v>786</v>
      </c>
      <c r="H6" s="17">
        <v>563</v>
      </c>
      <c r="J6" s="3">
        <f>MAX(B3:B9,H3:H9)</f>
        <v>951</v>
      </c>
      <c r="K6" t="s">
        <v>95</v>
      </c>
    </row>
    <row r="7" spans="2:15" x14ac:dyDescent="0.3">
      <c r="B7" s="18">
        <v>951</v>
      </c>
      <c r="C7" s="19">
        <v>456</v>
      </c>
      <c r="D7" s="19">
        <v>856</v>
      </c>
      <c r="E7" s="19">
        <v>521</v>
      </c>
      <c r="F7" s="19">
        <v>587</v>
      </c>
      <c r="G7" s="20">
        <v>657</v>
      </c>
      <c r="H7" s="17">
        <v>235</v>
      </c>
      <c r="J7" s="2"/>
    </row>
    <row r="8" spans="2:15" x14ac:dyDescent="0.3">
      <c r="B8" s="18">
        <v>753</v>
      </c>
      <c r="C8" s="19">
        <v>597</v>
      </c>
      <c r="D8" s="19">
        <v>587</v>
      </c>
      <c r="E8" s="19">
        <v>478</v>
      </c>
      <c r="F8" s="19">
        <v>745</v>
      </c>
      <c r="G8" s="20">
        <v>651</v>
      </c>
      <c r="H8" s="17">
        <v>478</v>
      </c>
      <c r="J8" s="3">
        <f>MIN(B3,H3,H9,B9)</f>
        <v>254</v>
      </c>
      <c r="K8" t="s">
        <v>46</v>
      </c>
    </row>
    <row r="9" spans="2:15" ht="15" thickBot="1" x14ac:dyDescent="0.35">
      <c r="B9" s="23">
        <v>258</v>
      </c>
      <c r="C9" s="24">
        <v>758</v>
      </c>
      <c r="D9" s="24">
        <v>456</v>
      </c>
      <c r="E9" s="24">
        <v>854</v>
      </c>
      <c r="F9" s="24">
        <v>621</v>
      </c>
      <c r="G9" s="25">
        <v>234</v>
      </c>
      <c r="H9" s="26">
        <v>854</v>
      </c>
      <c r="J9" s="2"/>
    </row>
    <row r="10" spans="2:15" x14ac:dyDescent="0.3">
      <c r="J10" s="3">
        <f>SUM(J6,J8)</f>
        <v>1205</v>
      </c>
      <c r="K10" t="s">
        <v>99</v>
      </c>
    </row>
    <row r="11" spans="2:15" x14ac:dyDescent="0.3">
      <c r="J11" s="2"/>
    </row>
    <row r="12" spans="2:15" x14ac:dyDescent="0.3">
      <c r="J12" s="3">
        <f>COUNT(B5:D9,E6:G9,C4:D4,H3)</f>
        <v>30</v>
      </c>
      <c r="K12" t="s">
        <v>47</v>
      </c>
    </row>
    <row r="13" spans="2:15" x14ac:dyDescent="0.3">
      <c r="J13" s="2"/>
    </row>
    <row r="14" spans="2:15" x14ac:dyDescent="0.3">
      <c r="B14" s="70">
        <f>MAX(B3:B9)</f>
        <v>951</v>
      </c>
      <c r="C14" s="70">
        <f t="shared" ref="C14:H14" si="0">MAX(C3:C9)</f>
        <v>758</v>
      </c>
      <c r="D14" s="70">
        <f t="shared" si="0"/>
        <v>856</v>
      </c>
      <c r="E14" s="70">
        <f t="shared" si="0"/>
        <v>856</v>
      </c>
      <c r="F14" s="70">
        <f t="shared" si="0"/>
        <v>985</v>
      </c>
      <c r="G14" s="70">
        <f t="shared" si="0"/>
        <v>985</v>
      </c>
      <c r="H14" s="70">
        <f t="shared" si="0"/>
        <v>854</v>
      </c>
      <c r="J14" s="3">
        <f>MIN(B14:H14)</f>
        <v>758</v>
      </c>
      <c r="K14" t="s">
        <v>100</v>
      </c>
    </row>
    <row r="15" spans="2:15" x14ac:dyDescent="0.3">
      <c r="J15" s="2"/>
    </row>
    <row r="16" spans="2:15" x14ac:dyDescent="0.3">
      <c r="J16" s="3">
        <f>SUMSQ(B3:H3)</f>
        <v>2012594</v>
      </c>
      <c r="K16" t="s">
        <v>88</v>
      </c>
    </row>
    <row r="17" spans="2:11" x14ac:dyDescent="0.3">
      <c r="J17" s="2"/>
    </row>
    <row r="18" spans="2:11" x14ac:dyDescent="0.3">
      <c r="B18" s="70">
        <f>MMULT(B3,B9)</f>
        <v>65532</v>
      </c>
      <c r="C18" s="70">
        <f t="shared" ref="C18:H18" si="1">MMULT(C3,C9)</f>
        <v>368388</v>
      </c>
      <c r="D18" s="70">
        <f t="shared" si="1"/>
        <v>206112</v>
      </c>
      <c r="E18" s="70">
        <f t="shared" si="1"/>
        <v>729316</v>
      </c>
      <c r="F18" s="70">
        <f t="shared" si="1"/>
        <v>296838</v>
      </c>
      <c r="G18" s="70">
        <f t="shared" si="1"/>
        <v>106002</v>
      </c>
      <c r="H18" s="70">
        <f t="shared" si="1"/>
        <v>501298</v>
      </c>
      <c r="J18" s="3">
        <f>SUM(B18:H18)</f>
        <v>2273486</v>
      </c>
      <c r="K18" t="s">
        <v>89</v>
      </c>
    </row>
  </sheetData>
  <mergeCells count="1">
    <mergeCell ref="J2:O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Id="1" sqref="C3 A1"/>
    </sheetView>
  </sheetViews>
  <sheetFormatPr defaultRowHeight="14.4" x14ac:dyDescent="0.3"/>
  <cols>
    <col min="2" max="2" width="19.5546875" customWidth="1"/>
  </cols>
  <sheetData>
    <row r="1" spans="1:8" ht="18" x14ac:dyDescent="0.35">
      <c r="A1" s="27">
        <v>0.115</v>
      </c>
      <c r="B1" t="s">
        <v>49</v>
      </c>
      <c r="C1" s="78" t="s">
        <v>48</v>
      </c>
      <c r="D1" s="78"/>
      <c r="E1" s="78"/>
      <c r="F1" s="78"/>
      <c r="G1" s="78"/>
      <c r="H1" s="78"/>
    </row>
    <row r="2" spans="1:8" ht="30" customHeight="1" x14ac:dyDescent="0.3">
      <c r="A2" t="s">
        <v>0</v>
      </c>
      <c r="B2" t="s">
        <v>50</v>
      </c>
      <c r="C2" t="s">
        <v>1</v>
      </c>
      <c r="D2" s="28" t="s">
        <v>54</v>
      </c>
      <c r="E2" s="28" t="s">
        <v>90</v>
      </c>
      <c r="F2" s="28" t="s">
        <v>91</v>
      </c>
      <c r="G2" s="28" t="s">
        <v>90</v>
      </c>
      <c r="H2" s="28" t="s">
        <v>92</v>
      </c>
    </row>
    <row r="3" spans="1:8" x14ac:dyDescent="0.3">
      <c r="B3" t="s">
        <v>51</v>
      </c>
    </row>
    <row r="4" spans="1:8" x14ac:dyDescent="0.3">
      <c r="B4" t="s">
        <v>2</v>
      </c>
    </row>
    <row r="5" spans="1:8" x14ac:dyDescent="0.3">
      <c r="B5" t="s">
        <v>3</v>
      </c>
    </row>
    <row r="6" spans="1:8" x14ac:dyDescent="0.3">
      <c r="B6" t="s">
        <v>4</v>
      </c>
    </row>
    <row r="7" spans="1:8" x14ac:dyDescent="0.3">
      <c r="B7" t="s">
        <v>5</v>
      </c>
    </row>
    <row r="8" spans="1:8" x14ac:dyDescent="0.3">
      <c r="B8" t="s">
        <v>6</v>
      </c>
    </row>
    <row r="9" spans="1:8" x14ac:dyDescent="0.3">
      <c r="B9" t="s">
        <v>7</v>
      </c>
    </row>
    <row r="10" spans="1:8" x14ac:dyDescent="0.3">
      <c r="B10" t="s">
        <v>52</v>
      </c>
      <c r="H10" s="29"/>
    </row>
    <row r="11" spans="1:8" x14ac:dyDescent="0.3">
      <c r="B11" s="30" t="s">
        <v>53</v>
      </c>
    </row>
  </sheetData>
  <mergeCells count="1">
    <mergeCell ref="C1:H1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&amp;C&amp;A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E1" zoomScale="85" zoomScaleNormal="85" workbookViewId="0">
      <selection activeCell="P19" sqref="P19"/>
    </sheetView>
  </sheetViews>
  <sheetFormatPr defaultColWidth="9.109375" defaultRowHeight="13.2" x14ac:dyDescent="0.25"/>
  <cols>
    <col min="1" max="1" width="14.44140625" style="31" customWidth="1"/>
    <col min="2" max="2" width="9.109375" style="31"/>
    <col min="3" max="3" width="14.33203125" style="31" customWidth="1"/>
    <col min="4" max="4" width="19.5546875" style="31" customWidth="1"/>
    <col min="5" max="16384" width="9.109375" style="31"/>
  </cols>
  <sheetData>
    <row r="1" spans="1:6" ht="45.75" customHeight="1" x14ac:dyDescent="0.25">
      <c r="A1" s="79" t="s">
        <v>55</v>
      </c>
      <c r="B1" s="79"/>
      <c r="C1" s="79"/>
      <c r="D1" s="48"/>
      <c r="E1" s="65" t="s">
        <v>97</v>
      </c>
    </row>
    <row r="2" spans="1:6" s="51" customFormat="1" ht="31.5" customHeight="1" x14ac:dyDescent="0.25">
      <c r="A2" s="49" t="s">
        <v>56</v>
      </c>
      <c r="B2" s="49" t="s">
        <v>57</v>
      </c>
      <c r="C2" s="49" t="s">
        <v>58</v>
      </c>
      <c r="D2" s="50"/>
      <c r="F2" s="52"/>
    </row>
    <row r="3" spans="1:6" x14ac:dyDescent="0.25">
      <c r="A3" s="32">
        <v>1</v>
      </c>
      <c r="B3" s="32">
        <v>26.3</v>
      </c>
      <c r="C3" s="32">
        <v>27.3</v>
      </c>
    </row>
    <row r="4" spans="1:6" x14ac:dyDescent="0.25">
      <c r="A4" s="32">
        <v>2</v>
      </c>
      <c r="B4" s="32">
        <v>27.4</v>
      </c>
      <c r="C4" s="32">
        <v>28.4</v>
      </c>
    </row>
    <row r="5" spans="1:6" x14ac:dyDescent="0.25">
      <c r="A5" s="32">
        <v>3</v>
      </c>
      <c r="B5" s="32">
        <v>22.3</v>
      </c>
      <c r="C5" s="32">
        <v>23.3</v>
      </c>
    </row>
    <row r="6" spans="1:6" x14ac:dyDescent="0.25">
      <c r="A6" s="32">
        <v>4</v>
      </c>
      <c r="B6" s="32">
        <v>24.5</v>
      </c>
      <c r="C6" s="32">
        <v>25.5</v>
      </c>
    </row>
    <row r="7" spans="1:6" x14ac:dyDescent="0.25">
      <c r="A7" s="32">
        <v>5</v>
      </c>
      <c r="B7" s="32">
        <v>22.6</v>
      </c>
      <c r="C7" s="32">
        <v>23.6</v>
      </c>
    </row>
    <row r="8" spans="1:6" x14ac:dyDescent="0.25">
      <c r="A8" s="32">
        <v>6</v>
      </c>
      <c r="B8" s="32">
        <v>21.8</v>
      </c>
      <c r="C8" s="32">
        <v>22.8</v>
      </c>
    </row>
    <row r="9" spans="1:6" x14ac:dyDescent="0.25">
      <c r="A9" s="32">
        <v>7</v>
      </c>
      <c r="B9" s="32">
        <v>23.6</v>
      </c>
      <c r="C9" s="32">
        <v>24.6</v>
      </c>
    </row>
    <row r="10" spans="1:6" x14ac:dyDescent="0.25">
      <c r="A10" s="32">
        <v>8</v>
      </c>
      <c r="B10" s="32">
        <v>22.4</v>
      </c>
      <c r="C10" s="32">
        <v>23.4</v>
      </c>
    </row>
    <row r="11" spans="1:6" x14ac:dyDescent="0.25">
      <c r="A11" s="32">
        <v>9</v>
      </c>
      <c r="B11" s="32">
        <v>26.3</v>
      </c>
      <c r="C11" s="32">
        <v>27.3</v>
      </c>
    </row>
    <row r="12" spans="1:6" x14ac:dyDescent="0.25">
      <c r="A12" s="32">
        <v>10</v>
      </c>
      <c r="B12" s="32">
        <v>22.4</v>
      </c>
      <c r="C12" s="32">
        <v>23.4</v>
      </c>
    </row>
    <row r="13" spans="1:6" x14ac:dyDescent="0.25">
      <c r="A13" s="32">
        <v>11</v>
      </c>
      <c r="B13" s="32">
        <v>26.5</v>
      </c>
      <c r="C13" s="32">
        <v>27.5</v>
      </c>
    </row>
    <row r="14" spans="1:6" x14ac:dyDescent="0.25">
      <c r="A14" s="32">
        <v>12</v>
      </c>
      <c r="B14" s="32">
        <v>23.5</v>
      </c>
      <c r="C14" s="32">
        <v>24.5</v>
      </c>
    </row>
    <row r="15" spans="1:6" x14ac:dyDescent="0.25">
      <c r="A15" s="32">
        <v>13</v>
      </c>
      <c r="B15" s="32">
        <v>25.4</v>
      </c>
      <c r="C15" s="32">
        <v>26.4</v>
      </c>
    </row>
    <row r="16" spans="1:6" ht="15.6" x14ac:dyDescent="0.3">
      <c r="A16" s="32">
        <v>14</v>
      </c>
      <c r="B16" s="32">
        <v>26.3</v>
      </c>
      <c r="C16" s="32">
        <v>28.3</v>
      </c>
      <c r="E16" s="66" t="s">
        <v>59</v>
      </c>
    </row>
    <row r="17" spans="1:3" x14ac:dyDescent="0.25">
      <c r="A17" s="32">
        <v>15</v>
      </c>
      <c r="B17" s="32">
        <v>25.8</v>
      </c>
      <c r="C17" s="32">
        <v>27.8</v>
      </c>
    </row>
    <row r="18" spans="1:3" x14ac:dyDescent="0.25">
      <c r="A18" s="32">
        <v>16</v>
      </c>
      <c r="B18" s="32">
        <v>27.1</v>
      </c>
      <c r="C18" s="32">
        <v>29.1</v>
      </c>
    </row>
    <row r="19" spans="1:3" x14ac:dyDescent="0.25">
      <c r="A19" s="32">
        <v>17</v>
      </c>
      <c r="B19" s="32">
        <v>26</v>
      </c>
      <c r="C19" s="32">
        <v>28</v>
      </c>
    </row>
    <row r="20" spans="1:3" x14ac:dyDescent="0.25">
      <c r="A20" s="32">
        <v>18</v>
      </c>
      <c r="B20" s="32">
        <v>24.6</v>
      </c>
      <c r="C20" s="32">
        <v>26.6</v>
      </c>
    </row>
    <row r="21" spans="1:3" x14ac:dyDescent="0.25">
      <c r="A21" s="32">
        <v>19</v>
      </c>
      <c r="B21" s="32">
        <v>25.8</v>
      </c>
      <c r="C21" s="32">
        <v>27.8</v>
      </c>
    </row>
    <row r="22" spans="1:3" x14ac:dyDescent="0.25">
      <c r="A22" s="32">
        <v>20</v>
      </c>
      <c r="B22" s="32">
        <v>25.9</v>
      </c>
      <c r="C22" s="32">
        <v>22.9</v>
      </c>
    </row>
    <row r="23" spans="1:3" x14ac:dyDescent="0.25">
      <c r="A23" s="32">
        <v>21</v>
      </c>
      <c r="B23" s="32">
        <v>27</v>
      </c>
      <c r="C23" s="32">
        <v>24</v>
      </c>
    </row>
    <row r="24" spans="1:3" x14ac:dyDescent="0.25">
      <c r="A24" s="32">
        <v>22</v>
      </c>
      <c r="B24" s="32">
        <v>26.8</v>
      </c>
      <c r="C24" s="32">
        <v>23.8</v>
      </c>
    </row>
    <row r="25" spans="1:3" x14ac:dyDescent="0.25">
      <c r="A25" s="32">
        <v>23</v>
      </c>
      <c r="B25" s="32">
        <v>27.1</v>
      </c>
      <c r="C25" s="32">
        <v>24.1</v>
      </c>
    </row>
    <row r="26" spans="1:3" x14ac:dyDescent="0.25">
      <c r="A26" s="32">
        <v>24</v>
      </c>
      <c r="B26" s="32">
        <v>27.6</v>
      </c>
      <c r="C26" s="32">
        <v>24.6</v>
      </c>
    </row>
    <row r="27" spans="1:3" x14ac:dyDescent="0.25">
      <c r="A27" s="32">
        <v>25</v>
      </c>
      <c r="B27" s="32">
        <v>27.3</v>
      </c>
      <c r="C27" s="32">
        <v>24.3</v>
      </c>
    </row>
    <row r="28" spans="1:3" x14ac:dyDescent="0.25">
      <c r="A28" s="32">
        <v>26</v>
      </c>
      <c r="B28" s="32">
        <v>26</v>
      </c>
      <c r="C28" s="32">
        <v>23</v>
      </c>
    </row>
    <row r="29" spans="1:3" x14ac:dyDescent="0.25">
      <c r="A29" s="32">
        <v>27</v>
      </c>
      <c r="B29" s="32">
        <v>27.8</v>
      </c>
      <c r="C29" s="32">
        <v>24.8</v>
      </c>
    </row>
    <row r="30" spans="1:3" x14ac:dyDescent="0.25">
      <c r="A30" s="32">
        <v>28</v>
      </c>
      <c r="B30" s="32">
        <v>28.3</v>
      </c>
      <c r="C30" s="32">
        <v>25.3</v>
      </c>
    </row>
    <row r="31" spans="1:3" x14ac:dyDescent="0.25">
      <c r="A31" s="32">
        <v>29</v>
      </c>
      <c r="B31" s="32">
        <v>27.6</v>
      </c>
      <c r="C31" s="32">
        <v>24.6</v>
      </c>
    </row>
    <row r="32" spans="1:3" x14ac:dyDescent="0.25">
      <c r="A32" s="32">
        <v>30</v>
      </c>
      <c r="B32" s="32">
        <v>28.4</v>
      </c>
      <c r="C32" s="32">
        <v>25.4</v>
      </c>
    </row>
    <row r="33" spans="1:3" x14ac:dyDescent="0.25">
      <c r="A33" s="32">
        <v>31</v>
      </c>
      <c r="B33" s="32">
        <v>30</v>
      </c>
      <c r="C33" s="32">
        <v>27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&amp;C&amp;A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12" sqref="L12"/>
    </sheetView>
  </sheetViews>
  <sheetFormatPr defaultColWidth="9.109375" defaultRowHeight="13.2" x14ac:dyDescent="0.25"/>
  <cols>
    <col min="1" max="16384" width="9.109375" style="33"/>
  </cols>
  <sheetData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&amp;C&amp;A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1" sqref="D1:D7"/>
    </sheetView>
  </sheetViews>
  <sheetFormatPr defaultColWidth="9.109375" defaultRowHeight="15" x14ac:dyDescent="0.25"/>
  <cols>
    <col min="1" max="1" width="9.109375" style="67"/>
    <col min="2" max="16384" width="9.109375" style="68"/>
  </cols>
  <sheetData>
    <row r="1" spans="1:4" x14ac:dyDescent="0.25">
      <c r="A1" s="67">
        <v>28.651131249971513</v>
      </c>
      <c r="C1" s="69"/>
      <c r="D1" s="68" t="s">
        <v>60</v>
      </c>
    </row>
    <row r="2" spans="1:4" x14ac:dyDescent="0.25">
      <c r="A2" s="67">
        <v>36.514619599329308</v>
      </c>
    </row>
    <row r="3" spans="1:4" x14ac:dyDescent="0.25">
      <c r="A3" s="67">
        <v>27.966733644716442</v>
      </c>
      <c r="C3" s="69"/>
      <c r="D3" s="68" t="s">
        <v>61</v>
      </c>
    </row>
    <row r="4" spans="1:4" x14ac:dyDescent="0.25">
      <c r="A4" s="67">
        <v>27.785772620773059</v>
      </c>
    </row>
    <row r="5" spans="1:4" x14ac:dyDescent="0.25">
      <c r="A5" s="67">
        <v>29.988153831509408</v>
      </c>
      <c r="C5" s="69"/>
      <c r="D5" s="68" t="s">
        <v>62</v>
      </c>
    </row>
    <row r="6" spans="1:4" x14ac:dyDescent="0.25">
      <c r="A6" s="67">
        <v>27.367586956897867</v>
      </c>
    </row>
    <row r="7" spans="1:4" x14ac:dyDescent="0.25">
      <c r="A7" s="67">
        <v>32.394688181084348</v>
      </c>
      <c r="C7" s="69"/>
      <c r="D7" s="68" t="s">
        <v>63</v>
      </c>
    </row>
    <row r="8" spans="1:4" x14ac:dyDescent="0.25">
      <c r="A8" s="67">
        <v>32.515150754334172</v>
      </c>
    </row>
    <row r="9" spans="1:4" x14ac:dyDescent="0.25">
      <c r="A9" s="67">
        <v>29.473709522135323</v>
      </c>
    </row>
    <row r="10" spans="1:4" x14ac:dyDescent="0.25">
      <c r="A10" s="67">
        <v>34.272101250535343</v>
      </c>
    </row>
    <row r="11" spans="1:4" x14ac:dyDescent="0.25">
      <c r="A11" s="67">
        <v>30.893066953722155</v>
      </c>
    </row>
    <row r="12" spans="1:4" x14ac:dyDescent="0.25">
      <c r="A12" s="67">
        <v>27.067277490714332</v>
      </c>
    </row>
    <row r="13" spans="1:4" x14ac:dyDescent="0.25">
      <c r="A13" s="67">
        <v>29.762351876597677</v>
      </c>
    </row>
    <row r="14" spans="1:4" x14ac:dyDescent="0.25">
      <c r="A14" s="67">
        <v>32.369023377468693</v>
      </c>
    </row>
    <row r="15" spans="1:4" x14ac:dyDescent="0.25">
      <c r="A15" s="67">
        <v>28.658611843893596</v>
      </c>
    </row>
    <row r="16" spans="1:4" x14ac:dyDescent="0.25">
      <c r="A16" s="67">
        <v>27.300136556077632</v>
      </c>
    </row>
    <row r="17" spans="1:1" x14ac:dyDescent="0.25">
      <c r="A17" s="67">
        <v>34.647017703973688</v>
      </c>
    </row>
    <row r="18" spans="1:1" x14ac:dyDescent="0.25">
      <c r="A18" s="67">
        <v>30.511190023644303</v>
      </c>
    </row>
    <row r="19" spans="1:1" x14ac:dyDescent="0.25">
      <c r="A19" s="67">
        <v>28.714793036924675</v>
      </c>
    </row>
    <row r="20" spans="1:1" x14ac:dyDescent="0.25">
      <c r="A20" s="67">
        <v>32.478924443494179</v>
      </c>
    </row>
    <row r="21" spans="1:1" x14ac:dyDescent="0.25">
      <c r="A21" s="67">
        <v>33.861021014017751</v>
      </c>
    </row>
    <row r="22" spans="1:1" x14ac:dyDescent="0.25">
      <c r="A22" s="67">
        <v>31.510471747678821</v>
      </c>
    </row>
    <row r="23" spans="1:1" x14ac:dyDescent="0.25">
      <c r="A23" s="67">
        <v>29.772765590932977</v>
      </c>
    </row>
    <row r="24" spans="1:1" x14ac:dyDescent="0.25">
      <c r="A24" s="67">
        <v>26.426640791469254</v>
      </c>
    </row>
    <row r="25" spans="1:1" x14ac:dyDescent="0.25">
      <c r="A25" s="67">
        <v>25.94533619529102</v>
      </c>
    </row>
    <row r="26" spans="1:1" x14ac:dyDescent="0.25">
      <c r="A26" s="67">
        <v>35.667970981448889</v>
      </c>
    </row>
    <row r="27" spans="1:1" x14ac:dyDescent="0.25">
      <c r="A27" s="67">
        <v>29.430957586810109</v>
      </c>
    </row>
    <row r="28" spans="1:1" x14ac:dyDescent="0.25">
      <c r="A28" s="67">
        <v>30.311376879835734</v>
      </c>
    </row>
    <row r="29" spans="1:1" x14ac:dyDescent="0.25">
      <c r="A29" s="67">
        <v>29.662509253539611</v>
      </c>
    </row>
    <row r="30" spans="1:1" x14ac:dyDescent="0.25">
      <c r="A30" s="67">
        <v>29.350956159105408</v>
      </c>
    </row>
    <row r="31" spans="1:1" x14ac:dyDescent="0.25">
      <c r="A31" s="67">
        <v>32.462894599375431</v>
      </c>
    </row>
    <row r="32" spans="1:1" x14ac:dyDescent="0.25">
      <c r="A32" s="67">
        <v>30.170388148035272</v>
      </c>
    </row>
    <row r="33" spans="1:1" x14ac:dyDescent="0.25">
      <c r="A33" s="67">
        <v>30.228237695409916</v>
      </c>
    </row>
    <row r="34" spans="1:1" x14ac:dyDescent="0.25">
      <c r="A34" s="67">
        <v>33.329830633447273</v>
      </c>
    </row>
    <row r="35" spans="1:1" x14ac:dyDescent="0.25">
      <c r="A35" s="67">
        <v>27.589986833190778</v>
      </c>
    </row>
    <row r="36" spans="1:1" x14ac:dyDescent="0.25">
      <c r="A36" s="67">
        <v>29.648409243491187</v>
      </c>
    </row>
    <row r="37" spans="1:1" x14ac:dyDescent="0.25">
      <c r="A37" s="67">
        <v>30.04433786671143</v>
      </c>
    </row>
    <row r="38" spans="1:1" x14ac:dyDescent="0.25">
      <c r="A38" s="67">
        <v>27.837255705235293</v>
      </c>
    </row>
    <row r="39" spans="1:1" x14ac:dyDescent="0.25">
      <c r="A39" s="67">
        <v>29.997922373040637</v>
      </c>
    </row>
    <row r="40" spans="1:1" x14ac:dyDescent="0.25">
      <c r="A40" s="67">
        <v>29.722797383583384</v>
      </c>
    </row>
    <row r="41" spans="1:1" x14ac:dyDescent="0.25">
      <c r="A41" s="67">
        <v>27.594500200648326</v>
      </c>
    </row>
    <row r="42" spans="1:1" x14ac:dyDescent="0.25">
      <c r="A42" s="67">
        <v>33.078133659073501</v>
      </c>
    </row>
    <row r="43" spans="1:1" x14ac:dyDescent="0.25">
      <c r="A43" s="67">
        <v>30.647855813440401</v>
      </c>
    </row>
    <row r="44" spans="1:1" x14ac:dyDescent="0.25">
      <c r="A44" s="67">
        <v>31.974126462300774</v>
      </c>
    </row>
    <row r="45" spans="1:1" x14ac:dyDescent="0.25">
      <c r="A45" s="67">
        <v>24.480140230734833</v>
      </c>
    </row>
    <row r="46" spans="1:1" x14ac:dyDescent="0.25">
      <c r="A46" s="67">
        <v>24.388417690061033</v>
      </c>
    </row>
    <row r="47" spans="1:1" x14ac:dyDescent="0.25">
      <c r="A47" s="67">
        <v>34.187131708022207</v>
      </c>
    </row>
    <row r="48" spans="1:1" x14ac:dyDescent="0.25">
      <c r="A48" s="67">
        <v>32.180740921176039</v>
      </c>
    </row>
    <row r="49" spans="1:1" x14ac:dyDescent="0.25">
      <c r="A49" s="67">
        <v>28.397436229424784</v>
      </c>
    </row>
    <row r="50" spans="1:1" x14ac:dyDescent="0.25">
      <c r="A50" s="67">
        <v>26.255803580424981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300" r:id="rId1"/>
  <headerFooter>
    <oddFooter>&amp;C&amp;A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Normal="100" workbookViewId="0">
      <selection activeCell="M9" sqref="M9"/>
    </sheetView>
  </sheetViews>
  <sheetFormatPr defaultColWidth="9.109375" defaultRowHeight="15" x14ac:dyDescent="0.25"/>
  <cols>
    <col min="1" max="1" width="29.33203125" style="35" customWidth="1"/>
    <col min="2" max="2" width="17.33203125" style="35" customWidth="1"/>
    <col min="3" max="3" width="17.88671875" style="35" customWidth="1"/>
    <col min="4" max="4" width="9.109375" style="35"/>
    <col min="5" max="5" width="16.6640625" style="35" customWidth="1"/>
    <col min="6" max="6" width="18.88671875" style="35" customWidth="1"/>
    <col min="7" max="16384" width="9.109375" style="35"/>
  </cols>
  <sheetData>
    <row r="1" spans="1:18" ht="57" customHeight="1" x14ac:dyDescent="0.25">
      <c r="A1" s="53" t="s">
        <v>64</v>
      </c>
      <c r="B1" s="54" t="s">
        <v>66</v>
      </c>
      <c r="C1" s="54" t="s">
        <v>101</v>
      </c>
      <c r="D1" s="53"/>
      <c r="E1" s="54" t="s">
        <v>68</v>
      </c>
      <c r="F1" s="54" t="s">
        <v>67</v>
      </c>
    </row>
    <row r="2" spans="1:18" x14ac:dyDescent="0.25">
      <c r="A2" s="35" t="s">
        <v>9</v>
      </c>
      <c r="B2" s="35">
        <v>872</v>
      </c>
      <c r="E2" s="35">
        <v>10</v>
      </c>
      <c r="F2" s="59">
        <v>17</v>
      </c>
    </row>
    <row r="3" spans="1:18" x14ac:dyDescent="0.25">
      <c r="A3" s="35" t="s">
        <v>10</v>
      </c>
      <c r="B3" s="35">
        <v>286</v>
      </c>
    </row>
    <row r="4" spans="1:18" x14ac:dyDescent="0.25">
      <c r="A4" s="35" t="s">
        <v>65</v>
      </c>
      <c r="B4" s="35">
        <v>1412</v>
      </c>
    </row>
    <row r="11" spans="1:18" x14ac:dyDescent="0.25">
      <c r="R11" s="35">
        <v>234</v>
      </c>
    </row>
    <row r="20" spans="5:11" ht="15.6" x14ac:dyDescent="0.3">
      <c r="E20"/>
    </row>
    <row r="23" spans="5:11" ht="15.6" x14ac:dyDescent="0.3">
      <c r="K23"/>
    </row>
    <row r="29" spans="5:11" ht="15.6" x14ac:dyDescent="0.3">
      <c r="E29"/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&amp;C&amp;A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/>
  </sheetViews>
  <sheetFormatPr defaultColWidth="9.109375" defaultRowHeight="13.2" x14ac:dyDescent="0.25"/>
  <cols>
    <col min="1" max="1" width="9" style="39" customWidth="1"/>
    <col min="2" max="2" width="14.109375" style="34" customWidth="1"/>
    <col min="3" max="3" width="11.109375" style="40" customWidth="1"/>
    <col min="4" max="4" width="14.5546875" style="44" customWidth="1"/>
    <col min="5" max="5" width="3" style="34" customWidth="1"/>
    <col min="6" max="6" width="4.33203125" style="34" customWidth="1"/>
    <col min="7" max="16384" width="9.109375" style="34"/>
  </cols>
  <sheetData>
    <row r="1" spans="1:7" s="37" customFormat="1" ht="30" customHeight="1" x14ac:dyDescent="0.3">
      <c r="A1" s="36" t="s">
        <v>8</v>
      </c>
      <c r="B1" s="37" t="s">
        <v>69</v>
      </c>
      <c r="C1" s="37" t="s">
        <v>70</v>
      </c>
      <c r="D1" s="38" t="s">
        <v>71</v>
      </c>
    </row>
    <row r="2" spans="1:7" ht="13.8" x14ac:dyDescent="0.25">
      <c r="A2" s="39">
        <v>41926</v>
      </c>
      <c r="B2" s="34" t="s">
        <v>72</v>
      </c>
      <c r="C2" s="40">
        <v>1</v>
      </c>
      <c r="D2" s="61" t="s">
        <v>29</v>
      </c>
      <c r="G2" s="42" t="s">
        <v>77</v>
      </c>
    </row>
    <row r="3" spans="1:7" x14ac:dyDescent="0.25">
      <c r="A3" s="39">
        <v>41926</v>
      </c>
      <c r="B3" s="34" t="s">
        <v>9</v>
      </c>
      <c r="C3" s="40">
        <v>3</v>
      </c>
      <c r="D3" s="61" t="s">
        <v>29</v>
      </c>
      <c r="G3" s="34" t="s">
        <v>78</v>
      </c>
    </row>
    <row r="4" spans="1:7" x14ac:dyDescent="0.25">
      <c r="A4" s="39">
        <v>41926</v>
      </c>
      <c r="B4" s="34" t="s">
        <v>15</v>
      </c>
      <c r="C4" s="40">
        <v>5</v>
      </c>
      <c r="D4" s="61" t="s">
        <v>30</v>
      </c>
      <c r="G4" s="34" t="s">
        <v>79</v>
      </c>
    </row>
    <row r="5" spans="1:7" x14ac:dyDescent="0.25">
      <c r="A5" s="39">
        <v>41926</v>
      </c>
      <c r="B5" s="34" t="s">
        <v>73</v>
      </c>
      <c r="C5" s="40">
        <v>7</v>
      </c>
      <c r="D5" s="61" t="s">
        <v>31</v>
      </c>
    </row>
    <row r="6" spans="1:7" x14ac:dyDescent="0.25">
      <c r="A6" s="39">
        <v>41927</v>
      </c>
      <c r="B6" s="34" t="s">
        <v>74</v>
      </c>
      <c r="C6" s="40">
        <v>3</v>
      </c>
      <c r="D6" s="61" t="s">
        <v>32</v>
      </c>
      <c r="G6" s="43" t="s">
        <v>102</v>
      </c>
    </row>
    <row r="7" spans="1:7" x14ac:dyDescent="0.25">
      <c r="A7" s="39">
        <v>41927</v>
      </c>
      <c r="B7" s="34" t="s">
        <v>12</v>
      </c>
      <c r="C7" s="40">
        <v>4</v>
      </c>
      <c r="D7" s="61" t="s">
        <v>33</v>
      </c>
      <c r="G7" s="34" t="s">
        <v>103</v>
      </c>
    </row>
    <row r="8" spans="1:7" x14ac:dyDescent="0.25">
      <c r="A8" s="39">
        <v>41927</v>
      </c>
      <c r="B8" s="34" t="s">
        <v>65</v>
      </c>
      <c r="C8" s="40">
        <v>8</v>
      </c>
      <c r="D8" s="61" t="s">
        <v>34</v>
      </c>
    </row>
    <row r="9" spans="1:7" x14ac:dyDescent="0.25">
      <c r="A9" s="39">
        <v>41927</v>
      </c>
      <c r="B9" s="34" t="s">
        <v>75</v>
      </c>
      <c r="C9" s="40">
        <v>2</v>
      </c>
      <c r="D9" s="61" t="s">
        <v>35</v>
      </c>
    </row>
    <row r="10" spans="1:7" x14ac:dyDescent="0.25">
      <c r="A10" s="39">
        <v>41928</v>
      </c>
      <c r="B10" s="34" t="s">
        <v>76</v>
      </c>
      <c r="C10" s="40">
        <v>2</v>
      </c>
      <c r="D10" s="61" t="s">
        <v>36</v>
      </c>
    </row>
    <row r="11" spans="1:7" x14ac:dyDescent="0.25">
      <c r="A11" s="39">
        <v>41928</v>
      </c>
      <c r="B11" s="34" t="s">
        <v>11</v>
      </c>
      <c r="C11" s="40">
        <v>3</v>
      </c>
      <c r="D11" s="61" t="s">
        <v>37</v>
      </c>
    </row>
    <row r="12" spans="1:7" x14ac:dyDescent="0.25">
      <c r="A12" s="39">
        <v>41928</v>
      </c>
      <c r="B12" s="34" t="s">
        <v>11</v>
      </c>
      <c r="C12" s="40">
        <v>7</v>
      </c>
      <c r="D12" s="61" t="s">
        <v>38</v>
      </c>
    </row>
    <row r="13" spans="1:7" x14ac:dyDescent="0.25">
      <c r="A13" s="39">
        <v>41928</v>
      </c>
      <c r="B13" s="34" t="s">
        <v>13</v>
      </c>
      <c r="C13" s="40">
        <v>8</v>
      </c>
      <c r="D13" s="61" t="s">
        <v>39</v>
      </c>
    </row>
    <row r="14" spans="1:7" x14ac:dyDescent="0.25">
      <c r="A14" s="39">
        <v>41929</v>
      </c>
      <c r="B14" s="34" t="s">
        <v>14</v>
      </c>
      <c r="C14" s="40">
        <v>3</v>
      </c>
      <c r="D14" s="61" t="s">
        <v>40</v>
      </c>
    </row>
    <row r="15" spans="1:7" x14ac:dyDescent="0.25">
      <c r="A15" s="39">
        <v>41929</v>
      </c>
      <c r="B15" s="34" t="s">
        <v>15</v>
      </c>
      <c r="C15" s="40">
        <v>3</v>
      </c>
      <c r="D15" s="61" t="s">
        <v>41</v>
      </c>
    </row>
    <row r="16" spans="1:7" x14ac:dyDescent="0.25">
      <c r="A16" s="39">
        <v>41929</v>
      </c>
      <c r="B16" s="34" t="s">
        <v>73</v>
      </c>
      <c r="C16" s="40">
        <v>5</v>
      </c>
      <c r="D16" s="61" t="s">
        <v>30</v>
      </c>
    </row>
    <row r="17" spans="1:4" x14ac:dyDescent="0.25">
      <c r="A17" s="39">
        <v>41929</v>
      </c>
      <c r="B17" s="34" t="s">
        <v>74</v>
      </c>
      <c r="C17" s="40">
        <v>7</v>
      </c>
      <c r="D17" s="61" t="s">
        <v>42</v>
      </c>
    </row>
    <row r="18" spans="1:4" x14ac:dyDescent="0.25">
      <c r="D18" s="41"/>
    </row>
    <row r="19" spans="1:4" x14ac:dyDescent="0.25">
      <c r="D19" s="41"/>
    </row>
    <row r="20" spans="1:4" x14ac:dyDescent="0.25">
      <c r="D20" s="41"/>
    </row>
    <row r="21" spans="1:4" x14ac:dyDescent="0.25">
      <c r="D21" s="41"/>
    </row>
    <row r="22" spans="1:4" x14ac:dyDescent="0.25">
      <c r="D22" s="41"/>
    </row>
    <row r="26" spans="1:4" x14ac:dyDescent="0.25">
      <c r="A26" s="34"/>
      <c r="C26" s="34"/>
      <c r="D26" s="34"/>
    </row>
    <row r="27" spans="1:4" x14ac:dyDescent="0.25">
      <c r="A27" s="34"/>
      <c r="C27" s="34"/>
      <c r="D27" s="34"/>
    </row>
    <row r="28" spans="1:4" x14ac:dyDescent="0.25">
      <c r="A28" s="34"/>
      <c r="C28" s="34"/>
      <c r="D28" s="34"/>
    </row>
    <row r="29" spans="1:4" x14ac:dyDescent="0.25">
      <c r="A29" s="34"/>
      <c r="C29" s="34"/>
      <c r="D29" s="34"/>
    </row>
    <row r="30" spans="1:4" x14ac:dyDescent="0.25">
      <c r="A30" s="34"/>
      <c r="C30" s="34"/>
      <c r="D30" s="34"/>
    </row>
    <row r="31" spans="1:4" x14ac:dyDescent="0.25">
      <c r="A31" s="34"/>
      <c r="C31" s="34"/>
      <c r="D31" s="34"/>
    </row>
    <row r="32" spans="1:4" x14ac:dyDescent="0.25">
      <c r="A32" s="34"/>
      <c r="C32" s="34"/>
      <c r="D32" s="34"/>
    </row>
    <row r="33" spans="1:6" x14ac:dyDescent="0.25">
      <c r="A33" s="34"/>
      <c r="C33" s="34"/>
      <c r="D33" s="34"/>
    </row>
    <row r="34" spans="1:6" x14ac:dyDescent="0.25">
      <c r="A34" s="34"/>
      <c r="C34" s="34"/>
      <c r="D34" s="34"/>
    </row>
    <row r="35" spans="1:6" x14ac:dyDescent="0.25">
      <c r="A35" s="34"/>
      <c r="C35" s="34"/>
      <c r="D35" s="34"/>
    </row>
    <row r="36" spans="1:6" x14ac:dyDescent="0.25">
      <c r="A36" s="34"/>
      <c r="C36" s="34"/>
      <c r="D36" s="34"/>
    </row>
    <row r="37" spans="1:6" x14ac:dyDescent="0.25">
      <c r="A37" s="34"/>
      <c r="C37" s="34"/>
      <c r="D37" s="34"/>
    </row>
    <row r="38" spans="1:6" x14ac:dyDescent="0.25">
      <c r="A38" s="34"/>
      <c r="C38" s="34"/>
      <c r="D38" s="34"/>
    </row>
    <row r="39" spans="1:6" x14ac:dyDescent="0.25">
      <c r="A39" s="34"/>
      <c r="C39" s="34"/>
      <c r="D39" s="34"/>
    </row>
    <row r="40" spans="1:6" x14ac:dyDescent="0.25">
      <c r="A40" s="34"/>
      <c r="C40" s="34"/>
      <c r="D40" s="34"/>
    </row>
    <row r="41" spans="1:6" x14ac:dyDescent="0.25">
      <c r="A41" s="34"/>
      <c r="C41" s="34"/>
      <c r="D41" s="34"/>
    </row>
    <row r="42" spans="1:6" x14ac:dyDescent="0.25">
      <c r="A42" s="34"/>
      <c r="C42" s="34"/>
      <c r="D42" s="34"/>
    </row>
    <row r="43" spans="1:6" x14ac:dyDescent="0.25">
      <c r="A43" s="34"/>
      <c r="C43" s="34"/>
      <c r="D43" s="34"/>
    </row>
    <row r="44" spans="1:6" x14ac:dyDescent="0.25">
      <c r="A44" s="34"/>
      <c r="C44" s="34"/>
      <c r="D44" s="34"/>
    </row>
    <row r="45" spans="1:6" x14ac:dyDescent="0.25">
      <c r="A45" s="34"/>
      <c r="C45" s="34"/>
      <c r="D45" s="34"/>
    </row>
    <row r="46" spans="1:6" x14ac:dyDescent="0.25">
      <c r="A46" s="34"/>
      <c r="C46" s="34"/>
      <c r="D46" s="34"/>
    </row>
    <row r="47" spans="1:6" x14ac:dyDescent="0.25">
      <c r="A47" s="34"/>
      <c r="C47" s="34"/>
      <c r="D47" s="34"/>
    </row>
    <row r="48" spans="1:6" x14ac:dyDescent="0.25">
      <c r="A48" s="56"/>
      <c r="B48" s="55"/>
      <c r="C48" s="57"/>
      <c r="D48" s="58"/>
      <c r="E48" s="55"/>
      <c r="F48" s="55"/>
    </row>
    <row r="49" spans="1:6" x14ac:dyDescent="0.25">
      <c r="A49" s="56"/>
      <c r="B49" s="55"/>
      <c r="C49" s="57"/>
      <c r="D49" s="58"/>
      <c r="E49" s="55"/>
      <c r="F49" s="55"/>
    </row>
    <row r="50" spans="1:6" x14ac:dyDescent="0.25">
      <c r="A50" s="56"/>
      <c r="B50" s="55"/>
      <c r="C50" s="57"/>
      <c r="D50" s="58"/>
      <c r="E50" s="55"/>
      <c r="F50" s="55"/>
    </row>
    <row r="51" spans="1:6" x14ac:dyDescent="0.25">
      <c r="A51" s="56"/>
      <c r="B51" s="55"/>
      <c r="C51" s="57"/>
      <c r="D51" s="58"/>
      <c r="E51" s="55"/>
      <c r="F51" s="55"/>
    </row>
    <row r="52" spans="1:6" x14ac:dyDescent="0.25">
      <c r="A52" s="56"/>
      <c r="B52" s="55"/>
      <c r="C52" s="57"/>
      <c r="D52" s="58"/>
      <c r="E52" s="55"/>
      <c r="F52" s="55"/>
    </row>
    <row r="53" spans="1:6" x14ac:dyDescent="0.25">
      <c r="A53" s="56"/>
      <c r="B53" s="55"/>
      <c r="C53" s="57"/>
      <c r="D53" s="58"/>
      <c r="E53" s="55"/>
      <c r="F53" s="55"/>
    </row>
    <row r="54" spans="1:6" x14ac:dyDescent="0.25">
      <c r="A54" s="56"/>
      <c r="B54" s="55"/>
      <c r="C54" s="57"/>
      <c r="D54" s="58"/>
      <c r="E54" s="55"/>
      <c r="F54" s="55"/>
    </row>
    <row r="55" spans="1:6" x14ac:dyDescent="0.25">
      <c r="A55" s="56"/>
      <c r="B55" s="55"/>
      <c r="C55" s="57"/>
      <c r="D55" s="58"/>
      <c r="E55" s="55"/>
      <c r="F55" s="55"/>
    </row>
    <row r="56" spans="1:6" x14ac:dyDescent="0.25">
      <c r="A56" s="56"/>
      <c r="B56" s="55"/>
      <c r="C56" s="57"/>
      <c r="D56" s="58"/>
      <c r="E56" s="55"/>
      <c r="F56" s="55"/>
    </row>
    <row r="57" spans="1:6" x14ac:dyDescent="0.25">
      <c r="A57" s="56"/>
      <c r="B57" s="55"/>
      <c r="C57" s="57"/>
      <c r="D57" s="58"/>
      <c r="E57" s="55"/>
      <c r="F57" s="55"/>
    </row>
    <row r="58" spans="1:6" x14ac:dyDescent="0.25">
      <c r="A58" s="56"/>
      <c r="B58" s="55"/>
      <c r="C58" s="57"/>
      <c r="D58" s="58"/>
      <c r="E58" s="55"/>
      <c r="F58" s="55"/>
    </row>
    <row r="59" spans="1:6" x14ac:dyDescent="0.25">
      <c r="A59" s="56"/>
      <c r="B59" s="55"/>
      <c r="C59" s="57"/>
      <c r="D59" s="58"/>
      <c r="E59" s="55"/>
      <c r="F59" s="55"/>
    </row>
    <row r="60" spans="1:6" x14ac:dyDescent="0.25">
      <c r="A60" s="56"/>
      <c r="B60" s="55"/>
      <c r="C60" s="57"/>
      <c r="D60" s="58"/>
      <c r="E60" s="55"/>
      <c r="F60" s="55"/>
    </row>
  </sheetData>
  <pageMargins left="0.70866141732283472" right="0.70866141732283472" top="0.74803149606299213" bottom="0.74803149606299213" header="0.31496062992125984" footer="0.31496062992125984"/>
  <pageSetup paperSize="9" orientation="landscape" verticalDpi="144" r:id="rId1"/>
  <headerFooter>
    <oddFooter>&amp;C&amp;A</oddFooter>
  </headerFooter>
  <ignoredErrors>
    <ignoredError sqref="D2:D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</dc:creator>
  <cp:lastModifiedBy>Alex Fedorenko</cp:lastModifiedBy>
  <dcterms:created xsi:type="dcterms:W3CDTF">2014-11-09T16:45:14Z</dcterms:created>
  <dcterms:modified xsi:type="dcterms:W3CDTF">2016-12-04T12:08:22Z</dcterms:modified>
</cp:coreProperties>
</file>