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5" yWindow="60" windowWidth="15480" windowHeight="4470" tabRatio="881"/>
  </bookViews>
  <sheets>
    <sheet name="01.25 КТЖЭ" sheetId="233" r:id="rId1"/>
  </sheets>
  <externalReferences>
    <externalReference r:id="rId2"/>
    <externalReference r:id="rId3"/>
    <externalReference r:id="rId4"/>
  </externalReferences>
  <definedNames>
    <definedName name="дата_отпр">[1]Списки!$T$3:$T$10</definedName>
    <definedName name="дата_отч">[1]Списки!$O$1:$O$65536</definedName>
    <definedName name="деф_">[1]Списки!$V$3</definedName>
    <definedName name="мин_отпр">[1]Списки!$W$3:$W$63</definedName>
    <definedName name="назнач">[1]Списки!$R$1:$R$65536</definedName>
    <definedName name="Наменование_груза">[1]Списки!$F$1:$F$65536</definedName>
    <definedName name="ном_верт">[1]Списки!$P$3:$P$45</definedName>
    <definedName name="Ном_дог">[2]список_орг!$D$1:$D$65536</definedName>
    <definedName name="ном_поезда">[1]Списки!$S$3:$S$6</definedName>
    <definedName name="Номер_соглашения">[1]Списки!$AO$1:$AO$65536</definedName>
    <definedName name="_xlnm.Print_Area" localSheetId="0">'01.25 КТЖЭ'!$A$1:$O$48</definedName>
    <definedName name="орг_">[3]план!$A$13:$A$151</definedName>
    <definedName name="Организация">[2]список_орг!$C$1:$C$65536</definedName>
    <definedName name="примеч">[1]Списки!$Q$3:$Q$8</definedName>
    <definedName name="часы_отпр">[1]Списки!$U$3:$U$27</definedName>
  </definedNames>
  <calcPr calcId="152511"/>
</workbook>
</file>

<file path=xl/calcChain.xml><?xml version="1.0" encoding="utf-8"?>
<calcChain xmlns="http://schemas.openxmlformats.org/spreadsheetml/2006/main">
  <c r="M31" i="233" l="1"/>
  <c r="L31" i="233"/>
  <c r="M30" i="233"/>
  <c r="L30" i="233"/>
  <c r="M28" i="233"/>
  <c r="L28" i="233"/>
  <c r="N29" i="233" l="1"/>
  <c r="N27" i="233"/>
  <c r="O27" i="233" s="1"/>
  <c r="N26" i="233"/>
  <c r="O26" i="233" s="1"/>
  <c r="N25" i="233"/>
  <c r="O25" i="233" s="1"/>
  <c r="N24" i="233"/>
  <c r="O24" i="233" s="1"/>
  <c r="N23" i="233"/>
  <c r="O23" i="233" s="1"/>
  <c r="N22" i="233"/>
  <c r="O22" i="233" s="1"/>
  <c r="N21" i="233"/>
  <c r="O21" i="233" s="1"/>
  <c r="N20" i="233"/>
  <c r="O20" i="233" s="1"/>
  <c r="N19" i="233"/>
  <c r="O19" i="233" s="1"/>
  <c r="N18" i="233"/>
  <c r="O18" i="233" s="1"/>
  <c r="N17" i="233"/>
  <c r="O17" i="233" s="1"/>
  <c r="N16" i="233"/>
  <c r="O16" i="233" s="1"/>
  <c r="N15" i="233"/>
  <c r="O15" i="233" s="1"/>
  <c r="N14" i="233"/>
  <c r="O14" i="233" s="1"/>
  <c r="N13" i="233"/>
  <c r="O13" i="233" s="1"/>
  <c r="N12" i="233"/>
  <c r="O12" i="233" l="1"/>
  <c r="O28" i="233" s="1"/>
  <c r="O31" i="233" s="1"/>
  <c r="N28" i="233"/>
  <c r="O29" i="233"/>
  <c r="O30" i="233" s="1"/>
  <c r="N30" i="233"/>
  <c r="N31" i="233" l="1"/>
</calcChain>
</file>

<file path=xl/sharedStrings.xml><?xml version="1.0" encoding="utf-8"?>
<sst xmlns="http://schemas.openxmlformats.org/spreadsheetml/2006/main" count="144" uniqueCount="65">
  <si>
    <t>Груз</t>
  </si>
  <si>
    <t>Кол-во тонн, факт.</t>
  </si>
  <si>
    <t>ЕТСНГ</t>
  </si>
  <si>
    <t>Организация перевозки груза по маршруту</t>
  </si>
  <si>
    <t>Кол-во в/ц</t>
  </si>
  <si>
    <t xml:space="preserve">№ вагона
</t>
  </si>
  <si>
    <t xml:space="preserve">Дата отправки </t>
  </si>
  <si>
    <t xml:space="preserve">АКТ ГРУЖЕНЫХ ВАГОНОВ-ЦИСТЕРН </t>
  </si>
  <si>
    <t>Клиент по объему, качеству и срокам оказания услуг претензий к Экспедитору не имеет.</t>
  </si>
  <si>
    <t>Настоящий Акт подтверждает сумму провозной платы за перевозку грузов  и соответствует заявкам Клиента и тарифам на перевозки.</t>
  </si>
  <si>
    <t>Настоящий Акт подписан в двух подлинных экземплярах, имеющих одинаковую юридическую силу.</t>
  </si>
  <si>
    <t>станция
 назначения</t>
  </si>
  <si>
    <t>станция
 отправления</t>
  </si>
  <si>
    <t>ИТОГО</t>
  </si>
  <si>
    <t>в т.ч. НДС</t>
  </si>
  <si>
    <t>Директор 
ТОО "Транс  Энерго Сервис"</t>
  </si>
  <si>
    <t>Байсаев М.</t>
  </si>
  <si>
    <t>РЖД</t>
  </si>
  <si>
    <t xml:space="preserve">Тариф, руб/вагон 
</t>
  </si>
  <si>
    <t>г. Астана</t>
  </si>
  <si>
    <t>Кол-во тонн, расч.</t>
  </si>
  <si>
    <t>Экспедитор по поручению Клиента, на условиях договора транспортной экспедиции № 1 от «01» января 2023 г., оказал услуги, связанные с организацией перевозок грузов железнодорожным транспортом по КЗХ.</t>
  </si>
  <si>
    <t>Генеральный директор
ООО "РИ-ТРАНС"</t>
  </si>
  <si>
    <t>УТИ</t>
  </si>
  <si>
    <t>бензин</t>
  </si>
  <si>
    <t>ВОЙНОВКА</t>
  </si>
  <si>
    <t>АХАНГАРАН</t>
  </si>
  <si>
    <t xml:space="preserve">№ отправки
</t>
  </si>
  <si>
    <r>
      <t>Мы, нижеподписавшиеся, Экспедитор ТОО "Транс Энерго Сервис" в лице директора Байсаева М., с одной стороны и  Клиент ООО «РИ-ТРАНС», именуемое в дальнейшем «Клиент», в лице генерального директора Бухинский Э.Ф.</t>
    </r>
    <r>
      <rPr>
        <i/>
        <sz val="11"/>
        <color indexed="12"/>
        <rFont val="Times New Roman"/>
        <family val="1"/>
        <charset val="204"/>
      </rPr>
      <t>,</t>
    </r>
    <r>
      <rPr>
        <sz val="11"/>
        <rFont val="Times New Roman"/>
        <family val="1"/>
        <charset val="204"/>
      </rPr>
      <t xml:space="preserve">  с другой стороны составили настоящий акт выполненных работ.</t>
    </r>
  </si>
  <si>
    <t>Бухинский Э.Ф.</t>
  </si>
  <si>
    <t>СЕРГЕЛИ</t>
  </si>
  <si>
    <t>50913714</t>
  </si>
  <si>
    <t>73196503</t>
  </si>
  <si>
    <t>73200602</t>
  </si>
  <si>
    <t>73200610</t>
  </si>
  <si>
    <t>73201329</t>
  </si>
  <si>
    <t>73114449</t>
  </si>
  <si>
    <t>73200651</t>
  </si>
  <si>
    <t>76169796</t>
  </si>
  <si>
    <t>73201063</t>
  </si>
  <si>
    <t>73201071</t>
  </si>
  <si>
    <t>73201006</t>
  </si>
  <si>
    <t>73199564</t>
  </si>
  <si>
    <t>73198780</t>
  </si>
  <si>
    <t>73112880</t>
  </si>
  <si>
    <t>73197436</t>
  </si>
  <si>
    <t>73172736</t>
  </si>
  <si>
    <t>37237185</t>
  </si>
  <si>
    <t>37237174</t>
  </si>
  <si>
    <t>37237014</t>
  </si>
  <si>
    <t>37236929</t>
  </si>
  <si>
    <t>37237147</t>
  </si>
  <si>
    <t>37237227</t>
  </si>
  <si>
    <t>37236936</t>
  </si>
  <si>
    <t>37237216</t>
  </si>
  <si>
    <t>37237001</t>
  </si>
  <si>
    <t>37236986</t>
  </si>
  <si>
    <t>37236845</t>
  </si>
  <si>
    <t>37237240</t>
  </si>
  <si>
    <t>37237204</t>
  </si>
  <si>
    <t>37237198</t>
  </si>
  <si>
    <t>37237166</t>
  </si>
  <si>
    <t>37237156</t>
  </si>
  <si>
    <t>37061508</t>
  </si>
  <si>
    <t>51910248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</si>
</sst>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[$-F800]dddd\,\ mmmm\ dd\,\ yyyy"/>
    <numFmt numFmtId="166" formatCode="#,##0.000"/>
    <numFmt numFmtId="167" formatCode="0.000"/>
    <numFmt numFmtId="168" formatCode="0.0"/>
  </numFmts>
  <fonts count="33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indexed="12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FFFFCC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7" borderId="1" applyNumberFormat="0" applyAlignment="0" applyProtection="0"/>
    <xf numFmtId="0" fontId="8" fillId="20" borderId="2" applyNumberFormat="0" applyAlignment="0" applyProtection="0"/>
    <xf numFmtId="0" fontId="9" fillId="20" borderId="1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21" borderId="7" applyNumberFormat="0" applyAlignment="0" applyProtection="0"/>
    <xf numFmtId="0" fontId="15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2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4" fillId="0" borderId="0"/>
  </cellStyleXfs>
  <cellXfs count="93">
    <xf numFmtId="0" fontId="0" fillId="0" borderId="0" xfId="0"/>
    <xf numFmtId="0" fontId="22" fillId="24" borderId="0" xfId="0" applyNumberFormat="1" applyFont="1" applyFill="1" applyBorder="1" applyAlignment="1" applyProtection="1">
      <alignment horizontal="center" vertical="top"/>
    </xf>
    <xf numFmtId="0" fontId="22" fillId="24" borderId="0" xfId="0" applyNumberFormat="1" applyFont="1" applyFill="1" applyBorder="1" applyAlignment="1" applyProtection="1">
      <alignment vertical="top"/>
    </xf>
    <xf numFmtId="164" fontId="22" fillId="24" borderId="0" xfId="0" applyNumberFormat="1" applyFont="1" applyFill="1" applyBorder="1" applyAlignment="1" applyProtection="1">
      <alignment horizontal="center" vertical="top"/>
    </xf>
    <xf numFmtId="1" fontId="22" fillId="24" borderId="0" xfId="0" applyNumberFormat="1" applyFont="1" applyFill="1" applyBorder="1" applyAlignment="1" applyProtection="1">
      <alignment horizontal="center" vertical="top"/>
    </xf>
    <xf numFmtId="0" fontId="22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  <xf numFmtId="0" fontId="1" fillId="24" borderId="0" xfId="0" applyNumberFormat="1" applyFont="1" applyFill="1" applyBorder="1" applyAlignment="1" applyProtection="1">
      <alignment horizontal="center" vertical="top"/>
    </xf>
    <xf numFmtId="0" fontId="3" fillId="24" borderId="0" xfId="0" applyNumberFormat="1" applyFont="1" applyFill="1" applyBorder="1" applyAlignment="1" applyProtection="1">
      <alignment horizontal="center" vertical="top"/>
    </xf>
    <xf numFmtId="0" fontId="1" fillId="24" borderId="0" xfId="0" applyNumberFormat="1" applyFont="1" applyFill="1" applyBorder="1" applyAlignment="1" applyProtection="1">
      <alignment vertical="top"/>
    </xf>
    <xf numFmtId="164" fontId="4" fillId="24" borderId="0" xfId="0" applyNumberFormat="1" applyFont="1" applyFill="1" applyBorder="1" applyAlignment="1" applyProtection="1">
      <alignment horizontal="center" vertical="top"/>
    </xf>
    <xf numFmtId="0" fontId="23" fillId="24" borderId="0" xfId="0" applyNumberFormat="1" applyFont="1" applyFill="1" applyBorder="1" applyAlignment="1" applyProtection="1">
      <alignment vertical="top"/>
    </xf>
    <xf numFmtId="164" fontId="1" fillId="24" borderId="0" xfId="0" applyNumberFormat="1" applyFont="1" applyFill="1" applyBorder="1" applyAlignment="1" applyProtection="1">
      <alignment horizontal="center" vertical="top"/>
    </xf>
    <xf numFmtId="0" fontId="1" fillId="0" borderId="0" xfId="0" applyNumberFormat="1" applyFont="1" applyFill="1" applyBorder="1" applyAlignment="1" applyProtection="1">
      <alignment vertical="top"/>
    </xf>
    <xf numFmtId="1" fontId="1" fillId="24" borderId="0" xfId="0" applyNumberFormat="1" applyFont="1" applyFill="1" applyBorder="1" applyAlignment="1" applyProtection="1">
      <alignment horizontal="center" vertical="top"/>
    </xf>
    <xf numFmtId="0" fontId="22" fillId="0" borderId="11" xfId="0" applyNumberFormat="1" applyFont="1" applyFill="1" applyBorder="1" applyAlignment="1" applyProtection="1">
      <alignment vertical="top"/>
    </xf>
    <xf numFmtId="0" fontId="25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27" fillId="24" borderId="0" xfId="0" applyNumberFormat="1" applyFont="1" applyFill="1" applyBorder="1" applyAlignment="1" applyProtection="1">
      <alignment horizontal="center" vertical="top"/>
    </xf>
    <xf numFmtId="0" fontId="27" fillId="24" borderId="0" xfId="0" applyNumberFormat="1" applyFont="1" applyFill="1" applyBorder="1" applyAlignment="1" applyProtection="1">
      <alignment vertical="top"/>
    </xf>
    <xf numFmtId="4" fontId="27" fillId="24" borderId="0" xfId="0" applyNumberFormat="1" applyFont="1" applyFill="1" applyBorder="1" applyAlignment="1" applyProtection="1">
      <alignment vertical="top"/>
    </xf>
    <xf numFmtId="164" fontId="27" fillId="24" borderId="0" xfId="0" applyNumberFormat="1" applyFont="1" applyFill="1" applyBorder="1" applyAlignment="1" applyProtection="1">
      <alignment horizontal="center" vertical="top"/>
    </xf>
    <xf numFmtId="14" fontId="28" fillId="24" borderId="0" xfId="0" applyNumberFormat="1" applyFont="1" applyFill="1" applyBorder="1" applyAlignment="1">
      <alignment horizontal="center" vertical="center"/>
    </xf>
    <xf numFmtId="14" fontId="28" fillId="24" borderId="0" xfId="0" applyNumberFormat="1" applyFont="1" applyFill="1" applyBorder="1" applyAlignment="1">
      <alignment vertical="center"/>
    </xf>
    <xf numFmtId="164" fontId="23" fillId="24" borderId="0" xfId="36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3" fillId="24" borderId="0" xfId="36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/>
    </xf>
    <xf numFmtId="0" fontId="27" fillId="24" borderId="0" xfId="0" applyFont="1" applyFill="1" applyBorder="1"/>
    <xf numFmtId="164" fontId="27" fillId="24" borderId="0" xfId="0" applyNumberFormat="1" applyFont="1" applyFill="1" applyBorder="1"/>
    <xf numFmtId="4" fontId="27" fillId="0" borderId="10" xfId="0" applyNumberFormat="1" applyFont="1" applyFill="1" applyBorder="1" applyAlignment="1">
      <alignment horizontal="center" vertical="center"/>
    </xf>
    <xf numFmtId="4" fontId="23" fillId="0" borderId="16" xfId="0" applyNumberFormat="1" applyFont="1" applyFill="1" applyBorder="1" applyAlignment="1">
      <alignment horizontal="center" vertical="center"/>
    </xf>
    <xf numFmtId="0" fontId="23" fillId="24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3" fontId="23" fillId="24" borderId="0" xfId="0" applyNumberFormat="1" applyFont="1" applyFill="1" applyBorder="1" applyAlignment="1">
      <alignment horizontal="center" vertical="center"/>
    </xf>
    <xf numFmtId="166" fontId="23" fillId="24" borderId="0" xfId="0" applyNumberFormat="1" applyFont="1" applyFill="1" applyBorder="1" applyAlignment="1">
      <alignment horizontal="center" vertical="center"/>
    </xf>
    <xf numFmtId="4" fontId="23" fillId="24" borderId="0" xfId="0" applyNumberFormat="1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left"/>
    </xf>
    <xf numFmtId="14" fontId="27" fillId="24" borderId="0" xfId="0" applyNumberFormat="1" applyFont="1" applyFill="1" applyBorder="1" applyAlignment="1">
      <alignment horizontal="left"/>
    </xf>
    <xf numFmtId="0" fontId="27" fillId="24" borderId="0" xfId="0" applyFont="1" applyFill="1" applyBorder="1" applyAlignment="1"/>
    <xf numFmtId="4" fontId="27" fillId="0" borderId="0" xfId="0" applyNumberFormat="1" applyFont="1" applyFill="1" applyBorder="1" applyAlignment="1" applyProtection="1">
      <alignment vertical="top"/>
    </xf>
    <xf numFmtId="0" fontId="27" fillId="0" borderId="0" xfId="0" applyNumberFormat="1" applyFont="1" applyFill="1" applyBorder="1" applyAlignment="1" applyProtection="1">
      <alignment vertical="top"/>
    </xf>
    <xf numFmtId="4" fontId="23" fillId="25" borderId="10" xfId="0" applyNumberFormat="1" applyFont="1" applyFill="1" applyBorder="1" applyAlignment="1">
      <alignment horizontal="center" vertical="center"/>
    </xf>
    <xf numFmtId="4" fontId="23" fillId="0" borderId="13" xfId="0" applyNumberFormat="1" applyFont="1" applyFill="1" applyBorder="1" applyAlignment="1">
      <alignment horizontal="center" vertical="center"/>
    </xf>
    <xf numFmtId="166" fontId="23" fillId="0" borderId="13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67" fontId="23" fillId="0" borderId="15" xfId="0" applyNumberFormat="1" applyFont="1" applyFill="1" applyBorder="1" applyAlignment="1">
      <alignment horizontal="center" vertical="center"/>
    </xf>
    <xf numFmtId="1" fontId="23" fillId="0" borderId="13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 applyProtection="1">
      <alignment vertical="top"/>
    </xf>
    <xf numFmtId="0" fontId="23" fillId="25" borderId="10" xfId="0" applyFont="1" applyFill="1" applyBorder="1" applyAlignment="1">
      <alignment horizontal="center" vertical="center"/>
    </xf>
    <xf numFmtId="167" fontId="23" fillId="25" borderId="10" xfId="0" applyNumberFormat="1" applyFont="1" applyFill="1" applyBorder="1" applyAlignment="1">
      <alignment horizontal="center" vertical="center"/>
    </xf>
    <xf numFmtId="0" fontId="27" fillId="0" borderId="10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/>
    </xf>
    <xf numFmtId="14" fontId="27" fillId="0" borderId="10" xfId="0" applyNumberFormat="1" applyFont="1" applyFill="1" applyBorder="1" applyAlignment="1">
      <alignment horizontal="center" vertical="center"/>
    </xf>
    <xf numFmtId="0" fontId="27" fillId="0" borderId="10" xfId="0" applyNumberFormat="1" applyFont="1" applyFill="1" applyBorder="1" applyAlignment="1" applyProtection="1">
      <alignment horizontal="center" vertical="center"/>
    </xf>
    <xf numFmtId="0" fontId="27" fillId="25" borderId="10" xfId="0" applyNumberFormat="1" applyFont="1" applyFill="1" applyBorder="1" applyAlignment="1">
      <alignment horizontal="center" vertical="center"/>
    </xf>
    <xf numFmtId="0" fontId="27" fillId="25" borderId="10" xfId="0" applyFont="1" applyFill="1" applyBorder="1" applyAlignment="1">
      <alignment horizontal="center" vertical="center"/>
    </xf>
    <xf numFmtId="0" fontId="27" fillId="25" borderId="10" xfId="0" applyFont="1" applyFill="1" applyBorder="1" applyAlignment="1">
      <alignment horizontal="center" vertical="center" wrapText="1"/>
    </xf>
    <xf numFmtId="0" fontId="31" fillId="25" borderId="10" xfId="0" applyFont="1" applyFill="1" applyBorder="1" applyAlignment="1">
      <alignment horizontal="center" vertical="center"/>
    </xf>
    <xf numFmtId="14" fontId="27" fillId="25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 wrapText="1"/>
    </xf>
    <xf numFmtId="167" fontId="27" fillId="0" borderId="10" xfId="0" applyNumberFormat="1" applyFont="1" applyFill="1" applyBorder="1" applyAlignment="1">
      <alignment horizontal="center" vertical="center" wrapText="1"/>
    </xf>
    <xf numFmtId="0" fontId="29" fillId="24" borderId="0" xfId="0" applyFont="1" applyFill="1" applyBorder="1" applyAlignment="1">
      <alignment horizontal="center"/>
    </xf>
    <xf numFmtId="168" fontId="27" fillId="0" borderId="10" xfId="0" applyNumberFormat="1" applyFont="1" applyBorder="1" applyAlignment="1">
      <alignment horizontal="center" vertical="center"/>
    </xf>
    <xf numFmtId="0" fontId="27" fillId="0" borderId="0" xfId="0" applyFont="1" applyBorder="1" applyAlignment="1"/>
    <xf numFmtId="165" fontId="28" fillId="24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top"/>
    </xf>
    <xf numFmtId="14" fontId="27" fillId="0" borderId="10" xfId="0" applyNumberFormat="1" applyFont="1" applyBorder="1" applyAlignment="1">
      <alignment horizontal="center" vertical="center"/>
    </xf>
    <xf numFmtId="4" fontId="23" fillId="0" borderId="10" xfId="0" applyNumberFormat="1" applyFont="1" applyFill="1" applyBorder="1" applyAlignment="1">
      <alignment horizontal="center" vertical="center" wrapText="1"/>
    </xf>
    <xf numFmtId="14" fontId="26" fillId="24" borderId="0" xfId="0" applyNumberFormat="1" applyFont="1" applyFill="1" applyBorder="1" applyAlignment="1" applyProtection="1">
      <alignment horizontal="center" vertical="top"/>
    </xf>
    <xf numFmtId="0" fontId="27" fillId="0" borderId="0" xfId="0" applyFont="1" applyBorder="1" applyAlignment="1"/>
    <xf numFmtId="0" fontId="27" fillId="24" borderId="0" xfId="0" applyNumberFormat="1" applyFont="1" applyFill="1" applyBorder="1" applyAlignment="1" applyProtection="1">
      <alignment vertical="top" wrapText="1"/>
    </xf>
    <xf numFmtId="0" fontId="27" fillId="24" borderId="0" xfId="0" applyFont="1" applyFill="1" applyBorder="1" applyAlignment="1">
      <alignment horizontal="left" wrapText="1"/>
    </xf>
    <xf numFmtId="164" fontId="29" fillId="24" borderId="0" xfId="0" applyNumberFormat="1" applyFont="1" applyFill="1" applyBorder="1" applyAlignment="1">
      <alignment horizontal="center"/>
    </xf>
    <xf numFmtId="164" fontId="26" fillId="24" borderId="10" xfId="0" applyNumberFormat="1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3" fillId="24" borderId="10" xfId="0" applyFont="1" applyFill="1" applyBorder="1" applyAlignment="1">
      <alignment horizontal="center" vertical="center" wrapText="1"/>
    </xf>
    <xf numFmtId="14" fontId="23" fillId="24" borderId="10" xfId="0" applyNumberFormat="1" applyFont="1" applyFill="1" applyBorder="1" applyAlignment="1">
      <alignment horizontal="center" vertical="center" wrapText="1"/>
    </xf>
    <xf numFmtId="0" fontId="26" fillId="24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1" fontId="23" fillId="26" borderId="10" xfId="0" applyNumberFormat="1" applyFont="1" applyFill="1" applyBorder="1" applyAlignment="1">
      <alignment horizontal="center" vertical="center" wrapText="1"/>
    </xf>
    <xf numFmtId="165" fontId="28" fillId="24" borderId="0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right" vertical="center"/>
    </xf>
    <xf numFmtId="0" fontId="23" fillId="0" borderId="13" xfId="0" applyFont="1" applyFill="1" applyBorder="1" applyAlignment="1">
      <alignment horizontal="right" vertical="center"/>
    </xf>
    <xf numFmtId="0" fontId="23" fillId="0" borderId="14" xfId="0" applyFont="1" applyFill="1" applyBorder="1" applyAlignment="1">
      <alignment horizontal="right" vertical="center"/>
    </xf>
    <xf numFmtId="0" fontId="23" fillId="0" borderId="15" xfId="0" applyFont="1" applyFill="1" applyBorder="1" applyAlignment="1">
      <alignment horizontal="right" vertical="center"/>
    </xf>
    <xf numFmtId="0" fontId="25" fillId="0" borderId="0" xfId="0" applyNumberFormat="1" applyFont="1" applyFill="1" applyBorder="1" applyAlignment="1" applyProtection="1">
      <alignment horizontal="center" vertical="top" wrapText="1"/>
    </xf>
    <xf numFmtId="0" fontId="25" fillId="0" borderId="0" xfId="0" applyNumberFormat="1" applyFont="1" applyFill="1" applyBorder="1" applyAlignment="1" applyProtection="1">
      <alignment horizontal="center" vertical="top"/>
    </xf>
    <xf numFmtId="0" fontId="25" fillId="0" borderId="0" xfId="0" applyNumberFormat="1" applyFont="1" applyFill="1" applyBorder="1" applyAlignment="1" applyProtection="1">
      <alignment horizontal="left" vertical="top" wrapText="1"/>
    </xf>
    <xf numFmtId="0" fontId="23" fillId="0" borderId="10" xfId="0" applyFont="1" applyFill="1" applyBorder="1" applyAlignment="1">
      <alignment horizontal="center" vertical="center" wrapText="1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43"/>
    <cellStyle name="Обычный_ЧЕВ=Катэкс=Прил2-3-4_Дог10П-06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ql-server\inter\&#1044;&#1086;&#1082;&#1091;&#1084;&#1077;&#1085;&#1090;&#1072;&#1094;&#1080;&#1103;\&#1045;&#1078;&#1077;&#1076;&#1085;&#1077;&#1074;&#1085;&#1086;\&#1045;&#1078;&#1077;&#1076;&#1085;&#1077;&#1074;&#1085;&#1086;\&#1050;&#1085;&#1080;&#1075;&#1072;%20&#1087;&#1086;&#1075;&#1088;&#1091;&#1079;&#1082;&#1080;_&#1092;&#1086;&#1088;&#10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oil-2\&#1086;&#1073;&#1097;&#1077;&#1077;\&#1042;&#1085;&#1091;&#1090;&#1088;&#1077;&#1085;&#1085;&#1080;&#1081;%20&#1088;&#1099;&#1085;&#1086;&#1082;\&#1042;&#1085;&#1091;&#1090;&#1088;&#1077;&#1085;&#1085;&#1080;&#1081;%20&#1088;&#1099;&#1085;&#1086;&#1082;_&#1088;&#1077;&#1077;&#1089;&#1090;&#1088;\&#1042;&#1085;&#1091;&#1090;&#1088;&#1077;&#1085;&#1085;&#1080;&#1081;%20&#1088;&#1099;&#1085;&#1086;&#1082;%20&#1088;&#1077;&#1077;&#1089;&#1090;&#1088;_12_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soil-2\&#1086;&#1073;&#1097;&#1077;&#1077;\&#1042;&#1085;&#1091;&#1090;&#1088;&#1077;&#1085;&#1085;&#1080;&#1081;%20&#1088;&#1099;&#1085;&#1086;&#1082;\&#1054;&#1087;&#1077;&#1088;&#1072;&#1090;&#1080;&#1074;&#1085;&#1099;&#1081;%20&#1074;&#1085;&#1091;&#1090;&#1088;&#1077;&#1085;&#1085;&#1099;&#1081;%20&#1088;&#1099;&#1085;&#1086;&#1082;\12_2005\_(&#1042;&#1085;1-2)&#1084;&#1077;&#1089;&#1103;&#1094;_2005%20&#10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орг_"/>
      <sheetName val="Списки"/>
      <sheetName val="Лист1"/>
      <sheetName val="раб_кн_погрузки"/>
      <sheetName val="для кн_погр"/>
      <sheetName val="печ_вн_дроб_станц"/>
      <sheetName val="печ_вн_дроб_получ"/>
      <sheetName val="печ"/>
      <sheetName val="печ_вн_дроб_станц (2)"/>
      <sheetName val="печ_вн_дроб_получ (2)"/>
      <sheetName val="печ_вн_дроб_получ (3)"/>
      <sheetName val="Лист6"/>
      <sheetName val="Лист7"/>
      <sheetName val="Лист8"/>
      <sheetName val="Лист9"/>
      <sheetName val="печ_вн_дроб_"/>
      <sheetName val="Вн_рынок_дроб"/>
      <sheetName val="Лист10"/>
      <sheetName val="Лист11"/>
      <sheetName val="Лист12"/>
      <sheetName val="печ_вн_дроб"/>
      <sheetName val="печ_вн_дроб (2)"/>
      <sheetName val="печ_вн_дроб (3)"/>
      <sheetName val="печ_вн_дроб (4)"/>
      <sheetName val="печ_вн_дроб (5)"/>
      <sheetName val="печ_вн_дроб (6)"/>
      <sheetName val="печ_вн_дроб (7)"/>
      <sheetName val="печ_вн_дроб (8)"/>
      <sheetName val="печ_вн_дроб (9)"/>
      <sheetName val="печ_вн_дроб (10)"/>
      <sheetName val="печ_вн_дроб (11)"/>
      <sheetName val="Лист2"/>
      <sheetName val="Лист3"/>
      <sheetName val="Лист4"/>
      <sheetName val="Лист5"/>
    </sheetNames>
    <sheetDataSet>
      <sheetData sheetId="0"/>
      <sheetData sheetId="1" refreshError="1">
        <row r="1">
          <cell r="F1" t="str">
            <v>Наименование груза</v>
          </cell>
          <cell r="O1" t="str">
            <v>Дата</v>
          </cell>
          <cell r="R1" t="str">
            <v>Назначение</v>
          </cell>
          <cell r="AO1" t="str">
            <v>Номер соглашения</v>
          </cell>
        </row>
        <row r="2">
          <cell r="F2" t="str">
            <v>Нефть</v>
          </cell>
        </row>
        <row r="3">
          <cell r="F3" t="str">
            <v>М-100</v>
          </cell>
          <cell r="O3">
            <v>37957</v>
          </cell>
          <cell r="P3">
            <v>401</v>
          </cell>
          <cell r="Q3" t="str">
            <v>I</v>
          </cell>
          <cell r="R3" t="str">
            <v>Автово</v>
          </cell>
          <cell r="T3">
            <v>37957</v>
          </cell>
          <cell r="U3">
            <v>0</v>
          </cell>
          <cell r="V3" t="str">
            <v>-</v>
          </cell>
          <cell r="W3">
            <v>0</v>
          </cell>
          <cell r="AO3">
            <v>6122216</v>
          </cell>
        </row>
        <row r="4">
          <cell r="F4" t="str">
            <v>А-76</v>
          </cell>
          <cell r="O4">
            <v>37958</v>
          </cell>
          <cell r="P4">
            <v>402</v>
          </cell>
          <cell r="Q4" t="str">
            <v>II</v>
          </cell>
          <cell r="R4" t="str">
            <v>Бежецк</v>
          </cell>
          <cell r="T4">
            <v>37958</v>
          </cell>
          <cell r="U4">
            <v>1</v>
          </cell>
          <cell r="W4">
            <v>1</v>
          </cell>
          <cell r="AO4" t="str">
            <v>6122347</v>
          </cell>
        </row>
        <row r="5">
          <cell r="F5" t="str">
            <v>АТК</v>
          </cell>
          <cell r="O5">
            <v>37959</v>
          </cell>
          <cell r="P5">
            <v>403</v>
          </cell>
          <cell r="Q5" t="str">
            <v>III</v>
          </cell>
          <cell r="R5" t="str">
            <v>Березки</v>
          </cell>
          <cell r="T5">
            <v>37959</v>
          </cell>
          <cell r="U5">
            <v>2</v>
          </cell>
          <cell r="W5">
            <v>2</v>
          </cell>
          <cell r="AO5" t="str">
            <v>6122454</v>
          </cell>
        </row>
        <row r="6">
          <cell r="F6" t="str">
            <v>Нефрас</v>
          </cell>
          <cell r="O6">
            <v>37960</v>
          </cell>
          <cell r="P6">
            <v>404</v>
          </cell>
          <cell r="R6" t="str">
            <v>Боровичи</v>
          </cell>
          <cell r="T6">
            <v>37960</v>
          </cell>
          <cell r="U6">
            <v>3</v>
          </cell>
          <cell r="W6">
            <v>3</v>
          </cell>
        </row>
        <row r="7">
          <cell r="F7" t="str">
            <v>ТТЭ</v>
          </cell>
          <cell r="O7">
            <v>37961</v>
          </cell>
          <cell r="P7">
            <v>405</v>
          </cell>
          <cell r="R7" t="str">
            <v>Бронка</v>
          </cell>
          <cell r="T7">
            <v>37961</v>
          </cell>
          <cell r="U7">
            <v>4</v>
          </cell>
          <cell r="W7">
            <v>4</v>
          </cell>
        </row>
        <row r="8">
          <cell r="F8" t="str">
            <v>Дт</v>
          </cell>
          <cell r="O8">
            <v>37962</v>
          </cell>
          <cell r="P8">
            <v>406</v>
          </cell>
          <cell r="R8" t="str">
            <v>В.Луки</v>
          </cell>
          <cell r="T8">
            <v>37962</v>
          </cell>
          <cell r="U8">
            <v>5</v>
          </cell>
          <cell r="W8">
            <v>5</v>
          </cell>
        </row>
        <row r="9">
          <cell r="F9" t="str">
            <v>ТС-1</v>
          </cell>
          <cell r="O9">
            <v>37963</v>
          </cell>
          <cell r="P9">
            <v>407</v>
          </cell>
          <cell r="R9" t="str">
            <v>Валдай</v>
          </cell>
          <cell r="T9">
            <v>37963</v>
          </cell>
          <cell r="U9">
            <v>6</v>
          </cell>
          <cell r="W9">
            <v>6</v>
          </cell>
        </row>
        <row r="10">
          <cell r="F10" t="str">
            <v>А-92</v>
          </cell>
          <cell r="O10">
            <v>37964</v>
          </cell>
          <cell r="P10">
            <v>408</v>
          </cell>
          <cell r="R10" t="str">
            <v>Вентспилс</v>
          </cell>
          <cell r="T10">
            <v>37964</v>
          </cell>
          <cell r="U10">
            <v>7</v>
          </cell>
          <cell r="W10">
            <v>7</v>
          </cell>
        </row>
        <row r="11">
          <cell r="F11" t="str">
            <v>А-96</v>
          </cell>
          <cell r="O11">
            <v>37965</v>
          </cell>
          <cell r="P11">
            <v>409</v>
          </cell>
          <cell r="R11" t="str">
            <v>Войсковицы</v>
          </cell>
          <cell r="U11">
            <v>8</v>
          </cell>
          <cell r="W11">
            <v>8</v>
          </cell>
        </row>
        <row r="12">
          <cell r="F12" t="str">
            <v>СВС</v>
          </cell>
          <cell r="O12">
            <v>37966</v>
          </cell>
          <cell r="P12">
            <v>410</v>
          </cell>
          <cell r="R12" t="str">
            <v>Волковская</v>
          </cell>
          <cell r="U12">
            <v>9</v>
          </cell>
          <cell r="W12">
            <v>9</v>
          </cell>
        </row>
        <row r="13">
          <cell r="O13">
            <v>37967</v>
          </cell>
          <cell r="P13">
            <v>411</v>
          </cell>
          <cell r="R13" t="str">
            <v>Выборг</v>
          </cell>
          <cell r="U13">
            <v>10</v>
          </cell>
          <cell r="W13">
            <v>10</v>
          </cell>
        </row>
        <row r="14">
          <cell r="O14">
            <v>37968</v>
          </cell>
          <cell r="P14">
            <v>412</v>
          </cell>
          <cell r="R14" t="str">
            <v>Гатчина</v>
          </cell>
          <cell r="U14">
            <v>11</v>
          </cell>
          <cell r="W14">
            <v>11</v>
          </cell>
        </row>
        <row r="15">
          <cell r="O15">
            <v>37969</v>
          </cell>
          <cell r="P15">
            <v>413</v>
          </cell>
          <cell r="R15" t="str">
            <v>Калининград</v>
          </cell>
          <cell r="U15">
            <v>12</v>
          </cell>
          <cell r="W15">
            <v>12</v>
          </cell>
        </row>
        <row r="16">
          <cell r="O16">
            <v>37970</v>
          </cell>
          <cell r="P16">
            <v>414</v>
          </cell>
          <cell r="R16" t="str">
            <v>Кингисепп</v>
          </cell>
          <cell r="U16">
            <v>13</v>
          </cell>
          <cell r="W16">
            <v>13</v>
          </cell>
        </row>
        <row r="17">
          <cell r="O17">
            <v>37971</v>
          </cell>
          <cell r="P17">
            <v>415</v>
          </cell>
          <cell r="R17" t="str">
            <v>Космос</v>
          </cell>
          <cell r="U17">
            <v>14</v>
          </cell>
          <cell r="W17">
            <v>14</v>
          </cell>
        </row>
        <row r="18">
          <cell r="O18">
            <v>37972</v>
          </cell>
          <cell r="P18">
            <v>416</v>
          </cell>
          <cell r="R18" t="str">
            <v>Красное Село</v>
          </cell>
          <cell r="U18">
            <v>15</v>
          </cell>
          <cell r="W18">
            <v>15</v>
          </cell>
        </row>
        <row r="19">
          <cell r="O19">
            <v>37973</v>
          </cell>
          <cell r="P19">
            <v>417</v>
          </cell>
          <cell r="R19" t="str">
            <v>Красное Село</v>
          </cell>
          <cell r="U19">
            <v>16</v>
          </cell>
          <cell r="W19">
            <v>16</v>
          </cell>
        </row>
        <row r="20">
          <cell r="O20">
            <v>37974</v>
          </cell>
          <cell r="P20">
            <v>418</v>
          </cell>
          <cell r="R20" t="str">
            <v>Лесное новое</v>
          </cell>
          <cell r="U20">
            <v>17</v>
          </cell>
          <cell r="W20">
            <v>17</v>
          </cell>
        </row>
        <row r="21">
          <cell r="O21">
            <v>37975</v>
          </cell>
          <cell r="P21">
            <v>419</v>
          </cell>
          <cell r="R21" t="str">
            <v>Лобня</v>
          </cell>
          <cell r="U21">
            <v>18</v>
          </cell>
          <cell r="W21">
            <v>18</v>
          </cell>
        </row>
        <row r="22">
          <cell r="O22">
            <v>37976</v>
          </cell>
          <cell r="P22">
            <v>420</v>
          </cell>
          <cell r="R22" t="str">
            <v>Луга</v>
          </cell>
          <cell r="U22">
            <v>19</v>
          </cell>
          <cell r="W22">
            <v>19</v>
          </cell>
        </row>
        <row r="23">
          <cell r="O23">
            <v>37977</v>
          </cell>
          <cell r="P23">
            <v>421</v>
          </cell>
          <cell r="R23" t="str">
            <v>Маарду</v>
          </cell>
          <cell r="U23">
            <v>20</v>
          </cell>
          <cell r="W23">
            <v>20</v>
          </cell>
        </row>
        <row r="24">
          <cell r="O24">
            <v>37978</v>
          </cell>
          <cell r="P24">
            <v>422</v>
          </cell>
          <cell r="R24" t="str">
            <v>Мууга</v>
          </cell>
          <cell r="U24">
            <v>21</v>
          </cell>
          <cell r="W24">
            <v>21</v>
          </cell>
        </row>
        <row r="25">
          <cell r="O25">
            <v>37979</v>
          </cell>
          <cell r="P25">
            <v>423</v>
          </cell>
          <cell r="R25" t="str">
            <v>Мууга</v>
          </cell>
          <cell r="U25">
            <v>22</v>
          </cell>
          <cell r="W25">
            <v>22</v>
          </cell>
        </row>
        <row r="26">
          <cell r="O26">
            <v>37980</v>
          </cell>
          <cell r="P26">
            <v>424</v>
          </cell>
          <cell r="R26" t="str">
            <v>Нестеров</v>
          </cell>
          <cell r="U26">
            <v>23</v>
          </cell>
          <cell r="W26">
            <v>23</v>
          </cell>
        </row>
        <row r="27">
          <cell r="O27">
            <v>37981</v>
          </cell>
          <cell r="P27">
            <v>425</v>
          </cell>
          <cell r="R27" t="str">
            <v>Новый Порт</v>
          </cell>
          <cell r="U27">
            <v>24</v>
          </cell>
          <cell r="W27">
            <v>24</v>
          </cell>
        </row>
        <row r="28">
          <cell r="O28">
            <v>37982</v>
          </cell>
          <cell r="P28">
            <v>426</v>
          </cell>
          <cell r="R28" t="str">
            <v>Оредеж</v>
          </cell>
          <cell r="W28">
            <v>25</v>
          </cell>
        </row>
        <row r="29">
          <cell r="P29">
            <v>427</v>
          </cell>
          <cell r="R29" t="str">
            <v>Оредеж</v>
          </cell>
          <cell r="W29">
            <v>26</v>
          </cell>
        </row>
        <row r="30">
          <cell r="P30">
            <v>428</v>
          </cell>
          <cell r="R30" t="str">
            <v>Осташков</v>
          </cell>
          <cell r="W30">
            <v>27</v>
          </cell>
        </row>
        <row r="31">
          <cell r="P31">
            <v>429</v>
          </cell>
          <cell r="R31" t="str">
            <v>Остров</v>
          </cell>
          <cell r="W31">
            <v>28</v>
          </cell>
        </row>
        <row r="32">
          <cell r="P32">
            <v>430</v>
          </cell>
          <cell r="R32" t="str">
            <v>Павловск</v>
          </cell>
          <cell r="W32">
            <v>29</v>
          </cell>
        </row>
        <row r="33">
          <cell r="P33">
            <v>432</v>
          </cell>
          <cell r="R33" t="str">
            <v>Подберезье</v>
          </cell>
          <cell r="W33">
            <v>30</v>
          </cell>
        </row>
        <row r="34">
          <cell r="P34">
            <v>501</v>
          </cell>
          <cell r="R34" t="str">
            <v>Порхов</v>
          </cell>
          <cell r="W34">
            <v>31</v>
          </cell>
        </row>
        <row r="35">
          <cell r="P35">
            <v>502</v>
          </cell>
          <cell r="R35" t="str">
            <v>Пустошка</v>
          </cell>
          <cell r="W35">
            <v>32</v>
          </cell>
        </row>
        <row r="36">
          <cell r="P36">
            <v>503</v>
          </cell>
          <cell r="R36" t="str">
            <v>Ржев</v>
          </cell>
          <cell r="W36">
            <v>33</v>
          </cell>
        </row>
        <row r="37">
          <cell r="P37">
            <v>505</v>
          </cell>
          <cell r="R37" t="str">
            <v>Ручьи</v>
          </cell>
          <cell r="W37">
            <v>34</v>
          </cell>
        </row>
        <row r="38">
          <cell r="P38">
            <v>506</v>
          </cell>
          <cell r="R38" t="str">
            <v>Рябиновка</v>
          </cell>
          <cell r="W38">
            <v>35</v>
          </cell>
        </row>
        <row r="39">
          <cell r="P39">
            <v>507</v>
          </cell>
          <cell r="R39" t="str">
            <v>Себеж</v>
          </cell>
          <cell r="W39">
            <v>36</v>
          </cell>
        </row>
        <row r="40">
          <cell r="R40" t="str">
            <v>Семлево</v>
          </cell>
          <cell r="W40">
            <v>37</v>
          </cell>
        </row>
        <row r="41">
          <cell r="R41" t="str">
            <v>Советск</v>
          </cell>
          <cell r="W41">
            <v>38</v>
          </cell>
        </row>
        <row r="42">
          <cell r="R42" t="str">
            <v>Старая Русса</v>
          </cell>
          <cell r="W42">
            <v>39</v>
          </cell>
        </row>
        <row r="43">
          <cell r="R43" t="str">
            <v>Струги Красные</v>
          </cell>
          <cell r="W43">
            <v>40</v>
          </cell>
        </row>
        <row r="44">
          <cell r="R44" t="str">
            <v>Тихвин</v>
          </cell>
          <cell r="W44">
            <v>41</v>
          </cell>
        </row>
        <row r="45">
          <cell r="R45" t="str">
            <v>Торжок</v>
          </cell>
          <cell r="W45">
            <v>42</v>
          </cell>
        </row>
        <row r="46">
          <cell r="R46" t="str">
            <v>Финляндия</v>
          </cell>
          <cell r="W46">
            <v>43</v>
          </cell>
        </row>
        <row r="47">
          <cell r="R47" t="str">
            <v>Черняховск</v>
          </cell>
          <cell r="W47">
            <v>44</v>
          </cell>
        </row>
        <row r="48">
          <cell r="R48" t="str">
            <v>Янега</v>
          </cell>
          <cell r="W48">
            <v>45</v>
          </cell>
        </row>
        <row r="49">
          <cell r="R49" t="str">
            <v>Ручьи</v>
          </cell>
          <cell r="W49">
            <v>46</v>
          </cell>
        </row>
        <row r="50">
          <cell r="R50" t="str">
            <v>Дедовичи</v>
          </cell>
          <cell r="W50">
            <v>47</v>
          </cell>
        </row>
        <row r="51">
          <cell r="R51" t="str">
            <v>Дно</v>
          </cell>
          <cell r="W51">
            <v>48</v>
          </cell>
        </row>
        <row r="52">
          <cell r="R52" t="str">
            <v>Сущево</v>
          </cell>
          <cell r="W52">
            <v>49</v>
          </cell>
        </row>
        <row r="53">
          <cell r="R53" t="str">
            <v>Таллинн</v>
          </cell>
          <cell r="W53">
            <v>50</v>
          </cell>
        </row>
        <row r="54">
          <cell r="R54" t="str">
            <v>Скангали</v>
          </cell>
          <cell r="W54">
            <v>51</v>
          </cell>
        </row>
        <row r="55">
          <cell r="R55" t="str">
            <v>Буславская</v>
          </cell>
          <cell r="W55">
            <v>52</v>
          </cell>
        </row>
        <row r="56">
          <cell r="R56" t="str">
            <v>Крестцы</v>
          </cell>
          <cell r="W56">
            <v>53</v>
          </cell>
        </row>
        <row r="57">
          <cell r="R57" t="str">
            <v>Плюсса</v>
          </cell>
          <cell r="W57">
            <v>54</v>
          </cell>
        </row>
        <row r="58">
          <cell r="R58" t="str">
            <v>Невель</v>
          </cell>
          <cell r="W58">
            <v>55</v>
          </cell>
        </row>
        <row r="59">
          <cell r="R59" t="str">
            <v>Локня</v>
          </cell>
          <cell r="W59">
            <v>56</v>
          </cell>
        </row>
        <row r="60">
          <cell r="R60">
            <v>0</v>
          </cell>
          <cell r="W60">
            <v>57</v>
          </cell>
        </row>
        <row r="61">
          <cell r="R61">
            <v>0</v>
          </cell>
          <cell r="W61">
            <v>58</v>
          </cell>
        </row>
        <row r="62">
          <cell r="R62">
            <v>0</v>
          </cell>
          <cell r="W62">
            <v>59</v>
          </cell>
        </row>
        <row r="63">
          <cell r="R63">
            <v>0</v>
          </cell>
          <cell r="W63">
            <v>60</v>
          </cell>
        </row>
        <row r="64">
          <cell r="R64">
            <v>0</v>
          </cell>
        </row>
        <row r="65">
          <cell r="R65">
            <v>0</v>
          </cell>
        </row>
        <row r="66">
          <cell r="R66">
            <v>0</v>
          </cell>
        </row>
        <row r="67">
          <cell r="R67">
            <v>0</v>
          </cell>
        </row>
        <row r="68">
          <cell r="R68">
            <v>0</v>
          </cell>
        </row>
        <row r="69">
          <cell r="R69">
            <v>0</v>
          </cell>
        </row>
        <row r="70">
          <cell r="R70">
            <v>0</v>
          </cell>
        </row>
        <row r="71">
          <cell r="R71">
            <v>0</v>
          </cell>
        </row>
        <row r="72">
          <cell r="R72">
            <v>0</v>
          </cell>
        </row>
        <row r="73">
          <cell r="R7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_рынок (1-14_11_2003)"/>
      <sheetName val="вн_рынок (14-30_11_2003)"/>
      <sheetName val="список_орг"/>
      <sheetName val="вн_рынок (месяц)"/>
      <sheetName val="вн_рынок (форм)_"/>
      <sheetName val="вн_рынок(1-_12_2003)"/>
      <sheetName val="врем"/>
      <sheetName val="для печати и выборок"/>
      <sheetName val="вн_рынок (месяц) (2)"/>
      <sheetName val="вн_рынок (форм)"/>
    </sheetNames>
    <sheetDataSet>
      <sheetData sheetId="0"/>
      <sheetData sheetId="1"/>
      <sheetData sheetId="2" refreshError="1">
        <row r="2">
          <cell r="C2" t="str">
            <v>B</v>
          </cell>
          <cell r="D2" t="str">
            <v>C</v>
          </cell>
        </row>
        <row r="3">
          <cell r="C3" t="str">
            <v>Организация</v>
          </cell>
          <cell r="D3" t="str">
            <v>№ дог</v>
          </cell>
        </row>
        <row r="4">
          <cell r="C4" t="str">
            <v>ООО «Эко-Белм»</v>
          </cell>
          <cell r="D4" t="str">
            <v>№ ЭБ-11/03 от 01.10.2003 г.</v>
          </cell>
        </row>
        <row r="5">
          <cell r="C5" t="str">
            <v>ООО «Несте Санкт-Петербург»</v>
          </cell>
          <cell r="D5" t="str">
            <v>№ Н-03/03 от 17.09.2003 г.</v>
          </cell>
        </row>
        <row r="6">
          <cell r="C6" t="str">
            <v>ООО «Сургутэкс»</v>
          </cell>
          <cell r="D6" t="str">
            <v>№ С-09/03 от 02.10.2003 г.</v>
          </cell>
        </row>
        <row r="7">
          <cell r="C7" t="str">
            <v>ООО «Калининграднефтепродукт»</v>
          </cell>
          <cell r="D7" t="str">
            <v>№ К-08/03 от 02.10.2003 г.</v>
          </cell>
        </row>
        <row r="8">
          <cell r="C8" t="str">
            <v>ООО «Псковнефтепродукт»</v>
          </cell>
          <cell r="D8" t="str">
            <v>№ П-04/03 от 17.09.2003 г.</v>
          </cell>
        </row>
        <row r="9">
          <cell r="C9" t="str">
            <v>ООО «Новгороднефтепродукт»</v>
          </cell>
          <cell r="D9" t="str">
            <v>№ Н-05/03 от 17 сентября 2003 г.</v>
          </cell>
        </row>
        <row r="10">
          <cell r="C10" t="str">
            <v>ЗАО «СевЗапНефть»</v>
          </cell>
          <cell r="D10" t="str">
            <v>№ С-11/04 от 10.03.2004 г.</v>
          </cell>
        </row>
        <row r="11">
          <cell r="C11" t="str">
            <v>ООО «ПТК-Терминал»</v>
          </cell>
          <cell r="D11" t="str">
            <v>№ П-07/03 от 19.09.2003 г.</v>
          </cell>
        </row>
        <row r="12">
          <cell r="C12" t="str">
            <v>ООО «Альтаир»</v>
          </cell>
          <cell r="D12" t="str">
            <v>№ А-06/03 от 17.09.2003 г.</v>
          </cell>
        </row>
        <row r="13">
          <cell r="C13" t="str">
            <v>ООО «СО«Тверьнефтепродукт»</v>
          </cell>
          <cell r="D13" t="str">
            <v>№ Т-02/03 от 10.09.2003 г.</v>
          </cell>
        </row>
        <row r="14">
          <cell r="C14" t="str">
            <v>ООО «Нафта-Петрол»</v>
          </cell>
          <cell r="D14" t="str">
            <v>№ НП-01/03 от 10.10.2003 г.</v>
          </cell>
        </row>
        <row r="15">
          <cell r="C15" t="str">
            <v>ЗАО «Хэлп-Ойл»</v>
          </cell>
          <cell r="D15" t="str">
            <v>№ ХО/04-4 от 15.04.2004 г.</v>
          </cell>
        </row>
        <row r="16">
          <cell r="C16" t="str">
            <v>ООО «Пикон Трейд»</v>
          </cell>
          <cell r="D16" t="str">
            <v>№ ПТ-13/03 от 01.11.2003 г.</v>
          </cell>
        </row>
        <row r="17">
          <cell r="C17" t="str">
            <v>ООО «Леннефтепродукт»</v>
          </cell>
          <cell r="D17" t="str">
            <v>№ Л-14/03 от 01.10.2003 г.</v>
          </cell>
        </row>
        <row r="18">
          <cell r="C18" t="str">
            <v>ООО "Трансойл"</v>
          </cell>
        </row>
        <row r="19">
          <cell r="C19" t="str">
            <v>ПТК "Процессинг"</v>
          </cell>
          <cell r="D19" t="str">
            <v>договора нет</v>
          </cell>
        </row>
        <row r="20">
          <cell r="C20" t="str">
            <v>ООО "Технохим"</v>
          </cell>
          <cell r="D20" t="str">
            <v>№ ТХ-16/04 от    09 .04.2004</v>
          </cell>
        </row>
        <row r="21">
          <cell r="C21" t="str">
            <v>ООО "ПО Кинеф"</v>
          </cell>
          <cell r="D21" t="str">
            <v>№ Д/003 от 25.08.2003</v>
          </cell>
        </row>
        <row r="22">
          <cell r="C22" t="str">
            <v>ОАО "Сургутнефтегаз"</v>
          </cell>
          <cell r="D22" t="str">
            <v>№ 552 от 19.04.2004</v>
          </cell>
        </row>
        <row r="23">
          <cell r="C23" t="str">
            <v>ОАО "Авиакомпания"Ютэйр"</v>
          </cell>
          <cell r="D23" t="str">
            <v>№ АЮ-17/04 от 27.12.2004</v>
          </cell>
        </row>
        <row r="24">
          <cell r="C24" t="str">
            <v>ООО "Компания Ланта Кемикал"</v>
          </cell>
          <cell r="D24" t="str">
            <v>№ ЛК-08/12 от 08.12.2005 г.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_месяц"/>
      <sheetName val="Акт_ФОРМ_Гомон"/>
      <sheetName val="АКТ_ФОРМ_Ромашов"/>
      <sheetName val="Дог_Сургутнефтегаз"/>
      <sheetName val="к реестру"/>
      <sheetName val="Месяц_раб"/>
      <sheetName val="свод (справка_)"/>
      <sheetName val="Месяц_раб (итог)"/>
      <sheetName val="план"/>
      <sheetName val="нач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кон"/>
      <sheetName val="свод"/>
      <sheetName val="Тв__03.12_Космо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3">
          <cell r="A13" t="str">
            <v>ОАО"Авиаком. ЮТЭЙР"</v>
          </cell>
        </row>
        <row r="14">
          <cell r="A14" t="str">
            <v>ООО «СО «Тверьнефтепродукт»</v>
          </cell>
        </row>
        <row r="15">
          <cell r="A15" t="str">
            <v>ООО "Технохим"</v>
          </cell>
        </row>
        <row r="16">
          <cell r="A16" t="str">
            <v>ООО "Сургутэкс"</v>
          </cell>
        </row>
        <row r="17">
          <cell r="A17" t="str">
            <v>ООО "Тетра-Арес"</v>
          </cell>
        </row>
        <row r="18">
          <cell r="A18" t="str">
            <v>ООО "Сургутэкс"</v>
          </cell>
        </row>
        <row r="19">
          <cell r="A19" t="str">
            <v>ООО "ПТК-Терминал"</v>
          </cell>
        </row>
        <row r="20">
          <cell r="A20" t="str">
            <v>ООО "ПТК-Терминал"</v>
          </cell>
        </row>
        <row r="21">
          <cell r="A21" t="str">
            <v>ООО «СО «Тверьнефтепродукт»</v>
          </cell>
        </row>
        <row r="22">
          <cell r="A22" t="str">
            <v>ООО "ПТК-Терминал"</v>
          </cell>
        </row>
        <row r="23">
          <cell r="A23" t="str">
            <v>ООО "ПТК-Терминал"</v>
          </cell>
        </row>
        <row r="24">
          <cell r="A24" t="str">
            <v>ООО "ПТК-Терминал"</v>
          </cell>
        </row>
        <row r="25">
          <cell r="A25" t="str">
            <v>ЗАО "ПНТ"</v>
          </cell>
        </row>
        <row r="26">
          <cell r="A26" t="str">
            <v>ООО "Сургутэкс"</v>
          </cell>
        </row>
        <row r="27">
          <cell r="A27" t="str">
            <v>ООО «СО «Тверьнефтепродукт»</v>
          </cell>
        </row>
        <row r="28">
          <cell r="A28" t="str">
            <v>ООО "ПТК-Терминал"</v>
          </cell>
        </row>
        <row r="29">
          <cell r="A29" t="str">
            <v>ООО «СО «Тверьнефтепродукт»</v>
          </cell>
        </row>
        <row r="31">
          <cell r="A31" t="str">
            <v>ООО "Технохим"</v>
          </cell>
        </row>
        <row r="33">
          <cell r="A33" t="str">
            <v>ООО "ПТК-Терминал"</v>
          </cell>
        </row>
        <row r="34">
          <cell r="A34" t="str">
            <v>ООО "ПТК-Терминал"</v>
          </cell>
        </row>
        <row r="35">
          <cell r="A35" t="str">
            <v>ООО "ПТК-Терминал"</v>
          </cell>
        </row>
        <row r="36">
          <cell r="A36" t="str">
            <v>ООО "ПТК-Терминал"</v>
          </cell>
        </row>
        <row r="37">
          <cell r="A37" t="str">
            <v>ООО "Технохим"</v>
          </cell>
        </row>
        <row r="38">
          <cell r="A38" t="str">
            <v>ЗАО "Хэлп-Ойл"</v>
          </cell>
        </row>
        <row r="39">
          <cell r="A39" t="str">
            <v>ЗАО "ПНТ"</v>
          </cell>
        </row>
        <row r="40">
          <cell r="A40" t="str">
            <v>ООО "Технохим"</v>
          </cell>
        </row>
        <row r="41">
          <cell r="A41" t="str">
            <v>ООО «СО «Тверьнефтепродукт»</v>
          </cell>
        </row>
        <row r="42">
          <cell r="A42" t="str">
            <v>ООО "ПТК-Терминал"</v>
          </cell>
        </row>
        <row r="43">
          <cell r="A43" t="str">
            <v>ЗАО "СевЗапНефть"</v>
          </cell>
        </row>
        <row r="101">
          <cell r="A101" t="str">
            <v>Организация</v>
          </cell>
        </row>
        <row r="104">
          <cell r="A104" t="str">
            <v>ООО "Оазис"</v>
          </cell>
        </row>
        <row r="105">
          <cell r="A105" t="str">
            <v>ООО "ТД Триоконд"</v>
          </cell>
        </row>
        <row r="106">
          <cell r="A106" t="str">
            <v>ООО "ТД Триоконд"</v>
          </cell>
        </row>
        <row r="107">
          <cell r="A107" t="str">
            <v>ООО "ТД Триоконд"</v>
          </cell>
        </row>
        <row r="108">
          <cell r="A108" t="str">
            <v>ООО "Компания Ланта Кемикал"</v>
          </cell>
        </row>
        <row r="109">
          <cell r="A109" t="str">
            <v>ООО "Оазис"</v>
          </cell>
        </row>
        <row r="131">
          <cell r="A131" t="str">
            <v>Организация</v>
          </cell>
        </row>
        <row r="134">
          <cell r="A134" t="str">
            <v>ООО "Трансойл"</v>
          </cell>
        </row>
        <row r="135">
          <cell r="A135" t="str">
            <v>ООО "Трансойл"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abSelected="1" zoomScaleNormal="100" workbookViewId="0">
      <selection activeCell="T35" sqref="T35"/>
    </sheetView>
  </sheetViews>
  <sheetFormatPr defaultColWidth="10.6640625" defaultRowHeight="11.25" customHeight="1" x14ac:dyDescent="0.2"/>
  <cols>
    <col min="1" max="1" width="0.1640625" style="5" customWidth="1"/>
    <col min="2" max="2" width="2.33203125" style="5" customWidth="1"/>
    <col min="3" max="3" width="12.83203125" style="3" customWidth="1"/>
    <col min="4" max="4" width="11.6640625" style="1" customWidth="1"/>
    <col min="5" max="5" width="20.5" style="1" customWidth="1"/>
    <col min="6" max="6" width="7" style="1" customWidth="1"/>
    <col min="7" max="7" width="18" style="1" customWidth="1"/>
    <col min="8" max="8" width="6.5" style="2" customWidth="1"/>
    <col min="9" max="9" width="13.5" style="2" customWidth="1"/>
    <col min="10" max="10" width="12.1640625" style="10" customWidth="1"/>
    <col min="11" max="11" width="13" style="1" customWidth="1"/>
    <col min="12" max="12" width="7" style="2" customWidth="1"/>
    <col min="13" max="14" width="14.6640625" style="1" customWidth="1"/>
    <col min="15" max="15" width="20.6640625" style="4" customWidth="1"/>
    <col min="16" max="16384" width="10.6640625" style="5"/>
  </cols>
  <sheetData>
    <row r="1" spans="3:15" ht="6" customHeight="1" x14ac:dyDescent="0.2">
      <c r="C1" s="12"/>
      <c r="D1" s="7"/>
      <c r="E1" s="7"/>
      <c r="F1" s="7"/>
      <c r="G1" s="8"/>
      <c r="H1" s="9"/>
      <c r="I1" s="9"/>
      <c r="J1" s="12"/>
      <c r="K1" s="7"/>
      <c r="L1" s="9"/>
      <c r="M1" s="7"/>
      <c r="N1" s="7"/>
      <c r="O1" s="14"/>
    </row>
    <row r="2" spans="3:15" ht="15" customHeight="1" x14ac:dyDescent="0.2">
      <c r="C2" s="72" t="s">
        <v>7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3:15" ht="11.25" customHeight="1" x14ac:dyDescent="0.25">
      <c r="C3" s="19"/>
      <c r="D3" s="19"/>
      <c r="E3" s="19"/>
      <c r="F3" s="20"/>
      <c r="G3" s="73"/>
      <c r="H3" s="73"/>
      <c r="I3" s="73"/>
      <c r="J3" s="73"/>
      <c r="K3" s="73"/>
      <c r="L3" s="73"/>
      <c r="M3" s="73"/>
      <c r="N3" s="67"/>
      <c r="O3" s="21"/>
    </row>
    <row r="4" spans="3:15" ht="11.25" customHeight="1" x14ac:dyDescent="0.2">
      <c r="C4" s="22"/>
      <c r="D4" s="68" t="s">
        <v>19</v>
      </c>
      <c r="E4" s="19"/>
      <c r="F4" s="20"/>
      <c r="G4" s="23"/>
      <c r="H4" s="24"/>
      <c r="I4" s="24"/>
      <c r="J4" s="25"/>
      <c r="K4" s="26"/>
      <c r="L4" s="24"/>
      <c r="M4" s="68"/>
      <c r="N4" s="84">
        <v>45688</v>
      </c>
      <c r="O4" s="84"/>
    </row>
    <row r="5" spans="3:15" ht="11.25" customHeight="1" x14ac:dyDescent="0.2">
      <c r="C5" s="68"/>
      <c r="D5" s="68"/>
      <c r="E5" s="19"/>
      <c r="F5" s="20"/>
      <c r="G5" s="23"/>
      <c r="H5" s="24"/>
      <c r="I5" s="24"/>
      <c r="J5" s="25"/>
      <c r="K5" s="26"/>
      <c r="L5" s="24"/>
      <c r="M5" s="27"/>
      <c r="N5" s="27"/>
      <c r="O5" s="21"/>
    </row>
    <row r="6" spans="3:15" ht="43.5" customHeight="1" x14ac:dyDescent="0.2">
      <c r="C6" s="74" t="s">
        <v>28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3:15" ht="30" customHeight="1" x14ac:dyDescent="0.25">
      <c r="C7" s="75" t="s">
        <v>21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3:15" ht="15" customHeight="1" x14ac:dyDescent="0.25">
      <c r="C8" s="76"/>
      <c r="D8" s="76"/>
      <c r="E8" s="28"/>
      <c r="F8" s="29"/>
      <c r="G8" s="28"/>
      <c r="H8" s="29"/>
      <c r="I8" s="29"/>
      <c r="J8" s="30"/>
      <c r="K8" s="28"/>
      <c r="L8" s="28"/>
      <c r="M8" s="65"/>
      <c r="N8" s="65"/>
      <c r="O8" s="21"/>
    </row>
    <row r="9" spans="3:15" ht="30" customHeight="1" x14ac:dyDescent="0.2">
      <c r="C9" s="77" t="s">
        <v>0</v>
      </c>
      <c r="D9" s="79" t="s">
        <v>2</v>
      </c>
      <c r="E9" s="79" t="s">
        <v>3</v>
      </c>
      <c r="F9" s="79"/>
      <c r="G9" s="79"/>
      <c r="H9" s="79"/>
      <c r="I9" s="80" t="s">
        <v>27</v>
      </c>
      <c r="J9" s="80" t="s">
        <v>5</v>
      </c>
      <c r="K9" s="80" t="s">
        <v>6</v>
      </c>
      <c r="L9" s="79" t="s">
        <v>4</v>
      </c>
      <c r="M9" s="92" t="s">
        <v>1</v>
      </c>
      <c r="N9" s="83" t="s">
        <v>20</v>
      </c>
      <c r="O9" s="71" t="s">
        <v>18</v>
      </c>
    </row>
    <row r="10" spans="3:15" ht="10.5" customHeight="1" x14ac:dyDescent="0.2">
      <c r="C10" s="78"/>
      <c r="D10" s="79"/>
      <c r="E10" s="81" t="s">
        <v>12</v>
      </c>
      <c r="F10" s="82"/>
      <c r="G10" s="81" t="s">
        <v>11</v>
      </c>
      <c r="H10" s="82"/>
      <c r="I10" s="80"/>
      <c r="J10" s="80"/>
      <c r="K10" s="80"/>
      <c r="L10" s="79"/>
      <c r="M10" s="92"/>
      <c r="N10" s="83"/>
      <c r="O10" s="71"/>
    </row>
    <row r="11" spans="3:15" ht="20.25" customHeight="1" x14ac:dyDescent="0.2">
      <c r="C11" s="78"/>
      <c r="D11" s="79"/>
      <c r="E11" s="82"/>
      <c r="F11" s="82"/>
      <c r="G11" s="82"/>
      <c r="H11" s="82"/>
      <c r="I11" s="80"/>
      <c r="J11" s="80"/>
      <c r="K11" s="80"/>
      <c r="L11" s="79"/>
      <c r="M11" s="92"/>
      <c r="N11" s="83"/>
      <c r="O11" s="71"/>
    </row>
    <row r="12" spans="3:15" ht="15" customHeight="1" x14ac:dyDescent="0.2">
      <c r="C12" s="52" t="s">
        <v>24</v>
      </c>
      <c r="D12" s="53">
        <v>211056</v>
      </c>
      <c r="E12" s="54" t="s">
        <v>25</v>
      </c>
      <c r="F12" s="53" t="s">
        <v>17</v>
      </c>
      <c r="G12" s="55" t="s">
        <v>30</v>
      </c>
      <c r="H12" s="53" t="s">
        <v>23</v>
      </c>
      <c r="I12" s="70" t="s">
        <v>47</v>
      </c>
      <c r="J12" s="63" t="s">
        <v>31</v>
      </c>
      <c r="K12" s="56">
        <v>45664</v>
      </c>
      <c r="L12" s="57">
        <v>1</v>
      </c>
      <c r="M12" s="64">
        <v>60.835999999999999</v>
      </c>
      <c r="N12" s="66">
        <f t="shared" ref="N12:N29" si="0">ROUND(M12,0)</f>
        <v>61</v>
      </c>
      <c r="O12" s="31">
        <f>8883.35*N12</f>
        <v>541884.35</v>
      </c>
    </row>
    <row r="13" spans="3:15" ht="15" customHeight="1" x14ac:dyDescent="0.2">
      <c r="C13" s="52" t="s">
        <v>24</v>
      </c>
      <c r="D13" s="53">
        <v>211056</v>
      </c>
      <c r="E13" s="54" t="s">
        <v>25</v>
      </c>
      <c r="F13" s="53" t="s">
        <v>17</v>
      </c>
      <c r="G13" s="55" t="s">
        <v>30</v>
      </c>
      <c r="H13" s="53" t="s">
        <v>23</v>
      </c>
      <c r="I13" s="70" t="s">
        <v>48</v>
      </c>
      <c r="J13" s="63" t="s">
        <v>32</v>
      </c>
      <c r="K13" s="56">
        <v>45664</v>
      </c>
      <c r="L13" s="57">
        <v>1</v>
      </c>
      <c r="M13" s="64">
        <v>60.789000000000001</v>
      </c>
      <c r="N13" s="66">
        <f t="shared" si="0"/>
        <v>61</v>
      </c>
      <c r="O13" s="31">
        <f t="shared" ref="O13:O27" si="1">8883.35*N13</f>
        <v>541884.35</v>
      </c>
    </row>
    <row r="14" spans="3:15" ht="15" customHeight="1" x14ac:dyDescent="0.2">
      <c r="C14" s="52" t="s">
        <v>24</v>
      </c>
      <c r="D14" s="53">
        <v>211056</v>
      </c>
      <c r="E14" s="54" t="s">
        <v>25</v>
      </c>
      <c r="F14" s="53" t="s">
        <v>17</v>
      </c>
      <c r="G14" s="55" t="s">
        <v>30</v>
      </c>
      <c r="H14" s="53" t="s">
        <v>23</v>
      </c>
      <c r="I14" s="70" t="s">
        <v>49</v>
      </c>
      <c r="J14" s="63" t="s">
        <v>33</v>
      </c>
      <c r="K14" s="56">
        <v>45664</v>
      </c>
      <c r="L14" s="57">
        <v>1</v>
      </c>
      <c r="M14" s="64">
        <v>60.875</v>
      </c>
      <c r="N14" s="66">
        <f t="shared" si="0"/>
        <v>61</v>
      </c>
      <c r="O14" s="31">
        <f t="shared" si="1"/>
        <v>541884.35</v>
      </c>
    </row>
    <row r="15" spans="3:15" ht="15" customHeight="1" x14ac:dyDescent="0.2">
      <c r="C15" s="52" t="s">
        <v>24</v>
      </c>
      <c r="D15" s="53">
        <v>211056</v>
      </c>
      <c r="E15" s="54" t="s">
        <v>25</v>
      </c>
      <c r="F15" s="53" t="s">
        <v>17</v>
      </c>
      <c r="G15" s="55" t="s">
        <v>30</v>
      </c>
      <c r="H15" s="53" t="s">
        <v>23</v>
      </c>
      <c r="I15" s="70" t="s">
        <v>50</v>
      </c>
      <c r="J15" s="63" t="s">
        <v>34</v>
      </c>
      <c r="K15" s="56">
        <v>45664</v>
      </c>
      <c r="L15" s="57">
        <v>1</v>
      </c>
      <c r="M15" s="64">
        <v>60.887</v>
      </c>
      <c r="N15" s="66">
        <f t="shared" si="0"/>
        <v>61</v>
      </c>
      <c r="O15" s="31">
        <f t="shared" si="1"/>
        <v>541884.35</v>
      </c>
    </row>
    <row r="16" spans="3:15" ht="15" customHeight="1" x14ac:dyDescent="0.2">
      <c r="C16" s="52" t="s">
        <v>24</v>
      </c>
      <c r="D16" s="53">
        <v>211056</v>
      </c>
      <c r="E16" s="54" t="s">
        <v>25</v>
      </c>
      <c r="F16" s="53" t="s">
        <v>17</v>
      </c>
      <c r="G16" s="55" t="s">
        <v>30</v>
      </c>
      <c r="H16" s="53" t="s">
        <v>23</v>
      </c>
      <c r="I16" s="70" t="s">
        <v>51</v>
      </c>
      <c r="J16" s="63" t="s">
        <v>35</v>
      </c>
      <c r="K16" s="56">
        <v>45664</v>
      </c>
      <c r="L16" s="57">
        <v>1</v>
      </c>
      <c r="M16" s="64">
        <v>60.875</v>
      </c>
      <c r="N16" s="66">
        <f t="shared" si="0"/>
        <v>61</v>
      </c>
      <c r="O16" s="31">
        <f t="shared" si="1"/>
        <v>541884.35</v>
      </c>
    </row>
    <row r="17" spans="1:15" ht="15" customHeight="1" x14ac:dyDescent="0.2">
      <c r="C17" s="52" t="s">
        <v>24</v>
      </c>
      <c r="D17" s="53">
        <v>211056</v>
      </c>
      <c r="E17" s="54" t="s">
        <v>25</v>
      </c>
      <c r="F17" s="53" t="s">
        <v>17</v>
      </c>
      <c r="G17" s="55" t="s">
        <v>30</v>
      </c>
      <c r="H17" s="53" t="s">
        <v>23</v>
      </c>
      <c r="I17" s="70" t="s">
        <v>52</v>
      </c>
      <c r="J17" s="63" t="s">
        <v>36</v>
      </c>
      <c r="K17" s="56">
        <v>45664</v>
      </c>
      <c r="L17" s="57">
        <v>1</v>
      </c>
      <c r="M17" s="64">
        <v>60.695</v>
      </c>
      <c r="N17" s="66">
        <f t="shared" si="0"/>
        <v>61</v>
      </c>
      <c r="O17" s="31">
        <f t="shared" si="1"/>
        <v>541884.35</v>
      </c>
    </row>
    <row r="18" spans="1:15" ht="15" customHeight="1" x14ac:dyDescent="0.2">
      <c r="C18" s="52" t="s">
        <v>24</v>
      </c>
      <c r="D18" s="53">
        <v>211056</v>
      </c>
      <c r="E18" s="54" t="s">
        <v>25</v>
      </c>
      <c r="F18" s="53" t="s">
        <v>17</v>
      </c>
      <c r="G18" s="55" t="s">
        <v>30</v>
      </c>
      <c r="H18" s="53" t="s">
        <v>23</v>
      </c>
      <c r="I18" s="70" t="s">
        <v>53</v>
      </c>
      <c r="J18" s="63" t="s">
        <v>37</v>
      </c>
      <c r="K18" s="56">
        <v>45664</v>
      </c>
      <c r="L18" s="57">
        <v>1</v>
      </c>
      <c r="M18" s="64">
        <v>60.902000000000001</v>
      </c>
      <c r="N18" s="66">
        <f t="shared" si="0"/>
        <v>61</v>
      </c>
      <c r="O18" s="31">
        <f t="shared" si="1"/>
        <v>541884.35</v>
      </c>
    </row>
    <row r="19" spans="1:15" ht="15" customHeight="1" x14ac:dyDescent="0.2">
      <c r="C19" s="52" t="s">
        <v>24</v>
      </c>
      <c r="D19" s="53">
        <v>211056</v>
      </c>
      <c r="E19" s="54" t="s">
        <v>25</v>
      </c>
      <c r="F19" s="53" t="s">
        <v>17</v>
      </c>
      <c r="G19" s="55" t="s">
        <v>30</v>
      </c>
      <c r="H19" s="53" t="s">
        <v>23</v>
      </c>
      <c r="I19" s="70" t="s">
        <v>54</v>
      </c>
      <c r="J19" s="63" t="s">
        <v>38</v>
      </c>
      <c r="K19" s="56">
        <v>45664</v>
      </c>
      <c r="L19" s="57">
        <v>1</v>
      </c>
      <c r="M19" s="64">
        <v>60.890999999999998</v>
      </c>
      <c r="N19" s="66">
        <f t="shared" si="0"/>
        <v>61</v>
      </c>
      <c r="O19" s="31">
        <f t="shared" si="1"/>
        <v>541884.35</v>
      </c>
    </row>
    <row r="20" spans="1:15" ht="15" customHeight="1" x14ac:dyDescent="0.2">
      <c r="C20" s="52" t="s">
        <v>24</v>
      </c>
      <c r="D20" s="53">
        <v>211056</v>
      </c>
      <c r="E20" s="54" t="s">
        <v>25</v>
      </c>
      <c r="F20" s="53" t="s">
        <v>17</v>
      </c>
      <c r="G20" s="55" t="s">
        <v>30</v>
      </c>
      <c r="H20" s="53" t="s">
        <v>23</v>
      </c>
      <c r="I20" s="70" t="s">
        <v>55</v>
      </c>
      <c r="J20" s="63" t="s">
        <v>39</v>
      </c>
      <c r="K20" s="56">
        <v>45664</v>
      </c>
      <c r="L20" s="57">
        <v>1</v>
      </c>
      <c r="M20" s="64">
        <v>60.915999999999997</v>
      </c>
      <c r="N20" s="66">
        <f t="shared" si="0"/>
        <v>61</v>
      </c>
      <c r="O20" s="31">
        <f t="shared" si="1"/>
        <v>541884.35</v>
      </c>
    </row>
    <row r="21" spans="1:15" ht="15" customHeight="1" x14ac:dyDescent="0.2">
      <c r="C21" s="52" t="s">
        <v>24</v>
      </c>
      <c r="D21" s="53">
        <v>211056</v>
      </c>
      <c r="E21" s="54" t="s">
        <v>25</v>
      </c>
      <c r="F21" s="53" t="s">
        <v>17</v>
      </c>
      <c r="G21" s="55" t="s">
        <v>30</v>
      </c>
      <c r="H21" s="53" t="s">
        <v>23</v>
      </c>
      <c r="I21" s="70" t="s">
        <v>56</v>
      </c>
      <c r="J21" s="63" t="s">
        <v>40</v>
      </c>
      <c r="K21" s="56">
        <v>45664</v>
      </c>
      <c r="L21" s="57">
        <v>1</v>
      </c>
      <c r="M21" s="64">
        <v>60.84</v>
      </c>
      <c r="N21" s="66">
        <f t="shared" si="0"/>
        <v>61</v>
      </c>
      <c r="O21" s="31">
        <f t="shared" si="1"/>
        <v>541884.35</v>
      </c>
    </row>
    <row r="22" spans="1:15" ht="15" customHeight="1" x14ac:dyDescent="0.2">
      <c r="C22" s="52" t="s">
        <v>24</v>
      </c>
      <c r="D22" s="53">
        <v>211056</v>
      </c>
      <c r="E22" s="54" t="s">
        <v>25</v>
      </c>
      <c r="F22" s="53" t="s">
        <v>17</v>
      </c>
      <c r="G22" s="55" t="s">
        <v>30</v>
      </c>
      <c r="H22" s="53" t="s">
        <v>23</v>
      </c>
      <c r="I22" s="70" t="s">
        <v>57</v>
      </c>
      <c r="J22" s="63" t="s">
        <v>41</v>
      </c>
      <c r="K22" s="56">
        <v>45664</v>
      </c>
      <c r="L22" s="57">
        <v>1</v>
      </c>
      <c r="M22" s="64">
        <v>60.914000000000001</v>
      </c>
      <c r="N22" s="66">
        <f t="shared" si="0"/>
        <v>61</v>
      </c>
      <c r="O22" s="31">
        <f t="shared" si="1"/>
        <v>541884.35</v>
      </c>
    </row>
    <row r="23" spans="1:15" ht="15" customHeight="1" x14ac:dyDescent="0.2">
      <c r="C23" s="52" t="s">
        <v>24</v>
      </c>
      <c r="D23" s="53">
        <v>211056</v>
      </c>
      <c r="E23" s="54" t="s">
        <v>25</v>
      </c>
      <c r="F23" s="53" t="s">
        <v>17</v>
      </c>
      <c r="G23" s="55" t="s">
        <v>30</v>
      </c>
      <c r="H23" s="53" t="s">
        <v>23</v>
      </c>
      <c r="I23" s="70" t="s">
        <v>58</v>
      </c>
      <c r="J23" s="63" t="s">
        <v>42</v>
      </c>
      <c r="K23" s="56">
        <v>45664</v>
      </c>
      <c r="L23" s="57">
        <v>1</v>
      </c>
      <c r="M23" s="64">
        <v>60.905999999999999</v>
      </c>
      <c r="N23" s="66">
        <f t="shared" si="0"/>
        <v>61</v>
      </c>
      <c r="O23" s="31">
        <f t="shared" si="1"/>
        <v>541884.35</v>
      </c>
    </row>
    <row r="24" spans="1:15" ht="15" customHeight="1" x14ac:dyDescent="0.2">
      <c r="C24" s="52" t="s">
        <v>24</v>
      </c>
      <c r="D24" s="53">
        <v>211056</v>
      </c>
      <c r="E24" s="54" t="s">
        <v>25</v>
      </c>
      <c r="F24" s="53" t="s">
        <v>17</v>
      </c>
      <c r="G24" s="55" t="s">
        <v>30</v>
      </c>
      <c r="H24" s="53" t="s">
        <v>23</v>
      </c>
      <c r="I24" s="70" t="s">
        <v>59</v>
      </c>
      <c r="J24" s="63" t="s">
        <v>43</v>
      </c>
      <c r="K24" s="56">
        <v>45664</v>
      </c>
      <c r="L24" s="57">
        <v>1</v>
      </c>
      <c r="M24" s="64">
        <v>60.905999999999999</v>
      </c>
      <c r="N24" s="66">
        <f t="shared" si="0"/>
        <v>61</v>
      </c>
      <c r="O24" s="31">
        <f t="shared" si="1"/>
        <v>541884.35</v>
      </c>
    </row>
    <row r="25" spans="1:15" ht="15" customHeight="1" x14ac:dyDescent="0.2">
      <c r="C25" s="52" t="s">
        <v>24</v>
      </c>
      <c r="D25" s="53">
        <v>211056</v>
      </c>
      <c r="E25" s="54" t="s">
        <v>25</v>
      </c>
      <c r="F25" s="53" t="s">
        <v>17</v>
      </c>
      <c r="G25" s="55" t="s">
        <v>30</v>
      </c>
      <c r="H25" s="53" t="s">
        <v>23</v>
      </c>
      <c r="I25" s="70" t="s">
        <v>60</v>
      </c>
      <c r="J25" s="63" t="s">
        <v>44</v>
      </c>
      <c r="K25" s="56">
        <v>45664</v>
      </c>
      <c r="L25" s="57">
        <v>1</v>
      </c>
      <c r="M25" s="64">
        <v>60.890999999999998</v>
      </c>
      <c r="N25" s="66">
        <f t="shared" si="0"/>
        <v>61</v>
      </c>
      <c r="O25" s="31">
        <f t="shared" si="1"/>
        <v>541884.35</v>
      </c>
    </row>
    <row r="26" spans="1:15" ht="15" customHeight="1" x14ac:dyDescent="0.2">
      <c r="C26" s="52" t="s">
        <v>24</v>
      </c>
      <c r="D26" s="53">
        <v>211056</v>
      </c>
      <c r="E26" s="54" t="s">
        <v>25</v>
      </c>
      <c r="F26" s="53" t="s">
        <v>17</v>
      </c>
      <c r="G26" s="55" t="s">
        <v>30</v>
      </c>
      <c r="H26" s="53" t="s">
        <v>23</v>
      </c>
      <c r="I26" s="70" t="s">
        <v>61</v>
      </c>
      <c r="J26" s="63" t="s">
        <v>45</v>
      </c>
      <c r="K26" s="56">
        <v>45664</v>
      </c>
      <c r="L26" s="57">
        <v>1</v>
      </c>
      <c r="M26" s="64">
        <v>60.91</v>
      </c>
      <c r="N26" s="66">
        <f t="shared" si="0"/>
        <v>61</v>
      </c>
      <c r="O26" s="31">
        <f t="shared" si="1"/>
        <v>541884.35</v>
      </c>
    </row>
    <row r="27" spans="1:15" ht="15" customHeight="1" x14ac:dyDescent="0.2">
      <c r="C27" s="52" t="s">
        <v>24</v>
      </c>
      <c r="D27" s="53">
        <v>211056</v>
      </c>
      <c r="E27" s="54" t="s">
        <v>25</v>
      </c>
      <c r="F27" s="53" t="s">
        <v>17</v>
      </c>
      <c r="G27" s="55" t="s">
        <v>30</v>
      </c>
      <c r="H27" s="53" t="s">
        <v>23</v>
      </c>
      <c r="I27" s="70" t="s">
        <v>62</v>
      </c>
      <c r="J27" s="63" t="s">
        <v>46</v>
      </c>
      <c r="K27" s="56">
        <v>45664</v>
      </c>
      <c r="L27" s="57">
        <v>1</v>
      </c>
      <c r="M27" s="64">
        <v>60.914000000000001</v>
      </c>
      <c r="N27" s="66">
        <f t="shared" si="0"/>
        <v>61</v>
      </c>
      <c r="O27" s="31">
        <f t="shared" si="1"/>
        <v>541884.35</v>
      </c>
    </row>
    <row r="28" spans="1:15" ht="15" customHeight="1" x14ac:dyDescent="0.2">
      <c r="C28" s="58"/>
      <c r="D28" s="59"/>
      <c r="E28" s="60"/>
      <c r="F28" s="59"/>
      <c r="G28" s="61"/>
      <c r="H28" s="59"/>
      <c r="I28" s="59"/>
      <c r="J28" s="62"/>
      <c r="K28" s="59"/>
      <c r="L28" s="50">
        <f>SUM(L12:L27)</f>
        <v>16</v>
      </c>
      <c r="M28" s="51">
        <f>SUM(M12:M27)</f>
        <v>973.94699999999978</v>
      </c>
      <c r="N28" s="43">
        <f>SUM(N12:N27)</f>
        <v>976</v>
      </c>
      <c r="O28" s="43">
        <f t="shared" ref="O28" si="2">SUM(O12:O27)</f>
        <v>8670149.5999999978</v>
      </c>
    </row>
    <row r="29" spans="1:15" ht="15" customHeight="1" x14ac:dyDescent="0.2">
      <c r="C29" s="52" t="s">
        <v>24</v>
      </c>
      <c r="D29" s="53">
        <v>211056</v>
      </c>
      <c r="E29" s="54" t="s">
        <v>25</v>
      </c>
      <c r="F29" s="53" t="s">
        <v>17</v>
      </c>
      <c r="G29" s="55" t="s">
        <v>26</v>
      </c>
      <c r="H29" s="53" t="s">
        <v>23</v>
      </c>
      <c r="I29" s="63" t="s">
        <v>63</v>
      </c>
      <c r="J29" s="63" t="s">
        <v>64</v>
      </c>
      <c r="K29" s="56">
        <v>45624</v>
      </c>
      <c r="L29" s="57">
        <v>1</v>
      </c>
      <c r="M29" s="64">
        <v>53.465000000000003</v>
      </c>
      <c r="N29" s="66">
        <f t="shared" si="0"/>
        <v>53</v>
      </c>
      <c r="O29" s="31">
        <f>8592.64*N29</f>
        <v>455409.91999999998</v>
      </c>
    </row>
    <row r="30" spans="1:15" ht="15" customHeight="1" x14ac:dyDescent="0.2">
      <c r="C30" s="58"/>
      <c r="D30" s="59"/>
      <c r="E30" s="60"/>
      <c r="F30" s="59"/>
      <c r="G30" s="61"/>
      <c r="H30" s="59"/>
      <c r="I30" s="59"/>
      <c r="J30" s="62"/>
      <c r="K30" s="59"/>
      <c r="L30" s="50">
        <f>SUM(L29)</f>
        <v>1</v>
      </c>
      <c r="M30" s="51">
        <f>SUM(M29)</f>
        <v>53.465000000000003</v>
      </c>
      <c r="N30" s="43">
        <f>SUM(N29)</f>
        <v>53</v>
      </c>
      <c r="O30" s="43">
        <f t="shared" ref="O30" si="3">SUM(O29)</f>
        <v>455409.91999999998</v>
      </c>
    </row>
    <row r="31" spans="1:15" s="6" customFormat="1" ht="15" customHeight="1" x14ac:dyDescent="0.2">
      <c r="A31" s="49">
        <v>41778</v>
      </c>
      <c r="C31" s="85" t="s">
        <v>13</v>
      </c>
      <c r="D31" s="86"/>
      <c r="E31" s="86"/>
      <c r="F31" s="86"/>
      <c r="G31" s="86"/>
      <c r="H31" s="86"/>
      <c r="I31" s="86"/>
      <c r="J31" s="86"/>
      <c r="K31" s="86"/>
      <c r="L31" s="48">
        <f>L28+L30</f>
        <v>17</v>
      </c>
      <c r="M31" s="45">
        <f>M28+M30</f>
        <v>1027.4119999999998</v>
      </c>
      <c r="N31" s="44">
        <f>N28+N30</f>
        <v>1029</v>
      </c>
      <c r="O31" s="44">
        <f t="shared" ref="O31" si="4">O28+O30</f>
        <v>9125559.5199999977</v>
      </c>
    </row>
    <row r="32" spans="1:15" s="6" customFormat="1" ht="15" customHeight="1" x14ac:dyDescent="0.2">
      <c r="C32" s="87" t="s">
        <v>14</v>
      </c>
      <c r="D32" s="88"/>
      <c r="E32" s="88"/>
      <c r="F32" s="88"/>
      <c r="G32" s="88"/>
      <c r="H32" s="88"/>
      <c r="I32" s="88"/>
      <c r="J32" s="88"/>
      <c r="K32" s="88"/>
      <c r="L32" s="46"/>
      <c r="M32" s="47"/>
      <c r="N32" s="47"/>
      <c r="O32" s="32">
        <v>0</v>
      </c>
    </row>
    <row r="33" spans="3:15" s="11" customFormat="1" ht="6.75" customHeight="1" x14ac:dyDescent="0.2">
      <c r="C33" s="33"/>
      <c r="D33" s="33"/>
      <c r="E33" s="34"/>
      <c r="F33" s="34"/>
      <c r="G33" s="34"/>
      <c r="H33" s="34"/>
      <c r="I33" s="34"/>
      <c r="J33" s="34"/>
      <c r="K33" s="34"/>
      <c r="L33" s="35"/>
      <c r="M33" s="36"/>
      <c r="N33" s="36"/>
      <c r="O33" s="37"/>
    </row>
    <row r="34" spans="3:15" ht="11.25" customHeight="1" x14ac:dyDescent="0.25">
      <c r="C34" s="38" t="s">
        <v>8</v>
      </c>
      <c r="D34" s="38"/>
      <c r="E34" s="38"/>
      <c r="F34" s="28"/>
      <c r="G34" s="38"/>
      <c r="H34" s="38"/>
      <c r="I34" s="38"/>
      <c r="J34" s="39"/>
      <c r="K34" s="40"/>
      <c r="L34" s="28"/>
      <c r="M34" s="28"/>
      <c r="N34" s="28"/>
      <c r="O34" s="41"/>
    </row>
    <row r="35" spans="3:15" ht="11.25" customHeight="1" x14ac:dyDescent="0.25">
      <c r="C35" s="38" t="s">
        <v>9</v>
      </c>
      <c r="D35" s="38"/>
      <c r="E35" s="38"/>
      <c r="F35" s="28"/>
      <c r="G35" s="38"/>
      <c r="H35" s="38"/>
      <c r="I35" s="38"/>
      <c r="J35" s="39"/>
      <c r="K35" s="38"/>
      <c r="L35" s="28"/>
      <c r="M35" s="28"/>
      <c r="N35" s="28"/>
      <c r="O35" s="42"/>
    </row>
    <row r="36" spans="3:15" ht="11.25" customHeight="1" x14ac:dyDescent="0.25">
      <c r="C36" s="38" t="s">
        <v>10</v>
      </c>
      <c r="D36" s="38"/>
      <c r="E36" s="38"/>
      <c r="F36" s="28"/>
      <c r="G36" s="38"/>
      <c r="H36" s="38"/>
      <c r="I36" s="38"/>
      <c r="J36" s="39"/>
      <c r="K36" s="38"/>
      <c r="L36" s="28"/>
      <c r="M36" s="28"/>
      <c r="N36" s="28"/>
      <c r="O36" s="42"/>
    </row>
    <row r="37" spans="3:15" ht="11.25" customHeight="1" x14ac:dyDescent="0.2"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3:15" ht="11.25" customHeight="1" x14ac:dyDescent="0.2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3:15" ht="11.25" customHeight="1" x14ac:dyDescent="0.2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3:15" ht="11.25" customHeight="1" x14ac:dyDescent="0.2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3:15" ht="15.75" customHeight="1" x14ac:dyDescent="0.2">
      <c r="C41" s="13"/>
      <c r="D41" s="89" t="s">
        <v>15</v>
      </c>
      <c r="E41" s="90"/>
      <c r="F41" s="90"/>
      <c r="G41" s="13"/>
      <c r="H41" s="17"/>
      <c r="I41" s="17"/>
      <c r="J41" s="17"/>
      <c r="K41" s="91" t="s">
        <v>22</v>
      </c>
      <c r="L41" s="91"/>
      <c r="M41" s="91"/>
      <c r="N41" s="91"/>
      <c r="O41" s="91"/>
    </row>
    <row r="42" spans="3:15" ht="33" customHeight="1" x14ac:dyDescent="0.2">
      <c r="C42" s="13"/>
      <c r="D42" s="90"/>
      <c r="E42" s="90"/>
      <c r="F42" s="90"/>
      <c r="G42" s="13"/>
      <c r="H42" s="17"/>
      <c r="I42" s="17"/>
      <c r="J42" s="17"/>
      <c r="K42" s="91"/>
      <c r="L42" s="91"/>
      <c r="M42" s="91"/>
      <c r="N42" s="91"/>
      <c r="O42" s="91"/>
    </row>
    <row r="43" spans="3:15" ht="15.75" customHeight="1" x14ac:dyDescent="0.2">
      <c r="C43" s="13"/>
      <c r="D43" s="69"/>
      <c r="E43" s="69"/>
      <c r="F43" s="69"/>
      <c r="G43" s="13"/>
      <c r="H43" s="17"/>
      <c r="I43" s="17"/>
      <c r="J43" s="17"/>
      <c r="K43" s="18"/>
      <c r="L43" s="18"/>
      <c r="M43" s="18"/>
      <c r="N43" s="18"/>
      <c r="O43" s="13"/>
    </row>
    <row r="44" spans="3:15" ht="15" customHeight="1" x14ac:dyDescent="0.2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3:15" ht="15" customHeight="1" thickBot="1" x14ac:dyDescent="0.25">
      <c r="C45" s="5"/>
      <c r="D45" s="15"/>
      <c r="E45" s="15"/>
      <c r="F45" s="16" t="s">
        <v>16</v>
      </c>
      <c r="G45" s="16"/>
      <c r="H45" s="5"/>
      <c r="I45" s="5"/>
      <c r="J45" s="5"/>
      <c r="K45" s="15"/>
      <c r="L45" s="15"/>
      <c r="M45" s="15"/>
      <c r="N45" s="16" t="s">
        <v>29</v>
      </c>
      <c r="O45" s="16"/>
    </row>
    <row r="46" spans="3:15" ht="11.25" customHeight="1" x14ac:dyDescent="0.2">
      <c r="C46" s="5"/>
      <c r="D46" s="5"/>
      <c r="E46" s="5"/>
      <c r="F46" s="16"/>
      <c r="G46" s="16"/>
      <c r="H46" s="5"/>
      <c r="I46" s="5"/>
      <c r="J46" s="5"/>
      <c r="K46" s="5"/>
      <c r="L46" s="5"/>
      <c r="M46" s="5"/>
      <c r="N46" s="5"/>
      <c r="O46" s="5"/>
    </row>
    <row r="47" spans="3:15" ht="17.25" customHeigh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3:15" ht="11.25" customHeight="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3:15" ht="11.25" customHeight="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3:15" ht="11.25" customHeigh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3:15" ht="11.25" customHeight="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3:15" ht="11.25" customHeight="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</sheetData>
  <mergeCells count="22">
    <mergeCell ref="C8:D8"/>
    <mergeCell ref="C2:O2"/>
    <mergeCell ref="G3:M3"/>
    <mergeCell ref="N4:O4"/>
    <mergeCell ref="C6:O6"/>
    <mergeCell ref="C7:O7"/>
    <mergeCell ref="E10:F11"/>
    <mergeCell ref="G10:H11"/>
    <mergeCell ref="C9:C11"/>
    <mergeCell ref="D9:D11"/>
    <mergeCell ref="E9:H9"/>
    <mergeCell ref="I9:I11"/>
    <mergeCell ref="J9:J11"/>
    <mergeCell ref="K9:K11"/>
    <mergeCell ref="C31:K31"/>
    <mergeCell ref="C32:K32"/>
    <mergeCell ref="D41:F42"/>
    <mergeCell ref="K41:O42"/>
    <mergeCell ref="L9:L11"/>
    <mergeCell ref="M9:M11"/>
    <mergeCell ref="N9:N11"/>
    <mergeCell ref="O9:O11"/>
  </mergeCells>
  <pageMargins left="0.19685039370078741" right="0.19685039370078741" top="0.64" bottom="0.27559055118110237" header="0.27559055118110237" footer="0.19685039370078741"/>
  <pageSetup paperSize="9" scale="6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01.25 КТЖЭ</vt:lpstr>
      <vt:lpstr>'01.25 КТЖЭ'!Область_печати</vt:lpstr>
    </vt:vector>
  </TitlesOfParts>
  <Company>Трансойл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kustova</dc:creator>
  <cp:lastModifiedBy>User</cp:lastModifiedBy>
  <cp:lastPrinted>2025-01-16T07:34:35Z</cp:lastPrinted>
  <dcterms:created xsi:type="dcterms:W3CDTF">2008-09-02T15:17:39Z</dcterms:created>
  <dcterms:modified xsi:type="dcterms:W3CDTF">2025-02-12T05:49:30Z</dcterms:modified>
</cp:coreProperties>
</file>