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Shared\Share_moscow\РТС-Транс\1.Договоры , реестр договоров\Договоры\РИ-Транс\Реализация\"/>
    </mc:Choice>
  </mc:AlternateContent>
  <xr:revisionPtr revIDLastSave="0" documentId="13_ncr:1_{EFEFDE1A-82B7-45D3-BC6D-7E56D2006ABB}" xr6:coauthVersionLast="47" xr6:coauthVersionMax="47" xr10:uidLastSave="{00000000-0000-0000-0000-000000000000}"/>
  <bookViews>
    <workbookView xWindow="-120" yWindow="-120" windowWidth="29040" windowHeight="15840" tabRatio="360" xr2:uid="{00000000-000D-0000-FFFF-FFFF00000000}"/>
  </bookViews>
  <sheets>
    <sheet name="АКТ" sheetId="28" r:id="rId1"/>
    <sheet name="Расшифровка" sheetId="30" r:id="rId2"/>
  </sheets>
  <definedNames>
    <definedName name="_xlnm._FilterDatabase" localSheetId="0" hidden="1">АКТ!$A$9:$I$17</definedName>
    <definedName name="_xlnm._FilterDatabase" localSheetId="1" hidden="1">Расшифровка!$A$4:$Q$84</definedName>
    <definedName name="_xlnm.Print_Titles" localSheetId="0">АКТ!$8:$9</definedName>
    <definedName name="_xlnm.Print_Area" localSheetId="0">АКТ!$A$1:$H$27</definedName>
    <definedName name="_xlnm.Print_Area" localSheetId="1">Расшифровка!$A$1:$L$87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8" l="1"/>
  <c r="D17" i="28"/>
  <c r="F16" i="28"/>
  <c r="F15" i="28"/>
  <c r="F14" i="28"/>
  <c r="F13" i="28"/>
  <c r="I80" i="30"/>
  <c r="K80" i="30" s="1"/>
  <c r="I79" i="30"/>
  <c r="K79" i="30" s="1"/>
  <c r="I78" i="30"/>
  <c r="K78" i="30" s="1"/>
  <c r="I77" i="30"/>
  <c r="K77" i="30" s="1"/>
  <c r="I76" i="30"/>
  <c r="K76" i="30" s="1"/>
  <c r="I75" i="30"/>
  <c r="K75" i="30" s="1"/>
  <c r="H16" i="28" l="1"/>
  <c r="H14" i="28"/>
  <c r="H13" i="28"/>
  <c r="H15" i="28"/>
  <c r="I74" i="30"/>
  <c r="K74" i="30" s="1"/>
  <c r="I73" i="30"/>
  <c r="K73" i="30" s="1"/>
  <c r="I72" i="30"/>
  <c r="K72" i="30" s="1"/>
  <c r="I71" i="30"/>
  <c r="K71" i="30" s="1"/>
  <c r="I70" i="30"/>
  <c r="K70" i="30" s="1"/>
  <c r="I69" i="30"/>
  <c r="K69" i="30" s="1"/>
  <c r="I68" i="30"/>
  <c r="K68" i="30" s="1"/>
  <c r="I67" i="30"/>
  <c r="K67" i="30" s="1"/>
  <c r="I66" i="30"/>
  <c r="K66" i="30" s="1"/>
  <c r="I65" i="30"/>
  <c r="K65" i="30" s="1"/>
  <c r="I64" i="30"/>
  <c r="K64" i="30" s="1"/>
  <c r="I63" i="30"/>
  <c r="K63" i="30" s="1"/>
  <c r="I62" i="30"/>
  <c r="K62" i="30" s="1"/>
  <c r="I61" i="30"/>
  <c r="K61" i="30" s="1"/>
  <c r="I60" i="30"/>
  <c r="K60" i="30" s="1"/>
  <c r="I59" i="30"/>
  <c r="K59" i="30" s="1"/>
  <c r="I58" i="30"/>
  <c r="K58" i="30" s="1"/>
  <c r="I57" i="30"/>
  <c r="K57" i="30" s="1"/>
  <c r="I56" i="30"/>
  <c r="K56" i="30" s="1"/>
  <c r="I55" i="30" l="1"/>
  <c r="K55" i="30" s="1"/>
  <c r="I54" i="30"/>
  <c r="K54" i="30" s="1"/>
  <c r="I53" i="30"/>
  <c r="K53" i="30" s="1"/>
  <c r="I52" i="30"/>
  <c r="K52" i="30" s="1"/>
  <c r="I51" i="30"/>
  <c r="K51" i="30" s="1"/>
  <c r="I50" i="30"/>
  <c r="K50" i="30" s="1"/>
  <c r="I49" i="30"/>
  <c r="K49" i="30" s="1"/>
  <c r="I48" i="30"/>
  <c r="K48" i="30" s="1"/>
  <c r="I47" i="30"/>
  <c r="K47" i="30" s="1"/>
  <c r="I46" i="30"/>
  <c r="K46" i="30" s="1"/>
  <c r="I45" i="30"/>
  <c r="K45" i="30" s="1"/>
  <c r="I44" i="30"/>
  <c r="K44" i="30" s="1"/>
  <c r="I43" i="30"/>
  <c r="K43" i="30" s="1"/>
  <c r="I42" i="30"/>
  <c r="K42" i="30" s="1"/>
  <c r="I41" i="30"/>
  <c r="K41" i="30" s="1"/>
  <c r="I40" i="30"/>
  <c r="K40" i="30" s="1"/>
  <c r="I39" i="30"/>
  <c r="K39" i="30" s="1"/>
  <c r="I38" i="30"/>
  <c r="K38" i="30" s="1"/>
  <c r="I37" i="30"/>
  <c r="K37" i="30" s="1"/>
  <c r="I36" i="30"/>
  <c r="K36" i="30" s="1"/>
  <c r="I35" i="30"/>
  <c r="K35" i="30" s="1"/>
  <c r="I34" i="30"/>
  <c r="K34" i="30" s="1"/>
  <c r="I33" i="30"/>
  <c r="K33" i="30" s="1"/>
  <c r="I32" i="30"/>
  <c r="K32" i="30" s="1"/>
  <c r="I31" i="30"/>
  <c r="K31" i="30" s="1"/>
  <c r="I30" i="30"/>
  <c r="K30" i="30" s="1"/>
  <c r="I29" i="30"/>
  <c r="K29" i="30" s="1"/>
  <c r="I28" i="30"/>
  <c r="K28" i="30" s="1"/>
  <c r="I27" i="30"/>
  <c r="K27" i="30" s="1"/>
  <c r="I26" i="30"/>
  <c r="K26" i="30" s="1"/>
  <c r="I25" i="30"/>
  <c r="K25" i="30" s="1"/>
  <c r="I24" i="30"/>
  <c r="K24" i="30" s="1"/>
  <c r="I23" i="30"/>
  <c r="K23" i="30" s="1"/>
  <c r="I22" i="30"/>
  <c r="K22" i="30" s="1"/>
  <c r="I21" i="30"/>
  <c r="K21" i="30" s="1"/>
  <c r="I20" i="30"/>
  <c r="K20" i="30" s="1"/>
  <c r="I19" i="30"/>
  <c r="K19" i="30" s="1"/>
  <c r="I18" i="30"/>
  <c r="K18" i="30" s="1"/>
  <c r="I17" i="30"/>
  <c r="K17" i="30" s="1"/>
  <c r="I16" i="30"/>
  <c r="K16" i="30" s="1"/>
  <c r="I15" i="30"/>
  <c r="K15" i="30" s="1"/>
  <c r="I14" i="30"/>
  <c r="K14" i="30" s="1"/>
  <c r="I13" i="30"/>
  <c r="K13" i="30" s="1"/>
  <c r="I12" i="30"/>
  <c r="K12" i="30" s="1"/>
  <c r="I11" i="30"/>
  <c r="K11" i="30" s="1"/>
  <c r="I10" i="30"/>
  <c r="K10" i="30" s="1"/>
  <c r="I9" i="30"/>
  <c r="K9" i="30" s="1"/>
  <c r="I8" i="30"/>
  <c r="K8" i="30" s="1"/>
  <c r="I7" i="30"/>
  <c r="K7" i="30" s="1"/>
  <c r="I6" i="30"/>
  <c r="K6" i="30" s="1"/>
  <c r="I5" i="30"/>
  <c r="K5" i="30" s="1"/>
  <c r="F12" i="28" l="1"/>
  <c r="E81" i="30"/>
  <c r="H12" i="28" l="1"/>
  <c r="F11" i="28" l="1"/>
  <c r="I81" i="30"/>
  <c r="H11" i="28" l="1"/>
  <c r="J81" i="30"/>
  <c r="F10" i="28"/>
  <c r="F17" i="28" s="1"/>
  <c r="K81" i="30" l="1"/>
  <c r="H10" i="28" l="1"/>
  <c r="H17" i="28" s="1"/>
  <c r="B19" i="28" l="1"/>
</calcChain>
</file>

<file path=xl/sharedStrings.xml><?xml version="1.0" encoding="utf-8"?>
<sst xmlns="http://schemas.openxmlformats.org/spreadsheetml/2006/main" count="302" uniqueCount="48">
  <si>
    <t>Наименование груза</t>
  </si>
  <si>
    <t>2. Услуги оказаны Исполнителем и приняты Заказчиком в полном объёме.</t>
  </si>
  <si>
    <t>№  Г Т Д</t>
  </si>
  <si>
    <t>Исполнитель:</t>
  </si>
  <si>
    <t>Заказчик:</t>
  </si>
  <si>
    <t>№ вагона</t>
  </si>
  <si>
    <t>№ накладной</t>
  </si>
  <si>
    <t>Объем фактический, т</t>
  </si>
  <si>
    <t>ИТОГО</t>
  </si>
  <si>
    <t>Всего:</t>
  </si>
  <si>
    <t>г. Москва</t>
  </si>
  <si>
    <t>3. Претензии по оказанным Услугам и по их оплате у Сторон отсутствуют.</t>
  </si>
  <si>
    <t>Стоимость оказываемых Исполнителем Услуг, без НДС (руб./т)</t>
  </si>
  <si>
    <t xml:space="preserve"> </t>
  </si>
  <si>
    <t>ООО «РТС-Транс»</t>
  </si>
  <si>
    <t>Общая стоимость оказываемых услуг, в т.ч. НДС (руб.)</t>
  </si>
  <si>
    <t>Станция отправления</t>
  </si>
  <si>
    <t>Станция назначения</t>
  </si>
  <si>
    <t>Дата отправления</t>
  </si>
  <si>
    <t>Стоимость  оказываемых услуг по предоставлению вагонов для перевозки Грузов, без НДС (руб.)</t>
  </si>
  <si>
    <t xml:space="preserve">оказанных Услуг по Договору </t>
  </si>
  <si>
    <t>Итого по акту оказанных услуг</t>
  </si>
  <si>
    <t xml:space="preserve">Заместитель генерального директора  по коммерции 
(по доверенности № Д-10/24 от 15.04.2024 г.)                                                                                                                </t>
  </si>
  <si>
    <t>С.Ю. Телятников</t>
  </si>
  <si>
    <t xml:space="preserve">Заместитель генерального директора  по коммерции 
(по доверенности № Д-10/24 от 15.04.2024 г.)                                        С.Ю. Телятников                                                                                                                                                          </t>
  </si>
  <si>
    <t xml:space="preserve">Генеральный директор
</t>
  </si>
  <si>
    <t>Генеральный директор</t>
  </si>
  <si>
    <t>№ Д-159 от «02» декабря 2024 г.</t>
  </si>
  <si>
    <t>между ООО "РТС-Транс" и ООО «РИ-Транс»</t>
  </si>
  <si>
    <t>1. ООО "РТС-Транс" оказал ООО «РИ-Транс»  Услуги согласно Договору № Д-159 от «02» декабря 2024 г. Стоимость услуг включает в себя стоимость по предоставлению вагонов для перевозки Грузов:</t>
  </si>
  <si>
    <t>4. Настоящий акт  оказанных Услуг является неотъемлемой частью Договора № Д-159 от «02» декабря 2024 г.</t>
  </si>
  <si>
    <t>ООО «РИ-Транс»</t>
  </si>
  <si>
    <t>Э.Ф. Бухинский</t>
  </si>
  <si>
    <t>Войновка</t>
  </si>
  <si>
    <t>Акт № 2</t>
  </si>
  <si>
    <t>НДС</t>
  </si>
  <si>
    <t>Бензин</t>
  </si>
  <si>
    <t>Кобулети</t>
  </si>
  <si>
    <t>Тбилиси-узловая</t>
  </si>
  <si>
    <t>Баку-товарная</t>
  </si>
  <si>
    <t>Лило</t>
  </si>
  <si>
    <t>Улаанбаатар</t>
  </si>
  <si>
    <t>Гачиани</t>
  </si>
  <si>
    <t>Самтредиа</t>
  </si>
  <si>
    <t xml:space="preserve">Расшифровка за период с 01 января по 31 января 2025 г.  </t>
  </si>
  <si>
    <t xml:space="preserve"> к акту оказанных Услуг № 2 от 31.01.2025 г. по Договору № Д-159 от «01» декабря 2024 г.</t>
  </si>
  <si>
    <t>Девятнадцать миллионов восемьсот двенадцать тысяч триста семьдесят рублей 10 копеек</t>
  </si>
  <si>
    <t>за период  с 01 по 31 января 2025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</si>
</sst>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_-* #,##0.00_р_._-;\-* #,##0.00_р_._-;_-* &quot;-&quot;??_р_._-;_-@_-"/>
    <numFmt numFmtId="166" formatCode="#,##0.000"/>
    <numFmt numFmtId="167" formatCode="#,##0.00_ ;\-#,##0.00\ "/>
  </numFmts>
  <fonts count="40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8"/>
      <color rgb="FF000000"/>
      <name val="Tahoma"/>
      <family val="2"/>
      <charset val="204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name val="Arial"/>
      <family val="1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FF"/>
        <bgColor indexed="8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4" applyNumberFormat="0" applyAlignment="0" applyProtection="0"/>
    <xf numFmtId="0" fontId="15" fillId="9" borderId="15" applyNumberFormat="0" applyAlignment="0" applyProtection="0"/>
    <xf numFmtId="0" fontId="16" fillId="9" borderId="14" applyNumberFormat="0" applyAlignment="0" applyProtection="0"/>
    <xf numFmtId="0" fontId="17" fillId="0" borderId="16" applyNumberFormat="0" applyFill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1" fillId="10" borderId="20" applyNumberFormat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Font="0" applyFill="0" applyBorder="0" applyAlignment="0" applyProtection="0">
      <alignment horizontal="left" vertical="top" wrapText="1"/>
    </xf>
    <xf numFmtId="0" fontId="12" fillId="0" borderId="0"/>
    <xf numFmtId="0" fontId="25" fillId="13" borderId="0" applyNumberFormat="0" applyBorder="0" applyAlignment="0" applyProtection="0"/>
    <xf numFmtId="0" fontId="26" fillId="0" borderId="0" applyNumberFormat="0" applyFill="0" applyBorder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4" fillId="14" borderId="21" applyNumberFormat="0" applyFont="0" applyAlignment="0" applyProtection="0"/>
    <xf numFmtId="0" fontId="12" fillId="14" borderId="21" applyNumberFormat="0" applyFont="0" applyAlignment="0" applyProtection="0"/>
    <xf numFmtId="0" fontId="27" fillId="0" borderId="22" applyNumberFormat="0" applyFill="0" applyAlignment="0" applyProtection="0"/>
    <xf numFmtId="0" fontId="28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9" fillId="15" borderId="0" applyNumberFormat="0" applyBorder="0" applyAlignment="0" applyProtection="0"/>
    <xf numFmtId="0" fontId="39" fillId="0" borderId="0"/>
    <xf numFmtId="165" fontId="1" fillId="0" borderId="0" applyFont="0" applyFill="0" applyBorder="0" applyAlignment="0" applyProtection="0"/>
  </cellStyleXfs>
  <cellXfs count="150">
    <xf numFmtId="0" fontId="0" fillId="0" borderId="0" xfId="0"/>
    <xf numFmtId="4" fontId="3" fillId="16" borderId="0" xfId="0" applyNumberFormat="1" applyFont="1" applyFill="1"/>
    <xf numFmtId="0" fontId="0" fillId="16" borderId="0" xfId="0" applyFill="1" applyAlignment="1">
      <alignment horizontal="center"/>
    </xf>
    <xf numFmtId="0" fontId="0" fillId="16" borderId="0" xfId="0" applyFill="1"/>
    <xf numFmtId="4" fontId="8" fillId="16" borderId="0" xfId="0" applyNumberFormat="1" applyFont="1" applyFill="1"/>
    <xf numFmtId="0" fontId="8" fillId="16" borderId="0" xfId="0" applyFont="1" applyFill="1"/>
    <xf numFmtId="0" fontId="5" fillId="16" borderId="0" xfId="0" applyFont="1" applyFill="1" applyAlignment="1">
      <alignment horizontal="left" vertical="center" wrapText="1"/>
    </xf>
    <xf numFmtId="1" fontId="9" fillId="16" borderId="0" xfId="0" applyNumberFormat="1" applyFont="1" applyFill="1" applyAlignment="1">
      <alignment horizontal="center"/>
    </xf>
    <xf numFmtId="1" fontId="9" fillId="16" borderId="0" xfId="0" applyNumberFormat="1" applyFont="1" applyFill="1"/>
    <xf numFmtId="0" fontId="9" fillId="16" borderId="0" xfId="0" applyFont="1" applyFill="1"/>
    <xf numFmtId="0" fontId="8" fillId="16" borderId="0" xfId="0" applyFont="1" applyFill="1" applyAlignment="1">
      <alignment horizontal="center"/>
    </xf>
    <xf numFmtId="0" fontId="30" fillId="16" borderId="0" xfId="0" applyFont="1" applyFill="1" applyAlignment="1">
      <alignment horizontal="center" vertical="justify" wrapText="1"/>
    </xf>
    <xf numFmtId="0" fontId="31" fillId="16" borderId="0" xfId="0" applyFont="1" applyFill="1" applyAlignment="1">
      <alignment horizontal="center" vertical="center"/>
    </xf>
    <xf numFmtId="4" fontId="32" fillId="16" borderId="1" xfId="0" applyNumberFormat="1" applyFont="1" applyFill="1" applyBorder="1" applyAlignment="1">
      <alignment horizontal="center" vertical="center" wrapText="1"/>
    </xf>
    <xf numFmtId="0" fontId="8" fillId="16" borderId="0" xfId="0" applyFont="1" applyFill="1" applyAlignment="1">
      <alignment horizontal="left"/>
    </xf>
    <xf numFmtId="0" fontId="10" fillId="16" borderId="0" xfId="0" applyFont="1" applyFill="1"/>
    <xf numFmtId="0" fontId="8" fillId="16" borderId="0" xfId="0" applyFont="1" applyFill="1" applyAlignment="1">
      <alignment wrapText="1"/>
    </xf>
    <xf numFmtId="0" fontId="10" fillId="16" borderId="0" xfId="0" applyFont="1" applyFill="1" applyAlignment="1">
      <alignment wrapText="1"/>
    </xf>
    <xf numFmtId="0" fontId="10" fillId="16" borderId="0" xfId="0" applyFont="1" applyFill="1" applyAlignment="1">
      <alignment horizontal="left"/>
    </xf>
    <xf numFmtId="0" fontId="10" fillId="16" borderId="0" xfId="0" applyFont="1" applyFill="1" applyAlignment="1">
      <alignment horizontal="left" wrapText="1"/>
    </xf>
    <xf numFmtId="0" fontId="8" fillId="16" borderId="2" xfId="0" applyFont="1" applyFill="1" applyBorder="1"/>
    <xf numFmtId="0" fontId="8" fillId="16" borderId="0" xfId="0" applyFont="1" applyFill="1" applyAlignment="1">
      <alignment horizontal="left" vertical="center" wrapText="1"/>
    </xf>
    <xf numFmtId="0" fontId="6" fillId="16" borderId="0" xfId="0" applyFont="1" applyFill="1" applyAlignment="1">
      <alignment horizontal="center"/>
    </xf>
    <xf numFmtId="0" fontId="6" fillId="16" borderId="0" xfId="0" applyFont="1" applyFill="1"/>
    <xf numFmtId="0" fontId="6" fillId="16" borderId="0" xfId="0" applyFont="1" applyFill="1" applyAlignment="1">
      <alignment wrapText="1"/>
    </xf>
    <xf numFmtId="0" fontId="7" fillId="16" borderId="0" xfId="0" applyFont="1" applyFill="1" applyAlignment="1">
      <alignment wrapText="1"/>
    </xf>
    <xf numFmtId="0" fontId="7" fillId="16" borderId="0" xfId="0" applyFont="1" applyFill="1" applyAlignment="1">
      <alignment vertical="center" wrapText="1"/>
    </xf>
    <xf numFmtId="164" fontId="7" fillId="16" borderId="0" xfId="0" applyNumberFormat="1" applyFont="1" applyFill="1" applyAlignment="1">
      <alignment wrapText="1"/>
    </xf>
    <xf numFmtId="0" fontId="7" fillId="16" borderId="0" xfId="0" applyFont="1" applyFill="1" applyAlignment="1">
      <alignment horizontal="left" wrapText="1"/>
    </xf>
    <xf numFmtId="0" fontId="3" fillId="16" borderId="0" xfId="0" applyFont="1" applyFill="1"/>
    <xf numFmtId="4" fontId="8" fillId="16" borderId="0" xfId="0" applyNumberFormat="1" applyFont="1" applyFill="1" applyAlignment="1">
      <alignment horizontal="center"/>
    </xf>
    <xf numFmtId="0" fontId="8" fillId="16" borderId="0" xfId="0" applyFont="1" applyFill="1" applyAlignment="1">
      <alignment horizontal="center" vertical="center" wrapText="1"/>
    </xf>
    <xf numFmtId="0" fontId="10" fillId="16" borderId="0" xfId="0" applyFont="1" applyFill="1" applyAlignment="1">
      <alignment horizontal="left" vertical="center" wrapText="1"/>
    </xf>
    <xf numFmtId="4" fontId="10" fillId="16" borderId="0" xfId="0" applyNumberFormat="1" applyFont="1" applyFill="1" applyAlignment="1">
      <alignment horizontal="center"/>
    </xf>
    <xf numFmtId="14" fontId="10" fillId="16" borderId="0" xfId="0" applyNumberFormat="1" applyFont="1" applyFill="1" applyAlignment="1">
      <alignment horizontal="right"/>
    </xf>
    <xf numFmtId="0" fontId="10" fillId="16" borderId="0" xfId="0" applyFont="1" applyFill="1" applyAlignment="1">
      <alignment horizontal="right" vertical="center"/>
    </xf>
    <xf numFmtId="4" fontId="10" fillId="16" borderId="0" xfId="0" applyNumberFormat="1" applyFont="1" applyFill="1"/>
    <xf numFmtId="4" fontId="8" fillId="16" borderId="0" xfId="0" applyNumberFormat="1" applyFont="1" applyFill="1" applyAlignment="1">
      <alignment horizontal="left" vertical="center" wrapText="1"/>
    </xf>
    <xf numFmtId="0" fontId="33" fillId="16" borderId="0" xfId="0" applyFont="1" applyFill="1" applyAlignment="1">
      <alignment horizontal="left" vertical="center" wrapText="1"/>
    </xf>
    <xf numFmtId="0" fontId="8" fillId="16" borderId="0" xfId="0" applyFont="1" applyFill="1" applyAlignment="1">
      <alignment horizontal="left" wrapText="1"/>
    </xf>
    <xf numFmtId="4" fontId="8" fillId="16" borderId="0" xfId="0" applyNumberFormat="1" applyFont="1" applyFill="1" applyAlignment="1">
      <alignment wrapText="1" readingOrder="1"/>
    </xf>
    <xf numFmtId="4" fontId="8" fillId="16" borderId="0" xfId="0" applyNumberFormat="1" applyFont="1" applyFill="1" applyAlignment="1">
      <alignment vertical="top" wrapText="1"/>
    </xf>
    <xf numFmtId="4" fontId="8" fillId="16" borderId="0" xfId="0" applyNumberFormat="1" applyFont="1" applyFill="1" applyAlignment="1">
      <alignment vertical="top"/>
    </xf>
    <xf numFmtId="4" fontId="31" fillId="16" borderId="0" xfId="0" applyNumberFormat="1" applyFont="1" applyFill="1" applyAlignment="1">
      <alignment vertical="top"/>
    </xf>
    <xf numFmtId="4" fontId="8" fillId="16" borderId="0" xfId="0" applyNumberFormat="1" applyFont="1" applyFill="1" applyAlignment="1">
      <alignment horizontal="left" vertical="center" wrapText="1" readingOrder="1"/>
    </xf>
    <xf numFmtId="0" fontId="11" fillId="16" borderId="0" xfId="0" applyFont="1" applyFill="1" applyAlignment="1">
      <alignment wrapText="1"/>
    </xf>
    <xf numFmtId="0" fontId="8" fillId="16" borderId="0" xfId="0" applyFont="1" applyFill="1" applyAlignment="1">
      <alignment vertical="center" wrapText="1"/>
    </xf>
    <xf numFmtId="0" fontId="32" fillId="16" borderId="5" xfId="0" applyFont="1" applyFill="1" applyBorder="1" applyAlignment="1">
      <alignment horizontal="center" vertical="center"/>
    </xf>
    <xf numFmtId="0" fontId="32" fillId="16" borderId="6" xfId="0" applyFont="1" applyFill="1" applyBorder="1" applyAlignment="1">
      <alignment horizontal="center" vertical="center" wrapText="1"/>
    </xf>
    <xf numFmtId="0" fontId="32" fillId="16" borderId="7" xfId="0" applyFont="1" applyFill="1" applyBorder="1" applyAlignment="1">
      <alignment horizontal="center" vertical="center" wrapText="1"/>
    </xf>
    <xf numFmtId="166" fontId="8" fillId="16" borderId="0" xfId="0" applyNumberFormat="1" applyFont="1" applyFill="1" applyAlignment="1">
      <alignment vertical="center"/>
    </xf>
    <xf numFmtId="0" fontId="35" fillId="17" borderId="3" xfId="0" applyFont="1" applyFill="1" applyBorder="1" applyAlignment="1">
      <alignment horizontal="center" vertical="top" wrapText="1"/>
    </xf>
    <xf numFmtId="0" fontId="35" fillId="17" borderId="9" xfId="0" applyFont="1" applyFill="1" applyBorder="1" applyAlignment="1">
      <alignment horizontal="center" vertical="top" wrapText="1"/>
    </xf>
    <xf numFmtId="166" fontId="30" fillId="16" borderId="0" xfId="0" applyNumberFormat="1" applyFont="1" applyFill="1" applyAlignment="1">
      <alignment horizontal="center" vertical="center" wrapText="1"/>
    </xf>
    <xf numFmtId="166" fontId="32" fillId="16" borderId="6" xfId="0" applyNumberFormat="1" applyFont="1" applyFill="1" applyBorder="1" applyAlignment="1">
      <alignment horizontal="center" vertical="center" wrapText="1"/>
    </xf>
    <xf numFmtId="166" fontId="7" fillId="16" borderId="0" xfId="0" applyNumberFormat="1" applyFont="1" applyFill="1" applyAlignment="1">
      <alignment vertical="center" wrapText="1"/>
    </xf>
    <xf numFmtId="166" fontId="0" fillId="16" borderId="0" xfId="0" applyNumberFormat="1" applyFill="1" applyAlignment="1">
      <alignment vertical="center"/>
    </xf>
    <xf numFmtId="4" fontId="10" fillId="16" borderId="0" xfId="0" applyNumberFormat="1" applyFont="1" applyFill="1" applyAlignment="1">
      <alignment vertical="center"/>
    </xf>
    <xf numFmtId="0" fontId="32" fillId="16" borderId="0" xfId="0" applyFont="1" applyFill="1" applyAlignment="1">
      <alignment horizontal="center" vertical="center"/>
    </xf>
    <xf numFmtId="0" fontId="32" fillId="16" borderId="0" xfId="0" applyFont="1" applyFill="1" applyAlignment="1">
      <alignment horizontal="center" vertical="center" wrapText="1"/>
    </xf>
    <xf numFmtId="166" fontId="32" fillId="16" borderId="0" xfId="0" applyNumberFormat="1" applyFont="1" applyFill="1" applyAlignment="1">
      <alignment horizontal="center" vertical="center" wrapText="1"/>
    </xf>
    <xf numFmtId="0" fontId="35" fillId="17" borderId="0" xfId="0" applyFont="1" applyFill="1" applyAlignment="1">
      <alignment horizontal="center" vertical="top" wrapText="1"/>
    </xf>
    <xf numFmtId="166" fontId="35" fillId="17" borderId="0" xfId="0" applyNumberFormat="1" applyFont="1" applyFill="1" applyAlignment="1">
      <alignment horizontal="center" vertical="top" wrapText="1"/>
    </xf>
    <xf numFmtId="14" fontId="35" fillId="17" borderId="0" xfId="0" applyNumberFormat="1" applyFont="1" applyFill="1" applyAlignment="1">
      <alignment horizontal="center" vertical="top" wrapText="1"/>
    </xf>
    <xf numFmtId="4" fontId="34" fillId="16" borderId="0" xfId="0" applyNumberFormat="1" applyFont="1" applyFill="1" applyAlignment="1">
      <alignment horizontal="center"/>
    </xf>
    <xf numFmtId="167" fontId="34" fillId="16" borderId="0" xfId="40" applyNumberFormat="1" applyFont="1" applyFill="1" applyBorder="1" applyAlignment="1">
      <alignment horizontal="center" vertical="center"/>
    </xf>
    <xf numFmtId="167" fontId="34" fillId="16" borderId="3" xfId="40" applyNumberFormat="1" applyFont="1" applyFill="1" applyBorder="1" applyAlignment="1">
      <alignment horizontal="center" vertical="center"/>
    </xf>
    <xf numFmtId="167" fontId="34" fillId="16" borderId="4" xfId="40" applyNumberFormat="1" applyFont="1" applyFill="1" applyBorder="1" applyAlignment="1">
      <alignment horizontal="center" vertical="center"/>
    </xf>
    <xf numFmtId="0" fontId="35" fillId="17" borderId="8" xfId="0" applyFont="1" applyFill="1" applyBorder="1" applyAlignment="1">
      <alignment horizontal="center" vertical="center" wrapText="1"/>
    </xf>
    <xf numFmtId="166" fontId="35" fillId="17" borderId="8" xfId="0" applyNumberFormat="1" applyFont="1" applyFill="1" applyBorder="1" applyAlignment="1">
      <alignment horizontal="center" vertical="center" wrapText="1"/>
    </xf>
    <xf numFmtId="14" fontId="35" fillId="17" borderId="8" xfId="0" applyNumberFormat="1" applyFont="1" applyFill="1" applyBorder="1" applyAlignment="1">
      <alignment horizontal="center" vertical="top" wrapText="1"/>
    </xf>
    <xf numFmtId="4" fontId="10" fillId="16" borderId="0" xfId="0" applyNumberFormat="1" applyFont="1" applyFill="1" applyAlignment="1">
      <alignment wrapText="1"/>
    </xf>
    <xf numFmtId="0" fontId="30" fillId="16" borderId="10" xfId="0" applyFont="1" applyFill="1" applyBorder="1" applyAlignment="1">
      <alignment horizontal="center" vertical="center"/>
    </xf>
    <xf numFmtId="1" fontId="8" fillId="16" borderId="11" xfId="0" applyNumberFormat="1" applyFont="1" applyFill="1" applyBorder="1" applyAlignment="1">
      <alignment horizontal="left" vertical="center" wrapText="1"/>
    </xf>
    <xf numFmtId="0" fontId="31" fillId="16" borderId="11" xfId="0" applyFont="1" applyFill="1" applyBorder="1" applyAlignment="1">
      <alignment horizontal="center"/>
    </xf>
    <xf numFmtId="166" fontId="30" fillId="16" borderId="11" xfId="0" applyNumberFormat="1" applyFont="1" applyFill="1" applyBorder="1" applyAlignment="1">
      <alignment horizontal="center" vertical="center"/>
    </xf>
    <xf numFmtId="165" fontId="31" fillId="16" borderId="11" xfId="39" applyFont="1" applyFill="1" applyBorder="1" applyAlignment="1">
      <alignment horizontal="center"/>
    </xf>
    <xf numFmtId="4" fontId="30" fillId="16" borderId="11" xfId="0" applyNumberFormat="1" applyFont="1" applyFill="1" applyBorder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166" fontId="7" fillId="16" borderId="0" xfId="0" applyNumberFormat="1" applyFont="1" applyFill="1" applyAlignment="1">
      <alignment horizontal="center" vertical="center" wrapText="1"/>
    </xf>
    <xf numFmtId="4" fontId="7" fillId="16" borderId="0" xfId="0" applyNumberFormat="1" applyFont="1" applyFill="1" applyAlignment="1">
      <alignment horizontal="center" vertical="center" wrapText="1"/>
    </xf>
    <xf numFmtId="167" fontId="8" fillId="16" borderId="0" xfId="0" applyNumberFormat="1" applyFont="1" applyFill="1"/>
    <xf numFmtId="0" fontId="36" fillId="17" borderId="9" xfId="0" applyFont="1" applyFill="1" applyBorder="1" applyAlignment="1">
      <alignment horizontal="center" vertical="center" wrapText="1"/>
    </xf>
    <xf numFmtId="0" fontId="36" fillId="17" borderId="3" xfId="0" applyFont="1" applyFill="1" applyBorder="1" applyAlignment="1">
      <alignment horizontal="center" vertical="center" wrapText="1"/>
    </xf>
    <xf numFmtId="0" fontId="6" fillId="16" borderId="3" xfId="0" applyFont="1" applyFill="1" applyBorder="1" applyAlignment="1">
      <alignment horizontal="center" vertical="center" wrapText="1"/>
    </xf>
    <xf numFmtId="166" fontId="6" fillId="16" borderId="3" xfId="0" applyNumberFormat="1" applyFont="1" applyFill="1" applyBorder="1" applyAlignment="1">
      <alignment horizontal="center" vertical="center" wrapText="1"/>
    </xf>
    <xf numFmtId="4" fontId="37" fillId="16" borderId="3" xfId="0" applyNumberFormat="1" applyFont="1" applyFill="1" applyBorder="1" applyAlignment="1">
      <alignment horizontal="center" vertical="center" wrapText="1"/>
    </xf>
    <xf numFmtId="0" fontId="30" fillId="16" borderId="0" xfId="0" applyFont="1" applyFill="1" applyAlignment="1">
      <alignment horizontal="center" vertical="center"/>
    </xf>
    <xf numFmtId="1" fontId="8" fillId="16" borderId="0" xfId="0" applyNumberFormat="1" applyFont="1" applyFill="1" applyAlignment="1">
      <alignment horizontal="left" vertical="center" wrapText="1"/>
    </xf>
    <xf numFmtId="0" fontId="31" fillId="16" borderId="0" xfId="0" applyFont="1" applyFill="1" applyAlignment="1">
      <alignment horizontal="center"/>
    </xf>
    <xf numFmtId="166" fontId="30" fillId="16" borderId="0" xfId="0" applyNumberFormat="1" applyFont="1" applyFill="1" applyAlignment="1">
      <alignment horizontal="center" vertical="center"/>
    </xf>
    <xf numFmtId="165" fontId="31" fillId="16" borderId="0" xfId="39" applyFont="1" applyFill="1" applyBorder="1" applyAlignment="1">
      <alignment horizontal="center"/>
    </xf>
    <xf numFmtId="4" fontId="30" fillId="16" borderId="0" xfId="0" applyNumberFormat="1" applyFont="1" applyFill="1" applyAlignment="1">
      <alignment horizontal="center" vertical="center"/>
    </xf>
    <xf numFmtId="166" fontId="7" fillId="16" borderId="11" xfId="0" applyNumberFormat="1" applyFont="1" applyFill="1" applyBorder="1" applyAlignment="1">
      <alignment horizontal="center" vertical="center" wrapText="1"/>
    </xf>
    <xf numFmtId="4" fontId="7" fillId="16" borderId="11" xfId="0" applyNumberFormat="1" applyFont="1" applyFill="1" applyBorder="1" applyAlignment="1">
      <alignment horizontal="center" vertical="center" wrapText="1"/>
    </xf>
    <xf numFmtId="4" fontId="7" fillId="16" borderId="12" xfId="0" applyNumberFormat="1" applyFont="1" applyFill="1" applyBorder="1" applyAlignment="1">
      <alignment horizontal="center" vertical="center" wrapText="1"/>
    </xf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horizontal="right" vertical="center" wrapText="1"/>
    </xf>
    <xf numFmtId="0" fontId="35" fillId="17" borderId="3" xfId="0" applyFont="1" applyFill="1" applyBorder="1" applyAlignment="1">
      <alignment horizontal="center" vertical="top"/>
    </xf>
    <xf numFmtId="0" fontId="35" fillId="17" borderId="8" xfId="0" applyFont="1" applyFill="1" applyBorder="1" applyAlignment="1">
      <alignment horizontal="center" vertical="center"/>
    </xf>
    <xf numFmtId="166" fontId="35" fillId="17" borderId="8" xfId="0" applyNumberFormat="1" applyFont="1" applyFill="1" applyBorder="1" applyAlignment="1">
      <alignment horizontal="center" vertical="center"/>
    </xf>
    <xf numFmtId="14" fontId="35" fillId="17" borderId="8" xfId="0" applyNumberFormat="1" applyFont="1" applyFill="1" applyBorder="1" applyAlignment="1">
      <alignment horizontal="center" vertical="top"/>
    </xf>
    <xf numFmtId="1" fontId="9" fillId="16" borderId="0" xfId="0" applyNumberFormat="1" applyFont="1" applyFill="1" applyAlignment="1">
      <alignment horizontal="left"/>
    </xf>
    <xf numFmtId="0" fontId="9" fillId="16" borderId="0" xfId="0" applyFont="1" applyFill="1" applyAlignment="1">
      <alignment horizontal="left"/>
    </xf>
    <xf numFmtId="0" fontId="30" fillId="16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30" fillId="16" borderId="0" xfId="0" applyFont="1" applyFill="1" applyAlignment="1">
      <alignment horizontal="center" vertical="justify"/>
    </xf>
    <xf numFmtId="0" fontId="7" fillId="16" borderId="0" xfId="0" applyFont="1" applyFill="1" applyAlignment="1">
      <alignment horizontal="center" wrapText="1"/>
    </xf>
    <xf numFmtId="4" fontId="0" fillId="16" borderId="0" xfId="0" applyNumberFormat="1" applyFill="1" applyAlignment="1">
      <alignment horizontal="center" vertical="center"/>
    </xf>
    <xf numFmtId="4" fontId="6" fillId="16" borderId="0" xfId="0" applyNumberFormat="1" applyFont="1" applyFill="1" applyAlignment="1">
      <alignment horizontal="center"/>
    </xf>
    <xf numFmtId="4" fontId="0" fillId="16" borderId="0" xfId="0" applyNumberFormat="1" applyFill="1" applyAlignment="1">
      <alignment horizontal="center"/>
    </xf>
    <xf numFmtId="0" fontId="8" fillId="16" borderId="13" xfId="0" applyFont="1" applyFill="1" applyBorder="1" applyAlignment="1">
      <alignment horizontal="left" vertical="center" wrapText="1"/>
    </xf>
    <xf numFmtId="4" fontId="34" fillId="16" borderId="8" xfId="0" applyNumberFormat="1" applyFont="1" applyFill="1" applyBorder="1" applyAlignment="1">
      <alignment horizontal="center" vertical="center"/>
    </xf>
    <xf numFmtId="9" fontId="34" fillId="16" borderId="3" xfId="43" applyNumberFormat="1" applyFont="1" applyFill="1" applyBorder="1" applyAlignment="1">
      <alignment horizontal="center" vertical="center"/>
    </xf>
    <xf numFmtId="0" fontId="9" fillId="17" borderId="3" xfId="0" applyFont="1" applyFill="1" applyBorder="1" applyAlignment="1">
      <alignment horizontal="center" vertical="top"/>
    </xf>
    <xf numFmtId="0" fontId="9" fillId="17" borderId="8" xfId="0" applyFont="1" applyFill="1" applyBorder="1" applyAlignment="1">
      <alignment horizontal="center" vertical="center"/>
    </xf>
    <xf numFmtId="0" fontId="9" fillId="17" borderId="8" xfId="0" applyFont="1" applyFill="1" applyBorder="1" applyAlignment="1">
      <alignment horizontal="center" vertical="center" wrapText="1"/>
    </xf>
    <xf numFmtId="166" fontId="9" fillId="17" borderId="8" xfId="0" applyNumberFormat="1" applyFont="1" applyFill="1" applyBorder="1" applyAlignment="1">
      <alignment horizontal="center" vertical="center"/>
    </xf>
    <xf numFmtId="14" fontId="9" fillId="17" borderId="8" xfId="0" applyNumberFormat="1" applyFont="1" applyFill="1" applyBorder="1" applyAlignment="1">
      <alignment horizontal="center" vertical="top"/>
    </xf>
    <xf numFmtId="4" fontId="9" fillId="16" borderId="8" xfId="0" applyNumberFormat="1" applyFont="1" applyFill="1" applyBorder="1" applyAlignment="1">
      <alignment horizontal="center" vertical="center"/>
    </xf>
    <xf numFmtId="4" fontId="6" fillId="16" borderId="3" xfId="0" applyNumberFormat="1" applyFont="1" applyFill="1" applyBorder="1" applyAlignment="1">
      <alignment horizontal="center" vertical="center"/>
    </xf>
    <xf numFmtId="4" fontId="6" fillId="16" borderId="4" xfId="0" applyNumberFormat="1" applyFont="1" applyFill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0" fontId="8" fillId="16" borderId="0" xfId="0" applyFont="1" applyFill="1" applyAlignment="1">
      <alignment horizontal="justify" vertical="top" wrapText="1"/>
    </xf>
    <xf numFmtId="4" fontId="7" fillId="16" borderId="6" xfId="0" applyNumberFormat="1" applyFont="1" applyFill="1" applyBorder="1" applyAlignment="1">
      <alignment horizontal="center" vertical="center" wrapText="1"/>
    </xf>
    <xf numFmtId="4" fontId="7" fillId="16" borderId="3" xfId="0" applyNumberFormat="1" applyFont="1" applyFill="1" applyBorder="1" applyAlignment="1">
      <alignment horizontal="center" vertical="center" wrapText="1"/>
    </xf>
    <xf numFmtId="0" fontId="10" fillId="16" borderId="0" xfId="0" applyFont="1" applyFill="1" applyAlignment="1">
      <alignment horizontal="center" vertical="center" wrapText="1"/>
    </xf>
    <xf numFmtId="0" fontId="30" fillId="16" borderId="0" xfId="0" applyFont="1" applyFill="1" applyAlignment="1">
      <alignment horizontal="center" vertical="center" wrapText="1"/>
    </xf>
    <xf numFmtId="0" fontId="8" fillId="16" borderId="0" xfId="0" applyFont="1" applyFill="1" applyAlignment="1">
      <alignment horizontal="left" wrapText="1"/>
    </xf>
    <xf numFmtId="0" fontId="8" fillId="16" borderId="0" xfId="0" applyFont="1" applyFill="1" applyAlignment="1">
      <alignment horizontal="left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38" fillId="16" borderId="6" xfId="0" applyFont="1" applyFill="1" applyBorder="1" applyAlignment="1">
      <alignment horizontal="center" vertical="center" wrapText="1"/>
    </xf>
    <xf numFmtId="0" fontId="38" fillId="16" borderId="3" xfId="0" applyFont="1" applyFill="1" applyBorder="1" applyAlignment="1">
      <alignment horizontal="center" vertical="center" wrapText="1"/>
    </xf>
    <xf numFmtId="0" fontId="8" fillId="16" borderId="0" xfId="0" applyFont="1" applyFill="1"/>
    <xf numFmtId="0" fontId="10" fillId="16" borderId="0" xfId="0" applyFont="1" applyFill="1" applyAlignment="1">
      <alignment horizontal="left" wrapText="1"/>
    </xf>
    <xf numFmtId="0" fontId="38" fillId="16" borderId="7" xfId="0" applyFont="1" applyFill="1" applyBorder="1" applyAlignment="1">
      <alignment horizontal="center" vertical="center" wrapText="1"/>
    </xf>
    <xf numFmtId="0" fontId="38" fillId="16" borderId="4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11" fillId="16" borderId="2" xfId="0" applyFont="1" applyFill="1" applyBorder="1" applyAlignment="1">
      <alignment horizontal="center" wrapText="1"/>
    </xf>
    <xf numFmtId="0" fontId="8" fillId="16" borderId="2" xfId="0" applyFont="1" applyFill="1" applyBorder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vertical="justify" wrapText="1"/>
    </xf>
    <xf numFmtId="0" fontId="8" fillId="16" borderId="13" xfId="0" applyFont="1" applyFill="1" applyBorder="1" applyAlignment="1">
      <alignment horizontal="right" vertical="top" wrapText="1"/>
    </xf>
    <xf numFmtId="0" fontId="8" fillId="16" borderId="13" xfId="0" applyFont="1" applyFill="1" applyBorder="1" applyAlignment="1">
      <alignment horizontal="left" vertical="top" wrapText="1"/>
    </xf>
    <xf numFmtId="0" fontId="7" fillId="16" borderId="0" xfId="0" applyFont="1" applyFill="1" applyAlignment="1">
      <alignment horizontal="left" wrapText="1"/>
    </xf>
    <xf numFmtId="0" fontId="10" fillId="16" borderId="2" xfId="0" applyFont="1" applyFill="1" applyBorder="1" applyAlignment="1">
      <alignment horizontal="left" wrapText="1"/>
    </xf>
  </cellXfs>
  <cellStyles count="44">
    <cellStyle name="Normal" xfId="42" xr:uid="{2A4937AB-77D0-47C7-A8A3-B3905E8D1B5A}"/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10" xfId="18" xr:uid="{00000000-0005-0000-0000-000012000000}"/>
    <cellStyle name="Обычный 9" xfId="19" xr:uid="{00000000-0005-0000-0000-000013000000}"/>
    <cellStyle name="Плохой" xfId="20" builtinId="27" customBuiltin="1"/>
    <cellStyle name="Пояснение" xfId="21" builtinId="53" customBuiltin="1"/>
    <cellStyle name="Примечание 2" xfId="22" xr:uid="{00000000-0005-0000-0000-000016000000}"/>
    <cellStyle name="Примечание 2 2" xfId="23" xr:uid="{00000000-0005-0000-0000-000017000000}"/>
    <cellStyle name="Примечание 3" xfId="24" xr:uid="{00000000-0005-0000-0000-000018000000}"/>
    <cellStyle name="Примечание 3 2" xfId="25" xr:uid="{00000000-0005-0000-0000-000019000000}"/>
    <cellStyle name="Примечание 4" xfId="26" xr:uid="{00000000-0005-0000-0000-00001A000000}"/>
    <cellStyle name="Примечание 4 2" xfId="27" xr:uid="{00000000-0005-0000-0000-00001B000000}"/>
    <cellStyle name="Примечание 5" xfId="28" xr:uid="{00000000-0005-0000-0000-00001C000000}"/>
    <cellStyle name="Примечание 5 2" xfId="29" xr:uid="{00000000-0005-0000-0000-00001D000000}"/>
    <cellStyle name="Примечание 6" xfId="30" xr:uid="{00000000-0005-0000-0000-00001E000000}"/>
    <cellStyle name="Примечание 6 2" xfId="31" xr:uid="{00000000-0005-0000-0000-00001F000000}"/>
    <cellStyle name="Примечание 7" xfId="32" xr:uid="{00000000-0005-0000-0000-000020000000}"/>
    <cellStyle name="Примечание 7 2" xfId="33" xr:uid="{00000000-0005-0000-0000-000021000000}"/>
    <cellStyle name="Примечание 8" xfId="34" xr:uid="{00000000-0005-0000-0000-000022000000}"/>
    <cellStyle name="Примечание 8 2" xfId="35" xr:uid="{00000000-0005-0000-0000-000023000000}"/>
    <cellStyle name="Примечание 9" xfId="36" xr:uid="{00000000-0005-0000-0000-000024000000}"/>
    <cellStyle name="Связанная ячейка" xfId="37" builtinId="24" customBuiltin="1"/>
    <cellStyle name="Текст предупреждения" xfId="38" builtinId="11" customBuiltin="1"/>
    <cellStyle name="Финансовый" xfId="39" builtinId="3"/>
    <cellStyle name="Финансовый 2" xfId="40" xr:uid="{00000000-0005-0000-0000-000028000000}"/>
    <cellStyle name="Финансовый 2 2" xfId="43" xr:uid="{EC2839D7-9722-4484-9EBA-8237611476A7}"/>
    <cellStyle name="Хороший" xfId="41" builtinId="26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7"/>
  <sheetViews>
    <sheetView tabSelected="1" zoomScale="80" zoomScaleNormal="80" zoomScaleSheetLayoutView="70" workbookViewId="0">
      <selection activeCell="F8" sqref="F8:F9"/>
    </sheetView>
  </sheetViews>
  <sheetFormatPr defaultColWidth="9.140625" defaultRowHeight="12.75" x14ac:dyDescent="0.2"/>
  <cols>
    <col min="1" max="1" width="24" style="31" customWidth="1"/>
    <col min="2" max="2" width="24.28515625" style="5" customWidth="1"/>
    <col min="3" max="3" width="29.7109375" style="5" customWidth="1"/>
    <col min="4" max="4" width="17.7109375" style="30" customWidth="1"/>
    <col min="5" max="5" width="31.140625" style="30" customWidth="1"/>
    <col min="6" max="6" width="27.140625" style="30" customWidth="1"/>
    <col min="7" max="7" width="20.140625" style="30" customWidth="1"/>
    <col min="8" max="8" width="25.5703125" style="4" customWidth="1"/>
    <col min="9" max="9" width="20.85546875" style="5" customWidth="1"/>
    <col min="10" max="10" width="20.5703125" style="4" customWidth="1"/>
    <col min="11" max="11" width="12.7109375" style="5" bestFit="1" customWidth="1"/>
    <col min="12" max="16384" width="9.140625" style="5"/>
  </cols>
  <sheetData>
    <row r="1" spans="1:20" ht="18" customHeight="1" x14ac:dyDescent="0.2">
      <c r="A1" s="126" t="s">
        <v>34</v>
      </c>
      <c r="B1" s="126"/>
      <c r="C1" s="126"/>
      <c r="D1" s="126"/>
      <c r="E1" s="126"/>
      <c r="F1" s="126"/>
      <c r="G1" s="126"/>
      <c r="H1" s="126"/>
    </row>
    <row r="2" spans="1:20" ht="13.5" customHeight="1" x14ac:dyDescent="0.2">
      <c r="A2" s="126" t="s">
        <v>20</v>
      </c>
      <c r="B2" s="126"/>
      <c r="C2" s="126"/>
      <c r="D2" s="126"/>
      <c r="E2" s="126"/>
      <c r="F2" s="126"/>
      <c r="G2" s="126"/>
      <c r="H2" s="126"/>
      <c r="J2" s="58"/>
      <c r="K2" s="59"/>
      <c r="L2" s="59"/>
      <c r="M2" s="59"/>
      <c r="N2" s="60"/>
      <c r="O2" s="59"/>
      <c r="P2" s="59"/>
      <c r="Q2" s="59"/>
      <c r="R2" s="59"/>
      <c r="S2" s="59"/>
      <c r="T2" s="59"/>
    </row>
    <row r="3" spans="1:20" ht="18" customHeight="1" x14ac:dyDescent="0.2">
      <c r="A3" s="126" t="s">
        <v>27</v>
      </c>
      <c r="B3" s="126"/>
      <c r="C3" s="126"/>
      <c r="D3" s="126"/>
      <c r="E3" s="126"/>
      <c r="F3" s="126"/>
      <c r="G3" s="126"/>
      <c r="H3" s="126"/>
      <c r="J3" s="61"/>
      <c r="K3" s="61"/>
      <c r="L3" s="61"/>
      <c r="M3" s="61"/>
      <c r="N3" s="62"/>
      <c r="O3" s="63"/>
      <c r="P3" s="61"/>
      <c r="Q3" s="64"/>
      <c r="R3" s="65"/>
      <c r="S3" s="65"/>
      <c r="T3" s="65"/>
    </row>
    <row r="4" spans="1:20" ht="13.5" customHeight="1" x14ac:dyDescent="0.2">
      <c r="A4" s="126" t="s">
        <v>28</v>
      </c>
      <c r="B4" s="126"/>
      <c r="C4" s="126"/>
      <c r="D4" s="126"/>
      <c r="E4" s="126"/>
      <c r="F4" s="126"/>
      <c r="G4" s="126"/>
      <c r="H4" s="126"/>
    </row>
    <row r="5" spans="1:20" ht="18.75" customHeight="1" x14ac:dyDescent="0.2">
      <c r="A5" s="127" t="s">
        <v>47</v>
      </c>
      <c r="B5" s="127"/>
      <c r="C5" s="127"/>
      <c r="D5" s="127"/>
      <c r="E5" s="127"/>
      <c r="F5" s="127"/>
      <c r="G5" s="127"/>
      <c r="H5" s="127"/>
    </row>
    <row r="6" spans="1:20" ht="23.25" customHeight="1" x14ac:dyDescent="0.2">
      <c r="A6" s="32" t="s">
        <v>10</v>
      </c>
      <c r="B6" s="15"/>
      <c r="C6" s="15"/>
      <c r="D6" s="33"/>
      <c r="E6" s="33"/>
      <c r="F6" s="33"/>
      <c r="G6" s="33"/>
      <c r="H6" s="34">
        <v>45688</v>
      </c>
    </row>
    <row r="7" spans="1:20" ht="20.25" customHeight="1" thickBot="1" x14ac:dyDescent="0.25">
      <c r="A7" s="123" t="s">
        <v>29</v>
      </c>
      <c r="B7" s="123"/>
      <c r="C7" s="123"/>
      <c r="D7" s="123"/>
      <c r="E7" s="123"/>
      <c r="F7" s="123"/>
      <c r="G7" s="123"/>
      <c r="H7" s="123"/>
    </row>
    <row r="8" spans="1:20" s="29" customFormat="1" ht="6.75" customHeight="1" x14ac:dyDescent="0.3">
      <c r="A8" s="130" t="s">
        <v>0</v>
      </c>
      <c r="B8" s="138" t="s">
        <v>16</v>
      </c>
      <c r="C8" s="138" t="s">
        <v>17</v>
      </c>
      <c r="D8" s="124" t="s">
        <v>7</v>
      </c>
      <c r="E8" s="132" t="s">
        <v>12</v>
      </c>
      <c r="F8" s="132" t="s">
        <v>19</v>
      </c>
      <c r="G8" s="132" t="s">
        <v>35</v>
      </c>
      <c r="H8" s="136" t="s">
        <v>15</v>
      </c>
      <c r="J8" s="1"/>
    </row>
    <row r="9" spans="1:20" s="29" customFormat="1" ht="75" customHeight="1" x14ac:dyDescent="0.3">
      <c r="A9" s="131"/>
      <c r="B9" s="139"/>
      <c r="C9" s="139"/>
      <c r="D9" s="125"/>
      <c r="E9" s="133"/>
      <c r="F9" s="133"/>
      <c r="G9" s="133"/>
      <c r="H9" s="137"/>
      <c r="J9" s="1"/>
    </row>
    <row r="10" spans="1:20" s="29" customFormat="1" ht="19.5" customHeight="1" x14ac:dyDescent="0.3">
      <c r="A10" s="82" t="s">
        <v>36</v>
      </c>
      <c r="B10" s="83" t="s">
        <v>33</v>
      </c>
      <c r="C10" s="84" t="s">
        <v>37</v>
      </c>
      <c r="D10" s="85">
        <v>797.48199999999997</v>
      </c>
      <c r="E10" s="86">
        <v>4750</v>
      </c>
      <c r="F10" s="120">
        <f t="shared" ref="F10:F16" si="0">D10*E10</f>
        <v>3788039.5</v>
      </c>
      <c r="G10" s="122">
        <v>0</v>
      </c>
      <c r="H10" s="121">
        <f t="shared" ref="H10:H16" si="1">F10+G10</f>
        <v>3788039.5</v>
      </c>
      <c r="J10" s="1"/>
    </row>
    <row r="11" spans="1:20" s="29" customFormat="1" ht="19.5" customHeight="1" x14ac:dyDescent="0.3">
      <c r="A11" s="82" t="s">
        <v>36</v>
      </c>
      <c r="B11" s="83" t="s">
        <v>33</v>
      </c>
      <c r="C11" s="84" t="s">
        <v>38</v>
      </c>
      <c r="D11" s="85">
        <v>1966.759</v>
      </c>
      <c r="E11" s="86">
        <v>4580</v>
      </c>
      <c r="F11" s="120">
        <f t="shared" si="0"/>
        <v>9007756.2200000007</v>
      </c>
      <c r="G11" s="122">
        <v>0</v>
      </c>
      <c r="H11" s="121">
        <f t="shared" si="1"/>
        <v>9007756.2200000007</v>
      </c>
      <c r="J11" s="1"/>
    </row>
    <row r="12" spans="1:20" s="29" customFormat="1" ht="19.5" customHeight="1" x14ac:dyDescent="0.3">
      <c r="A12" s="82" t="s">
        <v>36</v>
      </c>
      <c r="B12" s="83" t="s">
        <v>33</v>
      </c>
      <c r="C12" s="84" t="s">
        <v>39</v>
      </c>
      <c r="D12" s="85">
        <v>441.02</v>
      </c>
      <c r="E12" s="86">
        <v>4400</v>
      </c>
      <c r="F12" s="120">
        <f t="shared" si="0"/>
        <v>1940488</v>
      </c>
      <c r="G12" s="122">
        <v>0</v>
      </c>
      <c r="H12" s="121">
        <f t="shared" si="1"/>
        <v>1940488</v>
      </c>
      <c r="J12" s="1"/>
    </row>
    <row r="13" spans="1:20" s="29" customFormat="1" ht="19.5" customHeight="1" x14ac:dyDescent="0.3">
      <c r="A13" s="82" t="s">
        <v>36</v>
      </c>
      <c r="B13" s="83" t="s">
        <v>33</v>
      </c>
      <c r="C13" s="84" t="s">
        <v>41</v>
      </c>
      <c r="D13" s="85">
        <v>335.053</v>
      </c>
      <c r="E13" s="86">
        <v>4600</v>
      </c>
      <c r="F13" s="120">
        <f t="shared" si="0"/>
        <v>1541243.8</v>
      </c>
      <c r="G13" s="122">
        <v>0</v>
      </c>
      <c r="H13" s="121">
        <f t="shared" si="1"/>
        <v>1541243.8</v>
      </c>
      <c r="J13" s="1"/>
    </row>
    <row r="14" spans="1:20" s="29" customFormat="1" ht="19.5" customHeight="1" x14ac:dyDescent="0.3">
      <c r="A14" s="82" t="s">
        <v>36</v>
      </c>
      <c r="B14" s="83" t="s">
        <v>33</v>
      </c>
      <c r="C14" s="84" t="s">
        <v>40</v>
      </c>
      <c r="D14" s="85">
        <v>60.664000000000001</v>
      </c>
      <c r="E14" s="86">
        <v>4580</v>
      </c>
      <c r="F14" s="120">
        <f t="shared" si="0"/>
        <v>277841.12</v>
      </c>
      <c r="G14" s="122">
        <v>0</v>
      </c>
      <c r="H14" s="121">
        <f t="shared" si="1"/>
        <v>277841.12</v>
      </c>
      <c r="J14" s="1"/>
    </row>
    <row r="15" spans="1:20" s="29" customFormat="1" ht="19.5" customHeight="1" x14ac:dyDescent="0.3">
      <c r="A15" s="82" t="s">
        <v>36</v>
      </c>
      <c r="B15" s="83" t="s">
        <v>33</v>
      </c>
      <c r="C15" s="84" t="s">
        <v>42</v>
      </c>
      <c r="D15" s="85">
        <v>605.43700000000001</v>
      </c>
      <c r="E15" s="86">
        <v>4580</v>
      </c>
      <c r="F15" s="120">
        <f t="shared" si="0"/>
        <v>2772901.46</v>
      </c>
      <c r="G15" s="122">
        <v>0</v>
      </c>
      <c r="H15" s="121">
        <f t="shared" si="1"/>
        <v>2772901.46</v>
      </c>
      <c r="J15" s="1"/>
    </row>
    <row r="16" spans="1:20" s="29" customFormat="1" ht="19.5" customHeight="1" thickBot="1" x14ac:dyDescent="0.35">
      <c r="A16" s="82" t="s">
        <v>36</v>
      </c>
      <c r="B16" s="83" t="s">
        <v>33</v>
      </c>
      <c r="C16" s="84" t="s">
        <v>43</v>
      </c>
      <c r="D16" s="85">
        <v>103</v>
      </c>
      <c r="E16" s="86">
        <v>4700</v>
      </c>
      <c r="F16" s="120">
        <f t="shared" si="0"/>
        <v>484100</v>
      </c>
      <c r="G16" s="122">
        <v>0</v>
      </c>
      <c r="H16" s="121">
        <f t="shared" si="1"/>
        <v>484100</v>
      </c>
      <c r="J16" s="1"/>
    </row>
    <row r="17" spans="1:19" s="29" customFormat="1" ht="19.5" thickBot="1" x14ac:dyDescent="0.35">
      <c r="A17" s="140" t="s">
        <v>21</v>
      </c>
      <c r="B17" s="141"/>
      <c r="C17" s="141"/>
      <c r="D17" s="93">
        <f>SUM(D10:D16)</f>
        <v>4309.415</v>
      </c>
      <c r="E17" s="94"/>
      <c r="F17" s="95">
        <f t="shared" ref="F17:G17" si="2">SUM(F10:F16)</f>
        <v>19812370.100000001</v>
      </c>
      <c r="G17" s="95">
        <f t="shared" si="2"/>
        <v>0</v>
      </c>
      <c r="H17" s="95">
        <f>SUM(H10:H16)</f>
        <v>19812370.100000001</v>
      </c>
      <c r="J17" s="1"/>
    </row>
    <row r="18" spans="1:19" s="29" customFormat="1" ht="18.75" x14ac:dyDescent="0.3">
      <c r="A18" s="78"/>
      <c r="B18" s="78"/>
      <c r="C18" s="78"/>
      <c r="D18" s="79"/>
      <c r="E18" s="80"/>
      <c r="F18" s="80"/>
      <c r="G18" s="80"/>
      <c r="H18" s="80"/>
      <c r="J18" s="1"/>
    </row>
    <row r="19" spans="1:19" ht="21" customHeight="1" x14ac:dyDescent="0.2">
      <c r="A19" s="35" t="s">
        <v>9</v>
      </c>
      <c r="B19" s="57">
        <f>H17</f>
        <v>19812370.100000001</v>
      </c>
      <c r="C19" s="57"/>
      <c r="D19" s="57" t="s">
        <v>46</v>
      </c>
      <c r="E19" s="36"/>
      <c r="F19" s="36"/>
      <c r="G19" s="36"/>
      <c r="H19" s="36"/>
      <c r="S19" s="5" t="s">
        <v>13</v>
      </c>
    </row>
    <row r="20" spans="1:19" ht="20.25" customHeight="1" x14ac:dyDescent="0.2">
      <c r="A20" s="134" t="s">
        <v>1</v>
      </c>
      <c r="B20" s="134"/>
      <c r="C20" s="134"/>
      <c r="D20" s="134"/>
      <c r="E20" s="134"/>
      <c r="F20" s="18"/>
      <c r="G20" s="18"/>
      <c r="H20" s="18"/>
    </row>
    <row r="21" spans="1:19" ht="17.25" customHeight="1" x14ac:dyDescent="0.2">
      <c r="A21" s="134" t="s">
        <v>11</v>
      </c>
      <c r="B21" s="134"/>
      <c r="C21" s="134"/>
      <c r="D21" s="134"/>
      <c r="E21" s="134"/>
      <c r="F21" s="15"/>
      <c r="G21" s="15"/>
      <c r="H21" s="15"/>
    </row>
    <row r="22" spans="1:19" ht="16.5" customHeight="1" x14ac:dyDescent="0.2">
      <c r="A22" s="134" t="s">
        <v>30</v>
      </c>
      <c r="B22" s="134"/>
      <c r="C22" s="134"/>
      <c r="D22" s="134"/>
      <c r="E22" s="134"/>
      <c r="F22" s="15"/>
      <c r="G22" s="15"/>
      <c r="H22" s="15"/>
    </row>
    <row r="23" spans="1:19" ht="27.75" customHeight="1" x14ac:dyDescent="0.2">
      <c r="A23" s="17" t="s">
        <v>3</v>
      </c>
      <c r="B23" s="16"/>
      <c r="C23" s="16"/>
      <c r="D23" s="4"/>
      <c r="E23" s="17" t="s">
        <v>4</v>
      </c>
      <c r="F23" s="71"/>
      <c r="G23" s="17"/>
      <c r="H23" s="17"/>
    </row>
    <row r="24" spans="1:19" ht="27.75" customHeight="1" x14ac:dyDescent="0.2">
      <c r="A24" s="19" t="s">
        <v>14</v>
      </c>
      <c r="B24" s="19"/>
      <c r="C24" s="19"/>
      <c r="D24" s="4"/>
      <c r="E24" s="135" t="s">
        <v>31</v>
      </c>
      <c r="F24" s="135"/>
      <c r="G24" s="19"/>
      <c r="H24" s="5"/>
    </row>
    <row r="25" spans="1:19" ht="40.5" customHeight="1" x14ac:dyDescent="0.2">
      <c r="A25" s="142"/>
      <c r="B25" s="142"/>
      <c r="C25" s="142"/>
      <c r="D25" s="45"/>
      <c r="E25" s="143"/>
      <c r="F25" s="143"/>
      <c r="G25" s="143"/>
      <c r="H25" s="5"/>
    </row>
    <row r="26" spans="1:19" ht="39.75" customHeight="1" x14ac:dyDescent="0.2">
      <c r="A26" s="129" t="s">
        <v>24</v>
      </c>
      <c r="B26" s="129"/>
      <c r="C26" s="129"/>
      <c r="D26" s="37"/>
      <c r="E26" s="128" t="s">
        <v>25</v>
      </c>
      <c r="F26" s="128"/>
      <c r="G26" s="97" t="s">
        <v>32</v>
      </c>
      <c r="H26" s="46"/>
    </row>
    <row r="27" spans="1:19" ht="11.25" customHeight="1" x14ac:dyDescent="0.2">
      <c r="A27" s="129"/>
      <c r="B27" s="129"/>
      <c r="C27" s="21"/>
      <c r="D27" s="37"/>
      <c r="E27" s="129"/>
      <c r="F27" s="129"/>
      <c r="G27" s="21"/>
      <c r="H27" s="38"/>
    </row>
    <row r="28" spans="1:19" ht="42" customHeight="1" x14ac:dyDescent="0.2">
      <c r="A28" s="129"/>
      <c r="B28" s="129"/>
      <c r="C28" s="21"/>
      <c r="D28" s="37"/>
      <c r="E28" s="5"/>
      <c r="F28" s="128"/>
      <c r="G28" s="128"/>
      <c r="H28" s="128"/>
    </row>
    <row r="29" spans="1:19" ht="42" customHeight="1" x14ac:dyDescent="0.2">
      <c r="A29" s="21"/>
      <c r="B29" s="14"/>
      <c r="C29" s="14"/>
      <c r="E29" s="4"/>
      <c r="F29" s="4"/>
      <c r="G29" s="4"/>
    </row>
    <row r="30" spans="1:19" ht="42" customHeight="1" x14ac:dyDescent="0.2">
      <c r="A30" s="128"/>
      <c r="B30" s="128"/>
      <c r="C30" s="39"/>
      <c r="D30" s="40"/>
      <c r="E30" s="41"/>
      <c r="H30" s="16"/>
    </row>
    <row r="31" spans="1:19" ht="42" customHeight="1" x14ac:dyDescent="0.2">
      <c r="A31" s="42"/>
      <c r="B31" s="43"/>
      <c r="C31" s="43"/>
      <c r="D31" s="44"/>
      <c r="E31" s="41"/>
      <c r="F31" s="21"/>
      <c r="G31" s="21"/>
      <c r="H31" s="39"/>
    </row>
    <row r="32" spans="1:19" ht="42" customHeight="1" x14ac:dyDescent="0.2"/>
    <row r="33" spans="4:4" ht="42" customHeight="1" x14ac:dyDescent="0.2"/>
    <row r="34" spans="4:4" ht="42" customHeight="1" x14ac:dyDescent="0.2"/>
    <row r="35" spans="4:4" ht="42" customHeight="1" x14ac:dyDescent="0.2"/>
    <row r="36" spans="4:4" ht="42" customHeight="1" x14ac:dyDescent="0.2"/>
    <row r="37" spans="4:4" ht="42" customHeight="1" x14ac:dyDescent="0.2"/>
    <row r="38" spans="4:4" ht="42" customHeight="1" x14ac:dyDescent="0.2"/>
    <row r="39" spans="4:4" ht="42" customHeight="1" x14ac:dyDescent="0.2">
      <c r="D39" s="40"/>
    </row>
    <row r="40" spans="4:4" ht="42" customHeight="1" x14ac:dyDescent="0.2">
      <c r="D40" s="44"/>
    </row>
    <row r="41" spans="4:4" ht="42" customHeight="1" x14ac:dyDescent="0.2"/>
    <row r="42" spans="4:4" ht="42" customHeight="1" x14ac:dyDescent="0.2"/>
    <row r="43" spans="4:4" ht="42" customHeight="1" x14ac:dyDescent="0.2"/>
    <row r="44" spans="4:4" ht="42" customHeight="1" x14ac:dyDescent="0.2"/>
    <row r="45" spans="4:4" ht="42" customHeight="1" x14ac:dyDescent="0.2"/>
    <row r="46" spans="4:4" ht="42" customHeight="1" x14ac:dyDescent="0.2"/>
    <row r="47" spans="4:4" ht="42" customHeight="1" x14ac:dyDescent="0.2"/>
    <row r="48" spans="4:4" ht="42" customHeight="1" x14ac:dyDescent="0.2"/>
    <row r="49" ht="42" customHeight="1" x14ac:dyDescent="0.2"/>
    <row r="50" ht="42" customHeight="1" x14ac:dyDescent="0.2"/>
    <row r="51" ht="42" customHeight="1" x14ac:dyDescent="0.2"/>
    <row r="52" ht="42" customHeight="1" x14ac:dyDescent="0.2"/>
    <row r="53" ht="42" customHeight="1" x14ac:dyDescent="0.2"/>
    <row r="54" ht="42" customHeight="1" x14ac:dyDescent="0.2"/>
    <row r="55" ht="42" customHeight="1" x14ac:dyDescent="0.2"/>
    <row r="56" ht="42" customHeight="1" x14ac:dyDescent="0.2"/>
    <row r="57" ht="42" customHeight="1" x14ac:dyDescent="0.2"/>
    <row r="58" ht="42" customHeight="1" x14ac:dyDescent="0.2"/>
    <row r="59" ht="42" customHeight="1" x14ac:dyDescent="0.2"/>
    <row r="60" ht="42" customHeight="1" x14ac:dyDescent="0.2"/>
    <row r="61" ht="42" customHeight="1" x14ac:dyDescent="0.2"/>
    <row r="62" ht="42" customHeight="1" x14ac:dyDescent="0.2"/>
    <row r="63" ht="42" customHeight="1" x14ac:dyDescent="0.2"/>
    <row r="64" ht="42" customHeight="1" x14ac:dyDescent="0.2"/>
    <row r="65" ht="42" customHeight="1" x14ac:dyDescent="0.2"/>
    <row r="66" ht="42" customHeight="1" x14ac:dyDescent="0.2"/>
    <row r="67" ht="42" customHeight="1" x14ac:dyDescent="0.2"/>
    <row r="68" ht="42" customHeight="1" x14ac:dyDescent="0.2"/>
    <row r="69" ht="42" customHeight="1" x14ac:dyDescent="0.2"/>
    <row r="70" ht="42" customHeight="1" x14ac:dyDescent="0.2"/>
    <row r="71" ht="42" customHeight="1" x14ac:dyDescent="0.2"/>
    <row r="72" ht="42" customHeight="1" x14ac:dyDescent="0.2"/>
    <row r="73" ht="42" customHeight="1" x14ac:dyDescent="0.2"/>
    <row r="74" ht="42" customHeight="1" x14ac:dyDescent="0.2"/>
    <row r="75" ht="42" customHeight="1" x14ac:dyDescent="0.2"/>
    <row r="76" ht="42" customHeight="1" x14ac:dyDescent="0.2"/>
    <row r="77" ht="42" customHeight="1" x14ac:dyDescent="0.2"/>
    <row r="78" ht="42" customHeight="1" x14ac:dyDescent="0.2"/>
    <row r="79" ht="42" customHeight="1" x14ac:dyDescent="0.2"/>
    <row r="80" ht="42" customHeight="1" x14ac:dyDescent="0.2"/>
    <row r="81" ht="42" customHeight="1" x14ac:dyDescent="0.2"/>
    <row r="82" ht="42" customHeight="1" x14ac:dyDescent="0.2"/>
    <row r="83" ht="42" customHeight="1" x14ac:dyDescent="0.2"/>
    <row r="84" ht="42" customHeight="1" x14ac:dyDescent="0.2"/>
    <row r="85" ht="42" customHeight="1" x14ac:dyDescent="0.2"/>
    <row r="86" ht="42" customHeight="1" x14ac:dyDescent="0.2"/>
    <row r="87" ht="42" customHeight="1" x14ac:dyDescent="0.2"/>
    <row r="88" ht="42" customHeight="1" x14ac:dyDescent="0.2"/>
    <row r="89" ht="42" customHeight="1" x14ac:dyDescent="0.2"/>
    <row r="90" ht="42" customHeight="1" x14ac:dyDescent="0.2"/>
    <row r="91" ht="42" customHeight="1" x14ac:dyDescent="0.2"/>
    <row r="92" ht="42" customHeight="1" x14ac:dyDescent="0.2"/>
    <row r="93" ht="42" customHeight="1" x14ac:dyDescent="0.2"/>
    <row r="94" ht="42" customHeight="1" x14ac:dyDescent="0.2"/>
    <row r="95" ht="42" customHeight="1" x14ac:dyDescent="0.2"/>
    <row r="96" ht="42" customHeight="1" x14ac:dyDescent="0.2"/>
    <row r="97" ht="42" customHeight="1" x14ac:dyDescent="0.2"/>
    <row r="98" ht="42" customHeight="1" x14ac:dyDescent="0.2"/>
    <row r="99" ht="42" customHeight="1" x14ac:dyDescent="0.2"/>
    <row r="100" ht="42" customHeight="1" x14ac:dyDescent="0.2"/>
    <row r="101" ht="42" customHeight="1" x14ac:dyDescent="0.2"/>
    <row r="102" ht="42" customHeight="1" x14ac:dyDescent="0.2"/>
    <row r="103" ht="42" customHeight="1" x14ac:dyDescent="0.2"/>
    <row r="104" ht="42" customHeight="1" x14ac:dyDescent="0.2"/>
    <row r="105" ht="42" customHeight="1" x14ac:dyDescent="0.2"/>
    <row r="106" ht="42" customHeight="1" x14ac:dyDescent="0.2"/>
    <row r="107" ht="42" customHeight="1" x14ac:dyDescent="0.2"/>
    <row r="108" ht="42" customHeight="1" x14ac:dyDescent="0.2"/>
    <row r="109" ht="42" customHeight="1" x14ac:dyDescent="0.2"/>
    <row r="110" ht="42" customHeight="1" x14ac:dyDescent="0.2"/>
    <row r="111" ht="42" customHeight="1" x14ac:dyDescent="0.2"/>
    <row r="112" ht="42" customHeight="1" x14ac:dyDescent="0.2"/>
    <row r="113" ht="42" customHeight="1" x14ac:dyDescent="0.2"/>
    <row r="114" ht="42" customHeight="1" x14ac:dyDescent="0.2"/>
    <row r="115" ht="42" customHeight="1" x14ac:dyDescent="0.2"/>
    <row r="116" ht="42" customHeight="1" x14ac:dyDescent="0.2"/>
    <row r="117" ht="42" customHeight="1" x14ac:dyDescent="0.2"/>
    <row r="118" ht="42" customHeight="1" x14ac:dyDescent="0.2"/>
    <row r="119" ht="42" customHeight="1" x14ac:dyDescent="0.2"/>
    <row r="120" ht="42" customHeight="1" x14ac:dyDescent="0.2"/>
    <row r="121" ht="42" customHeight="1" x14ac:dyDescent="0.2"/>
    <row r="122" ht="42" customHeight="1" x14ac:dyDescent="0.2"/>
    <row r="123" ht="42" customHeight="1" x14ac:dyDescent="0.2"/>
    <row r="124" ht="42" customHeight="1" x14ac:dyDescent="0.2"/>
    <row r="125" ht="42" customHeight="1" x14ac:dyDescent="0.2"/>
    <row r="126" ht="42" customHeight="1" x14ac:dyDescent="0.2"/>
    <row r="127" ht="42" customHeight="1" x14ac:dyDescent="0.2"/>
    <row r="128" ht="42" customHeight="1" x14ac:dyDescent="0.2"/>
    <row r="129" ht="42" customHeight="1" x14ac:dyDescent="0.2"/>
    <row r="130" ht="42" customHeight="1" x14ac:dyDescent="0.2"/>
    <row r="131" ht="42" customHeight="1" x14ac:dyDescent="0.2"/>
    <row r="132" ht="42" customHeight="1" x14ac:dyDescent="0.2"/>
    <row r="133" ht="42" customHeight="1" x14ac:dyDescent="0.2"/>
    <row r="134" ht="42" customHeight="1" x14ac:dyDescent="0.2"/>
    <row r="135" ht="42" customHeight="1" x14ac:dyDescent="0.2"/>
    <row r="136" ht="42" customHeight="1" x14ac:dyDescent="0.2"/>
    <row r="137" ht="42" customHeight="1" x14ac:dyDescent="0.2"/>
    <row r="138" ht="42" customHeight="1" x14ac:dyDescent="0.2"/>
    <row r="139" ht="42" customHeight="1" x14ac:dyDescent="0.2"/>
    <row r="140" ht="42" customHeight="1" x14ac:dyDescent="0.2"/>
    <row r="141" ht="39" customHeight="1" x14ac:dyDescent="0.2"/>
    <row r="142" ht="39" customHeight="1" x14ac:dyDescent="0.2"/>
    <row r="143" ht="39" customHeight="1" x14ac:dyDescent="0.2"/>
    <row r="144" ht="39" customHeight="1" x14ac:dyDescent="0.2"/>
    <row r="145" ht="39" customHeight="1" x14ac:dyDescent="0.2"/>
    <row r="146" ht="39" customHeight="1" x14ac:dyDescent="0.2"/>
    <row r="147" ht="39" customHeight="1" x14ac:dyDescent="0.2"/>
    <row r="148" ht="39" customHeight="1" x14ac:dyDescent="0.2"/>
    <row r="149" ht="39" customHeight="1" x14ac:dyDescent="0.2"/>
    <row r="150" ht="39" customHeight="1" x14ac:dyDescent="0.2"/>
    <row r="151" ht="39" customHeight="1" x14ac:dyDescent="0.2"/>
    <row r="152" ht="39" customHeight="1" x14ac:dyDescent="0.2"/>
    <row r="153" ht="39" customHeight="1" x14ac:dyDescent="0.2"/>
    <row r="154" ht="39" customHeight="1" x14ac:dyDescent="0.2"/>
    <row r="155" ht="39" customHeight="1" x14ac:dyDescent="0.2"/>
    <row r="156" ht="39" customHeight="1" x14ac:dyDescent="0.2"/>
    <row r="157" ht="39" customHeight="1" x14ac:dyDescent="0.2"/>
    <row r="158" ht="39" customHeight="1" x14ac:dyDescent="0.2"/>
    <row r="159" ht="39" customHeight="1" x14ac:dyDescent="0.2"/>
    <row r="160" ht="39" customHeight="1" x14ac:dyDescent="0.2"/>
    <row r="161" ht="39" customHeight="1" x14ac:dyDescent="0.2"/>
    <row r="162" ht="39" customHeight="1" x14ac:dyDescent="0.2"/>
    <row r="163" ht="39" customHeight="1" x14ac:dyDescent="0.2"/>
    <row r="164" ht="39" customHeight="1" x14ac:dyDescent="0.2"/>
    <row r="165" ht="39" customHeight="1" x14ac:dyDescent="0.2"/>
    <row r="166" ht="39" customHeight="1" x14ac:dyDescent="0.2"/>
    <row r="167" ht="39" customHeight="1" x14ac:dyDescent="0.2"/>
    <row r="168" ht="39" customHeight="1" x14ac:dyDescent="0.2"/>
    <row r="169" ht="39" customHeight="1" x14ac:dyDescent="0.2"/>
    <row r="170" ht="39" customHeight="1" x14ac:dyDescent="0.2"/>
    <row r="171" ht="39" customHeight="1" x14ac:dyDescent="0.2"/>
    <row r="172" ht="39" customHeight="1" x14ac:dyDescent="0.2"/>
    <row r="173" ht="39" customHeight="1" x14ac:dyDescent="0.2"/>
    <row r="174" ht="39" customHeight="1" x14ac:dyDescent="0.2"/>
    <row r="175" ht="39" customHeight="1" x14ac:dyDescent="0.2"/>
    <row r="176" ht="39" customHeight="1" x14ac:dyDescent="0.2"/>
    <row r="177" ht="39" customHeight="1" x14ac:dyDescent="0.2"/>
    <row r="178" ht="39" customHeight="1" x14ac:dyDescent="0.2"/>
    <row r="179" ht="39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  <row r="213" ht="39" customHeight="1" x14ac:dyDescent="0.2"/>
    <row r="214" ht="39" customHeight="1" x14ac:dyDescent="0.2"/>
    <row r="215" ht="39" customHeight="1" x14ac:dyDescent="0.2"/>
    <row r="216" ht="39" customHeight="1" x14ac:dyDescent="0.2"/>
    <row r="217" ht="39" customHeight="1" x14ac:dyDescent="0.2"/>
    <row r="218" ht="39" customHeight="1" x14ac:dyDescent="0.2"/>
    <row r="219" ht="39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  <row r="224" ht="39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  <row r="229" ht="39" customHeight="1" x14ac:dyDescent="0.2"/>
    <row r="230" ht="39" customHeight="1" x14ac:dyDescent="0.2"/>
    <row r="231" ht="39" customHeight="1" x14ac:dyDescent="0.2"/>
    <row r="232" ht="39" customHeight="1" x14ac:dyDescent="0.2"/>
    <row r="233" ht="39" customHeight="1" x14ac:dyDescent="0.2"/>
    <row r="234" ht="39" customHeight="1" x14ac:dyDescent="0.2"/>
    <row r="235" ht="39" customHeight="1" x14ac:dyDescent="0.2"/>
    <row r="236" ht="39" customHeight="1" x14ac:dyDescent="0.2"/>
    <row r="237" ht="39" customHeight="1" x14ac:dyDescent="0.2"/>
    <row r="238" ht="39" customHeight="1" x14ac:dyDescent="0.2"/>
    <row r="239" ht="39" customHeight="1" x14ac:dyDescent="0.2"/>
    <row r="240" ht="39" customHeight="1" x14ac:dyDescent="0.2"/>
    <row r="241" ht="39" customHeight="1" x14ac:dyDescent="0.2"/>
    <row r="242" ht="39" customHeight="1" x14ac:dyDescent="0.2"/>
    <row r="243" ht="39" customHeight="1" x14ac:dyDescent="0.2"/>
    <row r="244" ht="39" customHeight="1" x14ac:dyDescent="0.2"/>
    <row r="245" ht="39" customHeight="1" x14ac:dyDescent="0.2"/>
    <row r="246" ht="39" customHeight="1" x14ac:dyDescent="0.2"/>
    <row r="247" ht="39" customHeight="1" x14ac:dyDescent="0.2"/>
    <row r="248" ht="39" customHeight="1" x14ac:dyDescent="0.2"/>
    <row r="249" ht="39" customHeight="1" x14ac:dyDescent="0.2"/>
    <row r="250" ht="39" customHeight="1" x14ac:dyDescent="0.2"/>
    <row r="251" ht="39" customHeight="1" x14ac:dyDescent="0.2"/>
    <row r="252" ht="39" customHeight="1" x14ac:dyDescent="0.2"/>
    <row r="253" ht="39" customHeight="1" x14ac:dyDescent="0.2"/>
    <row r="254" ht="39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44.25" customHeight="1" x14ac:dyDescent="0.2"/>
    <row r="284" ht="42.75" customHeight="1" x14ac:dyDescent="0.2"/>
    <row r="285" ht="39" customHeight="1" x14ac:dyDescent="0.2"/>
    <row r="286" ht="39" customHeight="1" x14ac:dyDescent="0.2"/>
    <row r="287" ht="39" customHeight="1" x14ac:dyDescent="0.2"/>
    <row r="288" ht="39" customHeight="1" x14ac:dyDescent="0.2"/>
    <row r="289" ht="39" customHeight="1" x14ac:dyDescent="0.2"/>
    <row r="290" ht="39" customHeight="1" x14ac:dyDescent="0.2"/>
    <row r="291" ht="39" customHeight="1" x14ac:dyDescent="0.2"/>
    <row r="292" ht="39" customHeight="1" x14ac:dyDescent="0.2"/>
    <row r="293" ht="39" customHeight="1" x14ac:dyDescent="0.2"/>
    <row r="294" ht="40.5" customHeight="1" x14ac:dyDescent="0.2"/>
    <row r="295" ht="39" customHeight="1" x14ac:dyDescent="0.2"/>
    <row r="296" ht="39" customHeight="1" x14ac:dyDescent="0.2"/>
    <row r="297" ht="39" customHeight="1" x14ac:dyDescent="0.2"/>
    <row r="298" ht="39" customHeight="1" x14ac:dyDescent="0.2"/>
    <row r="299" ht="39" customHeight="1" x14ac:dyDescent="0.2"/>
    <row r="300" ht="39" customHeight="1" x14ac:dyDescent="0.2"/>
    <row r="301" ht="39" customHeight="1" x14ac:dyDescent="0.2"/>
    <row r="302" ht="39" customHeight="1" x14ac:dyDescent="0.2"/>
    <row r="303" ht="39" customHeight="1" x14ac:dyDescent="0.2"/>
    <row r="304" ht="39" customHeight="1" x14ac:dyDescent="0.2"/>
    <row r="305" ht="39" customHeight="1" x14ac:dyDescent="0.2"/>
    <row r="306" ht="39" customHeight="1" x14ac:dyDescent="0.2"/>
    <row r="307" ht="39" customHeight="1" x14ac:dyDescent="0.2"/>
    <row r="308" ht="39" customHeight="1" x14ac:dyDescent="0.2"/>
    <row r="309" ht="39" customHeight="1" x14ac:dyDescent="0.2"/>
    <row r="310" ht="39" customHeight="1" x14ac:dyDescent="0.2"/>
    <row r="311" ht="39" customHeight="1" x14ac:dyDescent="0.2"/>
    <row r="312" ht="39" customHeight="1" x14ac:dyDescent="0.2"/>
    <row r="313" ht="39" customHeight="1" x14ac:dyDescent="0.2"/>
    <row r="314" ht="39" customHeight="1" x14ac:dyDescent="0.2"/>
    <row r="315" ht="39" customHeight="1" x14ac:dyDescent="0.2"/>
    <row r="316" ht="39" customHeight="1" x14ac:dyDescent="0.2"/>
    <row r="317" ht="39" customHeight="1" x14ac:dyDescent="0.2"/>
    <row r="318" ht="39" customHeight="1" x14ac:dyDescent="0.2"/>
    <row r="319" ht="39" customHeight="1" x14ac:dyDescent="0.2"/>
    <row r="320" ht="39" customHeight="1" x14ac:dyDescent="0.2"/>
    <row r="321" ht="39" customHeight="1" x14ac:dyDescent="0.2"/>
    <row r="322" ht="39" customHeight="1" x14ac:dyDescent="0.2"/>
    <row r="323" ht="39" customHeight="1" x14ac:dyDescent="0.2"/>
    <row r="324" ht="39" customHeight="1" x14ac:dyDescent="0.2"/>
    <row r="325" ht="39" customHeight="1" x14ac:dyDescent="0.2"/>
    <row r="326" ht="39" customHeight="1" x14ac:dyDescent="0.2"/>
    <row r="327" ht="39" customHeight="1" x14ac:dyDescent="0.2"/>
    <row r="328" ht="39" customHeight="1" x14ac:dyDescent="0.2"/>
    <row r="329" ht="39" customHeight="1" x14ac:dyDescent="0.2"/>
    <row r="330" ht="39" customHeight="1" x14ac:dyDescent="0.2"/>
    <row r="331" ht="39" customHeight="1" x14ac:dyDescent="0.2"/>
    <row r="332" ht="39" customHeight="1" x14ac:dyDescent="0.2"/>
    <row r="333" ht="39" customHeight="1" x14ac:dyDescent="0.2"/>
    <row r="334" ht="39" customHeight="1" x14ac:dyDescent="0.2"/>
    <row r="335" ht="39" customHeight="1" x14ac:dyDescent="0.2"/>
    <row r="336" ht="39" customHeight="1" x14ac:dyDescent="0.2"/>
    <row r="337" ht="39" customHeight="1" x14ac:dyDescent="0.2"/>
    <row r="338" ht="39" customHeight="1" x14ac:dyDescent="0.2"/>
    <row r="339" ht="39" customHeight="1" x14ac:dyDescent="0.2"/>
    <row r="340" ht="39" customHeight="1" x14ac:dyDescent="0.2"/>
    <row r="341" ht="39" customHeight="1" x14ac:dyDescent="0.2"/>
    <row r="342" ht="39" customHeight="1" x14ac:dyDescent="0.2"/>
    <row r="343" ht="39" customHeight="1" x14ac:dyDescent="0.2"/>
    <row r="344" ht="39" customHeight="1" x14ac:dyDescent="0.2"/>
    <row r="345" ht="39" customHeight="1" x14ac:dyDescent="0.2"/>
    <row r="346" ht="39" customHeight="1" x14ac:dyDescent="0.2"/>
    <row r="347" ht="39" customHeight="1" x14ac:dyDescent="0.2"/>
    <row r="348" ht="39" customHeight="1" x14ac:dyDescent="0.2"/>
    <row r="349" ht="39" customHeight="1" x14ac:dyDescent="0.2"/>
    <row r="350" ht="39" customHeight="1" x14ac:dyDescent="0.2"/>
    <row r="351" ht="39" customHeight="1" x14ac:dyDescent="0.2"/>
    <row r="352" ht="39" customHeight="1" x14ac:dyDescent="0.2"/>
    <row r="353" ht="39" customHeight="1" x14ac:dyDescent="0.2"/>
    <row r="354" ht="39" customHeight="1" x14ac:dyDescent="0.2"/>
    <row r="355" ht="39" customHeight="1" x14ac:dyDescent="0.2"/>
    <row r="356" ht="39" customHeight="1" x14ac:dyDescent="0.2"/>
    <row r="357" ht="39" customHeight="1" x14ac:dyDescent="0.2"/>
    <row r="358" ht="39" customHeight="1" x14ac:dyDescent="0.2"/>
    <row r="359" ht="39" customHeight="1" x14ac:dyDescent="0.2"/>
    <row r="360" ht="39" customHeight="1" x14ac:dyDescent="0.2"/>
    <row r="361" ht="39" customHeight="1" x14ac:dyDescent="0.2"/>
    <row r="362" ht="39" customHeight="1" x14ac:dyDescent="0.2"/>
    <row r="363" ht="39" customHeight="1" x14ac:dyDescent="0.2"/>
    <row r="364" ht="39" customHeight="1" x14ac:dyDescent="0.2"/>
    <row r="365" ht="39" customHeight="1" x14ac:dyDescent="0.2"/>
    <row r="366" ht="39" customHeight="1" x14ac:dyDescent="0.2"/>
    <row r="367" ht="39" customHeight="1" x14ac:dyDescent="0.2"/>
    <row r="368" ht="39" customHeight="1" x14ac:dyDescent="0.2"/>
    <row r="369" ht="39" customHeight="1" x14ac:dyDescent="0.2"/>
    <row r="370" ht="39" customHeight="1" x14ac:dyDescent="0.2"/>
    <row r="371" ht="39" customHeight="1" x14ac:dyDescent="0.2"/>
    <row r="372" ht="39" customHeight="1" x14ac:dyDescent="0.2"/>
    <row r="373" ht="39" customHeight="1" x14ac:dyDescent="0.2"/>
    <row r="374" ht="39" customHeight="1" x14ac:dyDescent="0.2"/>
    <row r="375" ht="39" customHeight="1" x14ac:dyDescent="0.2"/>
    <row r="376" ht="39" customHeight="1" x14ac:dyDescent="0.2"/>
    <row r="377" ht="39" customHeight="1" x14ac:dyDescent="0.2"/>
    <row r="378" ht="39" customHeight="1" x14ac:dyDescent="0.2"/>
    <row r="379" ht="39" customHeight="1" x14ac:dyDescent="0.2"/>
    <row r="380" ht="39" customHeight="1" x14ac:dyDescent="0.2"/>
    <row r="381" ht="39" customHeight="1" x14ac:dyDescent="0.2"/>
    <row r="382" ht="39" customHeight="1" x14ac:dyDescent="0.2"/>
    <row r="383" ht="39" customHeight="1" x14ac:dyDescent="0.2"/>
    <row r="384" ht="39" customHeight="1" x14ac:dyDescent="0.2"/>
    <row r="385" ht="39" customHeight="1" x14ac:dyDescent="0.2"/>
    <row r="386" ht="39" customHeight="1" x14ac:dyDescent="0.2"/>
    <row r="387" ht="39" customHeight="1" x14ac:dyDescent="0.2"/>
    <row r="388" ht="39" customHeight="1" x14ac:dyDescent="0.2"/>
    <row r="389" ht="42.75" customHeight="1" x14ac:dyDescent="0.2"/>
    <row r="390" ht="39" customHeight="1" x14ac:dyDescent="0.2"/>
    <row r="391" ht="39" customHeight="1" x14ac:dyDescent="0.2"/>
    <row r="392" ht="39" customHeight="1" x14ac:dyDescent="0.2"/>
    <row r="393" ht="39" customHeight="1" x14ac:dyDescent="0.2"/>
    <row r="394" ht="39" customHeight="1" x14ac:dyDescent="0.2"/>
    <row r="395" ht="39" customHeight="1" x14ac:dyDescent="0.2"/>
    <row r="396" ht="39" customHeight="1" x14ac:dyDescent="0.2"/>
    <row r="397" ht="39" customHeight="1" x14ac:dyDescent="0.2"/>
    <row r="398" ht="39" customHeight="1" x14ac:dyDescent="0.2"/>
    <row r="399" ht="39" customHeight="1" x14ac:dyDescent="0.2"/>
    <row r="400" ht="39" customHeight="1" x14ac:dyDescent="0.2"/>
    <row r="401" ht="39" customHeight="1" x14ac:dyDescent="0.2"/>
    <row r="402" ht="39" customHeight="1" x14ac:dyDescent="0.2"/>
    <row r="403" ht="39" customHeight="1" x14ac:dyDescent="0.2"/>
    <row r="404" ht="39" customHeight="1" x14ac:dyDescent="0.2"/>
    <row r="405" ht="39" customHeight="1" x14ac:dyDescent="0.2"/>
    <row r="406" ht="39" customHeight="1" x14ac:dyDescent="0.2"/>
    <row r="407" ht="39" customHeight="1" x14ac:dyDescent="0.2"/>
    <row r="408" ht="39" customHeight="1" x14ac:dyDescent="0.2"/>
    <row r="409" ht="39" customHeight="1" x14ac:dyDescent="0.2"/>
    <row r="410" ht="39" customHeight="1" x14ac:dyDescent="0.2"/>
    <row r="411" ht="39" customHeight="1" x14ac:dyDescent="0.2"/>
    <row r="412" ht="39" customHeight="1" x14ac:dyDescent="0.2"/>
    <row r="413" ht="39" customHeight="1" x14ac:dyDescent="0.2"/>
    <row r="414" ht="39" customHeight="1" x14ac:dyDescent="0.2"/>
    <row r="415" ht="39" customHeight="1" x14ac:dyDescent="0.2"/>
    <row r="416" ht="39" customHeight="1" x14ac:dyDescent="0.2"/>
    <row r="417" ht="39" customHeight="1" x14ac:dyDescent="0.2"/>
    <row r="418" ht="39" customHeight="1" x14ac:dyDescent="0.2"/>
    <row r="419" ht="39" customHeight="1" x14ac:dyDescent="0.2"/>
    <row r="420" ht="39" customHeight="1" x14ac:dyDescent="0.2"/>
    <row r="421" ht="39" customHeight="1" x14ac:dyDescent="0.2"/>
    <row r="422" ht="39" customHeight="1" x14ac:dyDescent="0.2"/>
    <row r="423" ht="39" customHeight="1" x14ac:dyDescent="0.2"/>
    <row r="424" ht="39" customHeight="1" x14ac:dyDescent="0.2"/>
    <row r="425" ht="39" customHeight="1" x14ac:dyDescent="0.2"/>
    <row r="426" ht="39" customHeight="1" x14ac:dyDescent="0.2"/>
    <row r="427" ht="39" customHeight="1" x14ac:dyDescent="0.2"/>
    <row r="428" ht="39" customHeight="1" x14ac:dyDescent="0.2"/>
    <row r="429" ht="39" customHeight="1" x14ac:dyDescent="0.2"/>
    <row r="430" ht="39" customHeight="1" x14ac:dyDescent="0.2"/>
    <row r="431" ht="39" customHeight="1" x14ac:dyDescent="0.2"/>
    <row r="432" ht="39" customHeight="1" x14ac:dyDescent="0.2"/>
    <row r="433" ht="39" customHeight="1" x14ac:dyDescent="0.2"/>
    <row r="434" ht="39" customHeight="1" x14ac:dyDescent="0.2"/>
    <row r="435" ht="39" customHeight="1" x14ac:dyDescent="0.2"/>
    <row r="436" ht="39" customHeight="1" x14ac:dyDescent="0.2"/>
    <row r="437" ht="39" customHeight="1" x14ac:dyDescent="0.2"/>
    <row r="438" ht="39" customHeight="1" x14ac:dyDescent="0.2"/>
    <row r="439" ht="39" customHeight="1" x14ac:dyDescent="0.2"/>
    <row r="440" ht="39" customHeight="1" x14ac:dyDescent="0.2"/>
    <row r="441" ht="39" customHeight="1" x14ac:dyDescent="0.2"/>
    <row r="442" ht="39" customHeight="1" x14ac:dyDescent="0.2"/>
    <row r="443" ht="39" customHeight="1" x14ac:dyDescent="0.2"/>
    <row r="444" ht="39" customHeight="1" x14ac:dyDescent="0.2"/>
    <row r="445" ht="39" customHeight="1" x14ac:dyDescent="0.2"/>
    <row r="446" ht="39" customHeight="1" x14ac:dyDescent="0.2"/>
    <row r="447" ht="39" customHeight="1" x14ac:dyDescent="0.2"/>
    <row r="448" ht="39" customHeight="1" x14ac:dyDescent="0.2"/>
    <row r="449" ht="39" customHeight="1" x14ac:dyDescent="0.2"/>
    <row r="450" ht="39" customHeight="1" x14ac:dyDescent="0.2"/>
    <row r="451" ht="39" customHeight="1" x14ac:dyDescent="0.2"/>
    <row r="452" ht="39" customHeight="1" x14ac:dyDescent="0.2"/>
    <row r="453" ht="39" customHeight="1" x14ac:dyDescent="0.2"/>
    <row r="454" ht="39" customHeight="1" x14ac:dyDescent="0.2"/>
    <row r="455" ht="39" customHeight="1" x14ac:dyDescent="0.2"/>
    <row r="456" ht="39" customHeight="1" x14ac:dyDescent="0.2"/>
    <row r="457" ht="39" customHeight="1" x14ac:dyDescent="0.2"/>
    <row r="458" ht="39" customHeight="1" x14ac:dyDescent="0.2"/>
    <row r="459" ht="39" customHeight="1" x14ac:dyDescent="0.2"/>
    <row r="460" ht="39" customHeight="1" x14ac:dyDescent="0.2"/>
    <row r="461" ht="37.5" customHeight="1" x14ac:dyDescent="0.2"/>
    <row r="462" ht="39" customHeight="1" x14ac:dyDescent="0.2"/>
    <row r="463" ht="42" customHeight="1" x14ac:dyDescent="0.2"/>
    <row r="464" ht="42" customHeight="1" x14ac:dyDescent="0.2"/>
    <row r="465" ht="42" customHeight="1" x14ac:dyDescent="0.2"/>
    <row r="466" ht="42" customHeight="1" x14ac:dyDescent="0.2"/>
    <row r="467" ht="42" customHeight="1" x14ac:dyDescent="0.2"/>
    <row r="468" ht="42" customHeight="1" x14ac:dyDescent="0.2"/>
    <row r="469" ht="42" customHeight="1" x14ac:dyDescent="0.2"/>
    <row r="470" ht="42" customHeight="1" x14ac:dyDescent="0.2"/>
    <row r="471" ht="42" customHeight="1" x14ac:dyDescent="0.2"/>
    <row r="472" ht="42" customHeight="1" x14ac:dyDescent="0.2"/>
    <row r="473" ht="42" customHeight="1" x14ac:dyDescent="0.2"/>
    <row r="474" ht="42" customHeight="1" x14ac:dyDescent="0.2"/>
    <row r="475" ht="42" customHeight="1" x14ac:dyDescent="0.2"/>
    <row r="476" ht="42" customHeight="1" x14ac:dyDescent="0.2"/>
    <row r="477" ht="42" customHeight="1" x14ac:dyDescent="0.2"/>
    <row r="478" ht="42" customHeight="1" x14ac:dyDescent="0.2"/>
    <row r="479" ht="42" customHeight="1" x14ac:dyDescent="0.2"/>
    <row r="480" ht="42" customHeight="1" x14ac:dyDescent="0.2"/>
    <row r="481" ht="42" customHeight="1" x14ac:dyDescent="0.2"/>
    <row r="482" ht="42" customHeight="1" x14ac:dyDescent="0.2"/>
    <row r="483" ht="42" customHeight="1" x14ac:dyDescent="0.2"/>
    <row r="484" ht="42" customHeight="1" x14ac:dyDescent="0.2"/>
    <row r="485" ht="42" customHeight="1" x14ac:dyDescent="0.2"/>
    <row r="486" ht="42" customHeight="1" x14ac:dyDescent="0.2"/>
    <row r="487" ht="42" customHeight="1" x14ac:dyDescent="0.2"/>
    <row r="488" ht="42" customHeight="1" x14ac:dyDescent="0.2"/>
    <row r="489" ht="42" customHeight="1" x14ac:dyDescent="0.2"/>
    <row r="490" ht="42" customHeight="1" x14ac:dyDescent="0.2"/>
    <row r="491" ht="42" customHeight="1" x14ac:dyDescent="0.2"/>
    <row r="492" ht="42" customHeight="1" x14ac:dyDescent="0.2"/>
    <row r="493" ht="42" customHeight="1" x14ac:dyDescent="0.2"/>
    <row r="494" ht="42" customHeight="1" x14ac:dyDescent="0.2"/>
    <row r="495" ht="42" customHeight="1" x14ac:dyDescent="0.2"/>
    <row r="496" ht="42" customHeight="1" x14ac:dyDescent="0.2"/>
    <row r="497" ht="42" customHeight="1" x14ac:dyDescent="0.2"/>
    <row r="498" ht="42" customHeight="1" x14ac:dyDescent="0.2"/>
    <row r="499" ht="42" customHeight="1" x14ac:dyDescent="0.2"/>
    <row r="500" ht="42" customHeight="1" x14ac:dyDescent="0.2"/>
    <row r="501" ht="42" customHeight="1" x14ac:dyDescent="0.2"/>
    <row r="502" ht="42" customHeight="1" x14ac:dyDescent="0.2"/>
    <row r="503" ht="42" customHeight="1" x14ac:dyDescent="0.2"/>
    <row r="504" ht="42" customHeight="1" x14ac:dyDescent="0.2"/>
    <row r="505" ht="42" customHeight="1" x14ac:dyDescent="0.2"/>
    <row r="506" ht="42" customHeight="1" x14ac:dyDescent="0.2"/>
    <row r="507" ht="42" customHeight="1" x14ac:dyDescent="0.2"/>
    <row r="508" ht="42" customHeight="1" x14ac:dyDescent="0.2"/>
    <row r="509" ht="42" customHeight="1" x14ac:dyDescent="0.2"/>
    <row r="510" ht="42" customHeight="1" x14ac:dyDescent="0.2"/>
    <row r="511" ht="42" customHeight="1" x14ac:dyDescent="0.2"/>
    <row r="512" ht="42" customHeight="1" x14ac:dyDescent="0.2"/>
    <row r="513" ht="42" customHeight="1" x14ac:dyDescent="0.2"/>
    <row r="514" ht="42" customHeight="1" x14ac:dyDescent="0.2"/>
    <row r="515" ht="42" customHeight="1" x14ac:dyDescent="0.2"/>
    <row r="516" ht="42" customHeight="1" x14ac:dyDescent="0.2"/>
    <row r="517" ht="42" customHeight="1" x14ac:dyDescent="0.2"/>
    <row r="518" ht="42" customHeight="1" x14ac:dyDescent="0.2"/>
    <row r="519" ht="42" customHeight="1" x14ac:dyDescent="0.2"/>
    <row r="520" ht="42" customHeight="1" x14ac:dyDescent="0.2"/>
    <row r="521" ht="42" customHeight="1" x14ac:dyDescent="0.2"/>
    <row r="522" ht="42" customHeight="1" x14ac:dyDescent="0.2"/>
    <row r="523" ht="42" customHeight="1" x14ac:dyDescent="0.2"/>
    <row r="524" ht="42" customHeight="1" x14ac:dyDescent="0.2"/>
    <row r="525" ht="42" customHeight="1" x14ac:dyDescent="0.2"/>
    <row r="526" ht="42" customHeight="1" x14ac:dyDescent="0.2"/>
    <row r="527" ht="42" customHeight="1" x14ac:dyDescent="0.2"/>
    <row r="528" ht="42" customHeight="1" x14ac:dyDescent="0.2"/>
    <row r="529" ht="42" customHeight="1" x14ac:dyDescent="0.2"/>
    <row r="530" ht="42" customHeight="1" x14ac:dyDescent="0.2"/>
    <row r="531" ht="42" customHeight="1" x14ac:dyDescent="0.2"/>
    <row r="532" ht="42" customHeight="1" x14ac:dyDescent="0.2"/>
    <row r="533" ht="42" customHeight="1" x14ac:dyDescent="0.2"/>
    <row r="534" ht="42" customHeight="1" x14ac:dyDescent="0.2"/>
    <row r="535" ht="42" customHeight="1" x14ac:dyDescent="0.2"/>
    <row r="536" ht="42" customHeight="1" x14ac:dyDescent="0.2"/>
    <row r="537" ht="42" customHeight="1" x14ac:dyDescent="0.2"/>
    <row r="538" ht="42" customHeight="1" x14ac:dyDescent="0.2"/>
    <row r="539" ht="38.1" customHeight="1" x14ac:dyDescent="0.2"/>
    <row r="540" ht="38.1" customHeight="1" x14ac:dyDescent="0.2"/>
    <row r="541" ht="38.1" customHeight="1" x14ac:dyDescent="0.2"/>
    <row r="542" ht="38.1" customHeight="1" x14ac:dyDescent="0.2"/>
    <row r="543" ht="38.1" customHeight="1" x14ac:dyDescent="0.2"/>
    <row r="544" ht="39.950000000000003" customHeight="1" x14ac:dyDescent="0.2"/>
    <row r="545" ht="35.1" customHeight="1" x14ac:dyDescent="0.2"/>
    <row r="546" ht="35.1" customHeight="1" x14ac:dyDescent="0.2"/>
    <row r="547" ht="35.1" customHeight="1" x14ac:dyDescent="0.2"/>
    <row r="548" ht="35.1" customHeight="1" x14ac:dyDescent="0.2"/>
    <row r="549" ht="35.1" customHeight="1" x14ac:dyDescent="0.2"/>
    <row r="550" ht="35.1" customHeight="1" x14ac:dyDescent="0.2"/>
    <row r="551" ht="43.5" customHeight="1" x14ac:dyDescent="0.2"/>
    <row r="552" ht="35.1" customHeight="1" x14ac:dyDescent="0.2"/>
    <row r="553" ht="35.1" customHeight="1" x14ac:dyDescent="0.2"/>
    <row r="554" ht="35.1" customHeight="1" x14ac:dyDescent="0.2"/>
    <row r="555" ht="35.1" customHeight="1" x14ac:dyDescent="0.2"/>
    <row r="556" ht="35.1" customHeight="1" x14ac:dyDescent="0.2"/>
    <row r="557" ht="35.1" customHeight="1" x14ac:dyDescent="0.2"/>
    <row r="558" ht="39.950000000000003" customHeight="1" x14ac:dyDescent="0.2"/>
    <row r="559" ht="39.950000000000003" customHeight="1" x14ac:dyDescent="0.2"/>
    <row r="560" ht="39.950000000000003" customHeight="1" x14ac:dyDescent="0.2"/>
    <row r="561" ht="39.950000000000003" customHeight="1" x14ac:dyDescent="0.2"/>
    <row r="562" ht="39.950000000000003" customHeight="1" x14ac:dyDescent="0.2"/>
    <row r="563" ht="39.950000000000003" customHeight="1" x14ac:dyDescent="0.2"/>
    <row r="564" ht="39.950000000000003" customHeight="1" x14ac:dyDescent="0.2"/>
    <row r="565" ht="39.950000000000003" customHeight="1" x14ac:dyDescent="0.2"/>
    <row r="566" ht="39.950000000000003" customHeight="1" x14ac:dyDescent="0.2"/>
    <row r="567" ht="39.950000000000003" customHeight="1" x14ac:dyDescent="0.2"/>
    <row r="568" ht="39.950000000000003" customHeight="1" x14ac:dyDescent="0.2"/>
    <row r="569" ht="39.950000000000003" customHeight="1" x14ac:dyDescent="0.2"/>
    <row r="570" ht="39.950000000000003" customHeight="1" x14ac:dyDescent="0.2"/>
    <row r="571" ht="39.950000000000003" customHeight="1" x14ac:dyDescent="0.2"/>
    <row r="572" ht="39.950000000000003" customHeight="1" x14ac:dyDescent="0.2"/>
    <row r="573" ht="39.950000000000003" customHeight="1" x14ac:dyDescent="0.2"/>
    <row r="574" ht="42.75" customHeight="1" x14ac:dyDescent="0.2"/>
    <row r="575" ht="38.25" customHeight="1" x14ac:dyDescent="0.2"/>
    <row r="576" ht="39.950000000000003" customHeight="1" x14ac:dyDescent="0.2"/>
    <row r="577" ht="39.950000000000003" customHeight="1" x14ac:dyDescent="0.2"/>
    <row r="578" ht="39.950000000000003" customHeight="1" x14ac:dyDescent="0.2"/>
    <row r="579" ht="39.950000000000003" customHeight="1" x14ac:dyDescent="0.2"/>
    <row r="580" ht="39.950000000000003" customHeight="1" x14ac:dyDescent="0.2"/>
    <row r="581" ht="39.950000000000003" customHeight="1" x14ac:dyDescent="0.2"/>
    <row r="582" ht="39.950000000000003" customHeight="1" x14ac:dyDescent="0.2"/>
    <row r="583" ht="39.950000000000003" customHeight="1" x14ac:dyDescent="0.2"/>
    <row r="584" ht="39.950000000000003" customHeight="1" x14ac:dyDescent="0.2"/>
    <row r="585" ht="39.950000000000003" customHeight="1" x14ac:dyDescent="0.2"/>
    <row r="586" ht="39.950000000000003" customHeight="1" x14ac:dyDescent="0.2"/>
    <row r="587" ht="39.950000000000003" customHeight="1" x14ac:dyDescent="0.2"/>
    <row r="588" ht="39.950000000000003" customHeight="1" x14ac:dyDescent="0.2"/>
    <row r="589" ht="39.950000000000003" customHeight="1" x14ac:dyDescent="0.2"/>
    <row r="590" ht="39.950000000000003" customHeight="1" x14ac:dyDescent="0.2"/>
    <row r="591" ht="39.950000000000003" customHeight="1" x14ac:dyDescent="0.2"/>
    <row r="592" ht="39.950000000000003" customHeight="1" x14ac:dyDescent="0.2"/>
    <row r="593" ht="39.950000000000003" customHeight="1" x14ac:dyDescent="0.2"/>
    <row r="594" ht="39.950000000000003" customHeight="1" x14ac:dyDescent="0.2"/>
    <row r="595" ht="39.950000000000003" customHeight="1" x14ac:dyDescent="0.2"/>
    <row r="596" ht="39.950000000000003" customHeight="1" x14ac:dyDescent="0.2"/>
    <row r="597" ht="39.950000000000003" customHeight="1" x14ac:dyDescent="0.2"/>
    <row r="598" ht="39.950000000000003" customHeight="1" x14ac:dyDescent="0.2"/>
    <row r="599" ht="39.950000000000003" customHeight="1" x14ac:dyDescent="0.2"/>
    <row r="600" ht="39.950000000000003" customHeight="1" x14ac:dyDescent="0.2"/>
    <row r="601" ht="39.950000000000003" customHeight="1" x14ac:dyDescent="0.2"/>
    <row r="602" ht="39.950000000000003" customHeight="1" x14ac:dyDescent="0.2"/>
    <row r="603" ht="39.950000000000003" customHeight="1" x14ac:dyDescent="0.2"/>
    <row r="604" ht="39.950000000000003" customHeight="1" x14ac:dyDescent="0.2"/>
    <row r="605" ht="39.950000000000003" customHeight="1" x14ac:dyDescent="0.2"/>
    <row r="606" ht="39.950000000000003" customHeight="1" x14ac:dyDescent="0.2"/>
    <row r="607" ht="39.950000000000003" customHeight="1" x14ac:dyDescent="0.2"/>
    <row r="608" ht="39.950000000000003" customHeight="1" x14ac:dyDescent="0.2"/>
    <row r="609" ht="36" customHeight="1" x14ac:dyDescent="0.2"/>
    <row r="638" ht="20.25" customHeight="1" x14ac:dyDescent="0.2"/>
    <row r="640" ht="20.25" customHeight="1" x14ac:dyDescent="0.2"/>
    <row r="641" ht="20.25" customHeight="1" x14ac:dyDescent="0.2"/>
    <row r="649" ht="20.25" customHeight="1" x14ac:dyDescent="0.2"/>
    <row r="676" ht="20.25" customHeight="1" x14ac:dyDescent="0.2"/>
    <row r="684" ht="20.25" customHeight="1" x14ac:dyDescent="0.2"/>
    <row r="689" ht="20.25" customHeight="1" x14ac:dyDescent="0.2"/>
    <row r="711" ht="20.25" customHeight="1" x14ac:dyDescent="0.2"/>
    <row r="737" ht="20.25" customHeight="1" x14ac:dyDescent="0.2"/>
  </sheetData>
  <autoFilter ref="A9:I17" xr:uid="{00000000-0009-0000-0000-000000000000}"/>
  <mergeCells count="28">
    <mergeCell ref="A17:C17"/>
    <mergeCell ref="A25:C25"/>
    <mergeCell ref="E25:G25"/>
    <mergeCell ref="A22:E22"/>
    <mergeCell ref="E27:F27"/>
    <mergeCell ref="F28:H28"/>
    <mergeCell ref="A26:C26"/>
    <mergeCell ref="A30:B30"/>
    <mergeCell ref="A8:A9"/>
    <mergeCell ref="E8:E9"/>
    <mergeCell ref="A20:E20"/>
    <mergeCell ref="A27:B27"/>
    <mergeCell ref="E24:F24"/>
    <mergeCell ref="E26:F26"/>
    <mergeCell ref="A28:B28"/>
    <mergeCell ref="H8:H9"/>
    <mergeCell ref="F8:F9"/>
    <mergeCell ref="A21:E21"/>
    <mergeCell ref="G8:G9"/>
    <mergeCell ref="B8:B9"/>
    <mergeCell ref="C8:C9"/>
    <mergeCell ref="A7:H7"/>
    <mergeCell ref="D8:D9"/>
    <mergeCell ref="A1:H1"/>
    <mergeCell ref="A2:H2"/>
    <mergeCell ref="A3:H3"/>
    <mergeCell ref="A4:H4"/>
    <mergeCell ref="A5:H5"/>
  </mergeCells>
  <printOptions horizontalCentered="1"/>
  <pageMargins left="0.35433070866141736" right="0.35433070866141736" top="0.39370078740157483" bottom="0.35433070866141736" header="0.35433070866141736" footer="0.15748031496062992"/>
  <pageSetup paperSize="9" scale="70" fitToHeight="7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6"/>
  <sheetViews>
    <sheetView topLeftCell="A52" zoomScaleNormal="100" zoomScaleSheetLayoutView="100" workbookViewId="0">
      <selection activeCell="H30" sqref="H30"/>
    </sheetView>
  </sheetViews>
  <sheetFormatPr defaultColWidth="9.140625" defaultRowHeight="12.75" x14ac:dyDescent="0.2"/>
  <cols>
    <col min="1" max="1" width="17.7109375" style="2" customWidth="1"/>
    <col min="2" max="2" width="16" style="3" bestFit="1" customWidth="1"/>
    <col min="3" max="3" width="36.42578125" style="2" customWidth="1"/>
    <col min="4" max="4" width="15.28515625" style="3" customWidth="1"/>
    <col min="5" max="5" width="14" style="56" customWidth="1"/>
    <col min="6" max="6" width="14.28515625" style="3" customWidth="1"/>
    <col min="7" max="7" width="14.85546875" style="3" customWidth="1"/>
    <col min="8" max="8" width="20" style="2" customWidth="1"/>
    <col min="9" max="9" width="18.85546875" style="3" customWidth="1"/>
    <col min="10" max="10" width="17.28515625" style="3" customWidth="1"/>
    <col min="11" max="11" width="19.7109375" style="2" customWidth="1"/>
    <col min="12" max="12" width="23.5703125" style="3" hidden="1" customWidth="1"/>
    <col min="13" max="14" width="0" style="3" hidden="1" customWidth="1"/>
    <col min="15" max="16384" width="9.140625" style="3"/>
  </cols>
  <sheetData>
    <row r="1" spans="1:17" s="23" customFormat="1" ht="15" customHeight="1" x14ac:dyDescent="0.25">
      <c r="A1" s="144" t="s">
        <v>44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7" s="23" customFormat="1" ht="14.25" customHeight="1" x14ac:dyDescent="0.25">
      <c r="A2" s="145" t="s">
        <v>45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</row>
    <row r="3" spans="1:17" s="5" customFormat="1" ht="6.75" customHeight="1" thickBot="1" x14ac:dyDescent="0.25">
      <c r="A3" s="104"/>
      <c r="B3" s="11"/>
      <c r="C3" s="106"/>
      <c r="D3" s="11"/>
      <c r="E3" s="53"/>
      <c r="F3" s="11"/>
      <c r="G3" s="11"/>
      <c r="H3" s="11"/>
      <c r="I3" s="12"/>
      <c r="J3" s="12"/>
      <c r="K3" s="10"/>
    </row>
    <row r="4" spans="1:17" s="9" customFormat="1" ht="84.75" customHeight="1" x14ac:dyDescent="0.2">
      <c r="A4" s="47" t="s">
        <v>0</v>
      </c>
      <c r="B4" s="48" t="s">
        <v>16</v>
      </c>
      <c r="C4" s="48" t="s">
        <v>17</v>
      </c>
      <c r="D4" s="48" t="s">
        <v>6</v>
      </c>
      <c r="E4" s="54" t="s">
        <v>7</v>
      </c>
      <c r="F4" s="48" t="s">
        <v>18</v>
      </c>
      <c r="G4" s="48" t="s">
        <v>5</v>
      </c>
      <c r="H4" s="48" t="s">
        <v>12</v>
      </c>
      <c r="I4" s="48" t="s">
        <v>19</v>
      </c>
      <c r="J4" s="48" t="s">
        <v>35</v>
      </c>
      <c r="K4" s="49" t="s">
        <v>15</v>
      </c>
      <c r="L4" s="13" t="s">
        <v>2</v>
      </c>
    </row>
    <row r="5" spans="1:17" s="9" customFormat="1" ht="12" x14ac:dyDescent="0.2">
      <c r="A5" s="52" t="s">
        <v>36</v>
      </c>
      <c r="B5" s="51" t="s">
        <v>33</v>
      </c>
      <c r="C5" s="114" t="s">
        <v>37</v>
      </c>
      <c r="D5" s="115">
        <v>37221660</v>
      </c>
      <c r="E5" s="100">
        <v>51.914000000000001</v>
      </c>
      <c r="F5" s="101">
        <v>45659.8659722222</v>
      </c>
      <c r="G5" s="99">
        <v>51695013</v>
      </c>
      <c r="H5" s="112">
        <v>4750</v>
      </c>
      <c r="I5" s="66">
        <f>ROUND(E5*H5,2)</f>
        <v>246591.5</v>
      </c>
      <c r="J5" s="113">
        <v>0</v>
      </c>
      <c r="K5" s="67">
        <f>I5</f>
        <v>246591.5</v>
      </c>
      <c r="L5" s="102"/>
      <c r="M5" s="102"/>
      <c r="N5" s="102"/>
      <c r="O5" s="103"/>
      <c r="P5" s="103"/>
      <c r="Q5" s="103"/>
    </row>
    <row r="6" spans="1:17" s="9" customFormat="1" ht="12" x14ac:dyDescent="0.2">
      <c r="A6" s="52" t="s">
        <v>36</v>
      </c>
      <c r="B6" s="51" t="s">
        <v>33</v>
      </c>
      <c r="C6" s="114" t="s">
        <v>37</v>
      </c>
      <c r="D6" s="115">
        <v>37221648</v>
      </c>
      <c r="E6" s="100">
        <v>60.91</v>
      </c>
      <c r="F6" s="101">
        <v>45659.8659722222</v>
      </c>
      <c r="G6" s="99">
        <v>51768919</v>
      </c>
      <c r="H6" s="112">
        <v>4750</v>
      </c>
      <c r="I6" s="66">
        <f t="shared" ref="I6:I9" si="0">ROUND(E6*H6,2)</f>
        <v>289322.5</v>
      </c>
      <c r="J6" s="113">
        <v>0</v>
      </c>
      <c r="K6" s="67">
        <f t="shared" ref="K6:K9" si="1">I6</f>
        <v>289322.5</v>
      </c>
      <c r="L6" s="102"/>
      <c r="M6" s="102"/>
      <c r="N6" s="102"/>
      <c r="P6" s="103"/>
      <c r="Q6" s="103"/>
    </row>
    <row r="7" spans="1:17" s="9" customFormat="1" ht="12" x14ac:dyDescent="0.2">
      <c r="A7" s="52" t="s">
        <v>36</v>
      </c>
      <c r="B7" s="51" t="s">
        <v>33</v>
      </c>
      <c r="C7" s="114" t="s">
        <v>37</v>
      </c>
      <c r="D7" s="115">
        <v>37221665</v>
      </c>
      <c r="E7" s="100">
        <v>60.902000000000001</v>
      </c>
      <c r="F7" s="101">
        <v>45659.866666666698</v>
      </c>
      <c r="G7" s="99">
        <v>75026260</v>
      </c>
      <c r="H7" s="112">
        <v>4750</v>
      </c>
      <c r="I7" s="66">
        <f t="shared" si="0"/>
        <v>289284.5</v>
      </c>
      <c r="J7" s="113">
        <v>0</v>
      </c>
      <c r="K7" s="67">
        <f t="shared" si="1"/>
        <v>289284.5</v>
      </c>
      <c r="L7" s="102"/>
      <c r="M7" s="102"/>
      <c r="N7" s="102"/>
      <c r="P7" s="103"/>
      <c r="Q7" s="103"/>
    </row>
    <row r="8" spans="1:17" s="9" customFormat="1" ht="12" x14ac:dyDescent="0.2">
      <c r="A8" s="52" t="s">
        <v>36</v>
      </c>
      <c r="B8" s="51" t="s">
        <v>33</v>
      </c>
      <c r="C8" s="114" t="s">
        <v>37</v>
      </c>
      <c r="D8" s="115">
        <v>37221670</v>
      </c>
      <c r="E8" s="100">
        <v>60.896000000000001</v>
      </c>
      <c r="F8" s="101">
        <v>45659.867361111101</v>
      </c>
      <c r="G8" s="99">
        <v>51683175</v>
      </c>
      <c r="H8" s="112">
        <v>4750</v>
      </c>
      <c r="I8" s="66">
        <f t="shared" si="0"/>
        <v>289256</v>
      </c>
      <c r="J8" s="113">
        <v>0</v>
      </c>
      <c r="K8" s="67">
        <f t="shared" si="1"/>
        <v>289256</v>
      </c>
      <c r="L8" s="102"/>
      <c r="M8" s="102"/>
      <c r="N8" s="102"/>
      <c r="P8" s="103"/>
      <c r="Q8" s="103"/>
    </row>
    <row r="9" spans="1:17" s="9" customFormat="1" ht="12" x14ac:dyDescent="0.2">
      <c r="A9" s="52" t="s">
        <v>36</v>
      </c>
      <c r="B9" s="51" t="s">
        <v>33</v>
      </c>
      <c r="C9" s="114" t="s">
        <v>37</v>
      </c>
      <c r="D9" s="115">
        <v>37221676</v>
      </c>
      <c r="E9" s="100">
        <v>60.905999999999999</v>
      </c>
      <c r="F9" s="101">
        <v>45659.867361111101</v>
      </c>
      <c r="G9" s="99">
        <v>74921800</v>
      </c>
      <c r="H9" s="112">
        <v>4750</v>
      </c>
      <c r="I9" s="66">
        <f t="shared" si="0"/>
        <v>289303.5</v>
      </c>
      <c r="J9" s="113">
        <v>0</v>
      </c>
      <c r="K9" s="67">
        <f t="shared" si="1"/>
        <v>289303.5</v>
      </c>
      <c r="L9" s="102"/>
      <c r="M9" s="102"/>
      <c r="N9" s="102"/>
      <c r="P9" s="103"/>
      <c r="Q9" s="103"/>
    </row>
    <row r="10" spans="1:17" s="9" customFormat="1" ht="12" x14ac:dyDescent="0.2">
      <c r="A10" s="52" t="s">
        <v>36</v>
      </c>
      <c r="B10" s="51" t="s">
        <v>33</v>
      </c>
      <c r="C10" s="114" t="s">
        <v>37</v>
      </c>
      <c r="D10" s="115">
        <v>37221679</v>
      </c>
      <c r="E10" s="100">
        <v>51.765999999999998</v>
      </c>
      <c r="F10" s="101">
        <v>45660.818749999999</v>
      </c>
      <c r="G10" s="99">
        <v>70715917</v>
      </c>
      <c r="H10" s="112">
        <v>4750</v>
      </c>
      <c r="I10" s="66">
        <f t="shared" ref="I10:I13" si="2">ROUND(E10*H10,2)</f>
        <v>245888.5</v>
      </c>
      <c r="J10" s="113">
        <v>0</v>
      </c>
      <c r="K10" s="67">
        <f t="shared" ref="K10:K13" si="3">I10</f>
        <v>245888.5</v>
      </c>
      <c r="L10" s="102"/>
      <c r="M10" s="102"/>
      <c r="N10" s="102"/>
      <c r="P10" s="103"/>
      <c r="Q10" s="103"/>
    </row>
    <row r="11" spans="1:17" s="9" customFormat="1" ht="12" x14ac:dyDescent="0.2">
      <c r="A11" s="52" t="s">
        <v>36</v>
      </c>
      <c r="B11" s="51" t="s">
        <v>33</v>
      </c>
      <c r="C11" s="114" t="s">
        <v>37</v>
      </c>
      <c r="D11" s="115">
        <v>37221684</v>
      </c>
      <c r="E11" s="100">
        <v>51.890999999999998</v>
      </c>
      <c r="F11" s="101">
        <v>45660.8215277778</v>
      </c>
      <c r="G11" s="99">
        <v>51431575</v>
      </c>
      <c r="H11" s="112">
        <v>4750</v>
      </c>
      <c r="I11" s="66">
        <f t="shared" si="2"/>
        <v>246482.25</v>
      </c>
      <c r="J11" s="113">
        <v>0</v>
      </c>
      <c r="K11" s="67">
        <f t="shared" si="3"/>
        <v>246482.25</v>
      </c>
      <c r="L11" s="102"/>
      <c r="M11" s="102"/>
      <c r="N11" s="102"/>
      <c r="P11" s="103"/>
      <c r="Q11" s="103"/>
    </row>
    <row r="12" spans="1:17" s="9" customFormat="1" ht="12" x14ac:dyDescent="0.2">
      <c r="A12" s="52" t="s">
        <v>36</v>
      </c>
      <c r="B12" s="51" t="s">
        <v>33</v>
      </c>
      <c r="C12" s="114" t="s">
        <v>38</v>
      </c>
      <c r="D12" s="115">
        <v>37226603</v>
      </c>
      <c r="E12" s="100">
        <v>51.597999999999999</v>
      </c>
      <c r="F12" s="101">
        <v>45661.775694444397</v>
      </c>
      <c r="G12" s="99">
        <v>58704677</v>
      </c>
      <c r="H12" s="112">
        <v>4580</v>
      </c>
      <c r="I12" s="66">
        <f t="shared" si="2"/>
        <v>236318.84</v>
      </c>
      <c r="J12" s="113">
        <v>0</v>
      </c>
      <c r="K12" s="67">
        <f t="shared" si="3"/>
        <v>236318.84</v>
      </c>
      <c r="L12" s="102"/>
      <c r="M12" s="102"/>
      <c r="N12" s="102"/>
      <c r="O12" s="103"/>
      <c r="P12" s="103"/>
      <c r="Q12" s="103"/>
    </row>
    <row r="13" spans="1:17" s="9" customFormat="1" ht="12" x14ac:dyDescent="0.2">
      <c r="A13" s="52" t="s">
        <v>36</v>
      </c>
      <c r="B13" s="51" t="s">
        <v>33</v>
      </c>
      <c r="C13" s="114" t="s">
        <v>38</v>
      </c>
      <c r="D13" s="116">
        <v>37226591</v>
      </c>
      <c r="E13" s="69">
        <v>50.835999999999999</v>
      </c>
      <c r="F13" s="70">
        <v>45661.776388888902</v>
      </c>
      <c r="G13" s="68">
        <v>74887357</v>
      </c>
      <c r="H13" s="112">
        <v>4580</v>
      </c>
      <c r="I13" s="66">
        <f t="shared" si="2"/>
        <v>232828.88</v>
      </c>
      <c r="J13" s="113">
        <v>0</v>
      </c>
      <c r="K13" s="67">
        <f t="shared" si="3"/>
        <v>232828.88</v>
      </c>
      <c r="L13" s="7"/>
      <c r="M13" s="8"/>
      <c r="N13" s="8"/>
    </row>
    <row r="14" spans="1:17" s="9" customFormat="1" ht="12" x14ac:dyDescent="0.2">
      <c r="A14" s="52" t="s">
        <v>36</v>
      </c>
      <c r="B14" s="51" t="s">
        <v>33</v>
      </c>
      <c r="C14" s="114" t="s">
        <v>38</v>
      </c>
      <c r="D14" s="99">
        <v>37243383</v>
      </c>
      <c r="E14" s="100">
        <v>61.890999999999998</v>
      </c>
      <c r="F14" s="101">
        <v>45666.596527777801</v>
      </c>
      <c r="G14" s="99">
        <v>50449644</v>
      </c>
      <c r="H14" s="112">
        <v>4580</v>
      </c>
      <c r="I14" s="66">
        <f t="shared" ref="I14:I27" si="4">ROUND(E14*H14,2)</f>
        <v>283460.78000000003</v>
      </c>
      <c r="J14" s="113">
        <v>0</v>
      </c>
      <c r="K14" s="67">
        <f t="shared" ref="K14:K27" si="5">I14</f>
        <v>283460.78000000003</v>
      </c>
      <c r="L14" s="102"/>
      <c r="M14" s="102"/>
      <c r="N14" s="102"/>
      <c r="P14" s="103"/>
      <c r="Q14" s="103"/>
    </row>
    <row r="15" spans="1:17" s="9" customFormat="1" ht="12" x14ac:dyDescent="0.2">
      <c r="A15" s="52" t="s">
        <v>36</v>
      </c>
      <c r="B15" s="51" t="s">
        <v>33</v>
      </c>
      <c r="C15" s="114" t="s">
        <v>38</v>
      </c>
      <c r="D15" s="99">
        <v>37243407</v>
      </c>
      <c r="E15" s="100">
        <v>61.905999999999999</v>
      </c>
      <c r="F15" s="101">
        <v>45666.597916666702</v>
      </c>
      <c r="G15" s="99">
        <v>50446046</v>
      </c>
      <c r="H15" s="112">
        <v>4580</v>
      </c>
      <c r="I15" s="66">
        <f t="shared" si="4"/>
        <v>283529.48</v>
      </c>
      <c r="J15" s="113">
        <v>0</v>
      </c>
      <c r="K15" s="67">
        <f t="shared" si="5"/>
        <v>283529.48</v>
      </c>
      <c r="L15" s="102"/>
      <c r="M15" s="102"/>
      <c r="N15" s="102"/>
      <c r="P15" s="103"/>
      <c r="Q15" s="103"/>
    </row>
    <row r="16" spans="1:17" s="9" customFormat="1" ht="12" x14ac:dyDescent="0.2">
      <c r="A16" s="52" t="s">
        <v>36</v>
      </c>
      <c r="B16" s="51" t="s">
        <v>33</v>
      </c>
      <c r="C16" s="98" t="s">
        <v>38</v>
      </c>
      <c r="D16" s="99">
        <v>37243446</v>
      </c>
      <c r="E16" s="100">
        <v>53.895000000000003</v>
      </c>
      <c r="F16" s="101">
        <v>45666.598611111098</v>
      </c>
      <c r="G16" s="99">
        <v>51748812</v>
      </c>
      <c r="H16" s="112">
        <v>4580</v>
      </c>
      <c r="I16" s="66">
        <f t="shared" si="4"/>
        <v>246839.1</v>
      </c>
      <c r="J16" s="113">
        <v>0</v>
      </c>
      <c r="K16" s="67">
        <f t="shared" si="5"/>
        <v>246839.1</v>
      </c>
      <c r="L16" s="102"/>
      <c r="M16" s="102"/>
      <c r="N16" s="102"/>
      <c r="P16" s="103"/>
      <c r="Q16" s="103"/>
    </row>
    <row r="17" spans="1:17" s="9" customFormat="1" ht="12" x14ac:dyDescent="0.2">
      <c r="A17" s="52" t="s">
        <v>36</v>
      </c>
      <c r="B17" s="51" t="s">
        <v>33</v>
      </c>
      <c r="C17" s="98" t="s">
        <v>38</v>
      </c>
      <c r="D17" s="99">
        <v>37243434</v>
      </c>
      <c r="E17" s="100">
        <v>61.655999999999999</v>
      </c>
      <c r="F17" s="101">
        <v>45666.598611111098</v>
      </c>
      <c r="G17" s="99">
        <v>75077685</v>
      </c>
      <c r="H17" s="112">
        <v>4580</v>
      </c>
      <c r="I17" s="66">
        <f t="shared" si="4"/>
        <v>282384.48</v>
      </c>
      <c r="J17" s="113">
        <v>0</v>
      </c>
      <c r="K17" s="67">
        <f t="shared" si="5"/>
        <v>282384.48</v>
      </c>
      <c r="L17" s="102"/>
      <c r="M17" s="102"/>
      <c r="N17" s="102"/>
      <c r="P17" s="103"/>
      <c r="Q17" s="103"/>
    </row>
    <row r="18" spans="1:17" s="9" customFormat="1" ht="12" x14ac:dyDescent="0.2">
      <c r="A18" s="52" t="s">
        <v>36</v>
      </c>
      <c r="B18" s="51" t="s">
        <v>33</v>
      </c>
      <c r="C18" s="98" t="s">
        <v>38</v>
      </c>
      <c r="D18" s="99">
        <v>37243473</v>
      </c>
      <c r="E18" s="100">
        <v>61.898000000000003</v>
      </c>
      <c r="F18" s="101">
        <v>45666.599305555603</v>
      </c>
      <c r="G18" s="99">
        <v>58713603</v>
      </c>
      <c r="H18" s="112">
        <v>4580</v>
      </c>
      <c r="I18" s="66">
        <f t="shared" si="4"/>
        <v>283492.84000000003</v>
      </c>
      <c r="J18" s="113">
        <v>0</v>
      </c>
      <c r="K18" s="67">
        <f t="shared" si="5"/>
        <v>283492.84000000003</v>
      </c>
      <c r="L18" s="102"/>
      <c r="M18" s="102"/>
      <c r="N18" s="102"/>
      <c r="P18" s="103"/>
      <c r="Q18" s="103"/>
    </row>
    <row r="19" spans="1:17" s="9" customFormat="1" ht="12" x14ac:dyDescent="0.2">
      <c r="A19" s="52" t="s">
        <v>36</v>
      </c>
      <c r="B19" s="51" t="s">
        <v>33</v>
      </c>
      <c r="C19" s="98" t="s">
        <v>38</v>
      </c>
      <c r="D19" s="99">
        <v>37243483</v>
      </c>
      <c r="E19" s="100">
        <v>61.645000000000003</v>
      </c>
      <c r="F19" s="101">
        <v>45666.6</v>
      </c>
      <c r="G19" s="99">
        <v>57427213</v>
      </c>
      <c r="H19" s="112">
        <v>4580</v>
      </c>
      <c r="I19" s="66">
        <f t="shared" si="4"/>
        <v>282334.09999999998</v>
      </c>
      <c r="J19" s="113">
        <v>0</v>
      </c>
      <c r="K19" s="67">
        <f t="shared" si="5"/>
        <v>282334.09999999998</v>
      </c>
      <c r="L19" s="102"/>
      <c r="M19" s="102"/>
      <c r="N19" s="102"/>
      <c r="P19" s="103"/>
      <c r="Q19" s="103"/>
    </row>
    <row r="20" spans="1:17" s="9" customFormat="1" ht="12" x14ac:dyDescent="0.2">
      <c r="A20" s="52" t="s">
        <v>36</v>
      </c>
      <c r="B20" s="51" t="s">
        <v>33</v>
      </c>
      <c r="C20" s="98" t="s">
        <v>38</v>
      </c>
      <c r="D20" s="99">
        <v>37243545</v>
      </c>
      <c r="E20" s="100">
        <v>61.898000000000003</v>
      </c>
      <c r="F20" s="101">
        <v>45666.600694444402</v>
      </c>
      <c r="G20" s="99">
        <v>50469584</v>
      </c>
      <c r="H20" s="112">
        <v>4580</v>
      </c>
      <c r="I20" s="66">
        <f t="shared" si="4"/>
        <v>283492.84000000003</v>
      </c>
      <c r="J20" s="113">
        <v>0</v>
      </c>
      <c r="K20" s="67">
        <f t="shared" si="5"/>
        <v>283492.84000000003</v>
      </c>
      <c r="L20" s="102"/>
      <c r="M20" s="102"/>
      <c r="N20" s="102"/>
      <c r="P20" s="103"/>
      <c r="Q20" s="103"/>
    </row>
    <row r="21" spans="1:17" s="9" customFormat="1" ht="12" x14ac:dyDescent="0.2">
      <c r="A21" s="52" t="s">
        <v>36</v>
      </c>
      <c r="B21" s="51" t="s">
        <v>33</v>
      </c>
      <c r="C21" s="98" t="s">
        <v>38</v>
      </c>
      <c r="D21" s="99">
        <v>37243679</v>
      </c>
      <c r="E21" s="100">
        <v>51.890999999999998</v>
      </c>
      <c r="F21" s="101">
        <v>45666.6027777778</v>
      </c>
      <c r="G21" s="99">
        <v>53921060</v>
      </c>
      <c r="H21" s="112">
        <v>4580</v>
      </c>
      <c r="I21" s="66">
        <f t="shared" si="4"/>
        <v>237660.78</v>
      </c>
      <c r="J21" s="113">
        <v>0</v>
      </c>
      <c r="K21" s="67">
        <f t="shared" si="5"/>
        <v>237660.78</v>
      </c>
      <c r="L21" s="102"/>
      <c r="M21" s="102"/>
      <c r="N21" s="102"/>
      <c r="P21" s="103"/>
      <c r="Q21" s="103"/>
    </row>
    <row r="22" spans="1:17" s="9" customFormat="1" ht="12" x14ac:dyDescent="0.2">
      <c r="A22" s="52" t="s">
        <v>36</v>
      </c>
      <c r="B22" s="51" t="s">
        <v>33</v>
      </c>
      <c r="C22" s="98" t="s">
        <v>38</v>
      </c>
      <c r="D22" s="99">
        <v>37243754</v>
      </c>
      <c r="E22" s="100">
        <v>61.905999999999999</v>
      </c>
      <c r="F22" s="101">
        <v>45666.604166666701</v>
      </c>
      <c r="G22" s="99">
        <v>50220920</v>
      </c>
      <c r="H22" s="112">
        <v>4580</v>
      </c>
      <c r="I22" s="66">
        <f t="shared" si="4"/>
        <v>283529.48</v>
      </c>
      <c r="J22" s="113">
        <v>0</v>
      </c>
      <c r="K22" s="67">
        <f t="shared" si="5"/>
        <v>283529.48</v>
      </c>
      <c r="L22" s="102"/>
      <c r="M22" s="102"/>
      <c r="N22" s="102"/>
      <c r="P22" s="103"/>
      <c r="Q22" s="103"/>
    </row>
    <row r="23" spans="1:17" s="9" customFormat="1" ht="12" x14ac:dyDescent="0.2">
      <c r="A23" s="52" t="s">
        <v>36</v>
      </c>
      <c r="B23" s="51" t="s">
        <v>33</v>
      </c>
      <c r="C23" s="98" t="s">
        <v>38</v>
      </c>
      <c r="D23" s="99">
        <v>37243707</v>
      </c>
      <c r="E23" s="100">
        <v>51.898000000000003</v>
      </c>
      <c r="F23" s="101">
        <v>45666.604166666701</v>
      </c>
      <c r="G23" s="99">
        <v>53921417</v>
      </c>
      <c r="H23" s="112">
        <v>4580</v>
      </c>
      <c r="I23" s="66">
        <f t="shared" si="4"/>
        <v>237692.84</v>
      </c>
      <c r="J23" s="113">
        <v>0</v>
      </c>
      <c r="K23" s="67">
        <f t="shared" si="5"/>
        <v>237692.84</v>
      </c>
      <c r="L23" s="102"/>
      <c r="M23" s="102"/>
      <c r="N23" s="102"/>
      <c r="P23" s="103"/>
      <c r="Q23" s="103"/>
    </row>
    <row r="24" spans="1:17" s="9" customFormat="1" ht="12" x14ac:dyDescent="0.2">
      <c r="A24" s="52" t="s">
        <v>36</v>
      </c>
      <c r="B24" s="51" t="s">
        <v>33</v>
      </c>
      <c r="C24" s="98" t="s">
        <v>38</v>
      </c>
      <c r="D24" s="99">
        <v>37245468</v>
      </c>
      <c r="E24" s="100">
        <v>52.890999999999998</v>
      </c>
      <c r="F24" s="101">
        <v>45666.604861111096</v>
      </c>
      <c r="G24" s="99">
        <v>51442713</v>
      </c>
      <c r="H24" s="112">
        <v>4580</v>
      </c>
      <c r="I24" s="66">
        <f t="shared" si="4"/>
        <v>242240.78</v>
      </c>
      <c r="J24" s="113">
        <v>0</v>
      </c>
      <c r="K24" s="67">
        <f t="shared" si="5"/>
        <v>242240.78</v>
      </c>
      <c r="L24" s="102"/>
      <c r="M24" s="102"/>
      <c r="N24" s="102"/>
      <c r="P24" s="103"/>
      <c r="Q24" s="103"/>
    </row>
    <row r="25" spans="1:17" s="9" customFormat="1" ht="12" x14ac:dyDescent="0.2">
      <c r="A25" s="52" t="s">
        <v>36</v>
      </c>
      <c r="B25" s="51" t="s">
        <v>33</v>
      </c>
      <c r="C25" s="98" t="s">
        <v>38</v>
      </c>
      <c r="D25" s="99">
        <v>37245471</v>
      </c>
      <c r="E25" s="100">
        <v>60.91</v>
      </c>
      <c r="F25" s="101">
        <v>45666.605555555601</v>
      </c>
      <c r="G25" s="99">
        <v>75164889</v>
      </c>
      <c r="H25" s="112">
        <v>4580</v>
      </c>
      <c r="I25" s="66">
        <f t="shared" si="4"/>
        <v>278967.8</v>
      </c>
      <c r="J25" s="113">
        <v>0</v>
      </c>
      <c r="K25" s="67">
        <f t="shared" si="5"/>
        <v>278967.8</v>
      </c>
      <c r="L25" s="102"/>
      <c r="M25" s="102"/>
      <c r="N25" s="102"/>
      <c r="P25" s="103"/>
      <c r="Q25" s="103"/>
    </row>
    <row r="26" spans="1:17" s="9" customFormat="1" ht="12" x14ac:dyDescent="0.2">
      <c r="A26" s="52" t="s">
        <v>36</v>
      </c>
      <c r="B26" s="51" t="s">
        <v>33</v>
      </c>
      <c r="C26" s="98" t="s">
        <v>38</v>
      </c>
      <c r="D26" s="99">
        <v>37245474</v>
      </c>
      <c r="E26" s="100">
        <v>60.902000000000001</v>
      </c>
      <c r="F26" s="101">
        <v>45666.606249999997</v>
      </c>
      <c r="G26" s="99">
        <v>73922114</v>
      </c>
      <c r="H26" s="112">
        <v>4580</v>
      </c>
      <c r="I26" s="66">
        <f t="shared" si="4"/>
        <v>278931.15999999997</v>
      </c>
      <c r="J26" s="113">
        <v>0</v>
      </c>
      <c r="K26" s="67">
        <f t="shared" si="5"/>
        <v>278931.15999999997</v>
      </c>
      <c r="L26" s="102"/>
      <c r="M26" s="102"/>
      <c r="N26" s="102"/>
      <c r="P26" s="103"/>
      <c r="Q26" s="103"/>
    </row>
    <row r="27" spans="1:17" s="9" customFormat="1" ht="12" x14ac:dyDescent="0.2">
      <c r="A27" s="52" t="s">
        <v>36</v>
      </c>
      <c r="B27" s="51" t="s">
        <v>33</v>
      </c>
      <c r="C27" s="98" t="s">
        <v>38</v>
      </c>
      <c r="D27" s="99">
        <v>37246630</v>
      </c>
      <c r="E27" s="100">
        <v>50.898000000000003</v>
      </c>
      <c r="F27" s="101">
        <v>45666.6069444444</v>
      </c>
      <c r="G27" s="99">
        <v>70518360</v>
      </c>
      <c r="H27" s="112">
        <v>4580</v>
      </c>
      <c r="I27" s="66">
        <f t="shared" si="4"/>
        <v>233112.84</v>
      </c>
      <c r="J27" s="113">
        <v>0</v>
      </c>
      <c r="K27" s="67">
        <f t="shared" si="5"/>
        <v>233112.84</v>
      </c>
      <c r="L27" s="102"/>
      <c r="M27" s="102"/>
      <c r="N27" s="102"/>
      <c r="P27" s="103"/>
      <c r="Q27" s="103"/>
    </row>
    <row r="28" spans="1:17" s="9" customFormat="1" ht="12" x14ac:dyDescent="0.2">
      <c r="A28" s="52" t="s">
        <v>36</v>
      </c>
      <c r="B28" s="51" t="s">
        <v>33</v>
      </c>
      <c r="C28" s="114" t="s">
        <v>39</v>
      </c>
      <c r="D28" s="115">
        <v>37251312</v>
      </c>
      <c r="E28" s="117">
        <v>49.915999999999997</v>
      </c>
      <c r="F28" s="118">
        <v>45667.581250000003</v>
      </c>
      <c r="G28" s="115">
        <v>70502240</v>
      </c>
      <c r="H28" s="119">
        <v>4400</v>
      </c>
      <c r="I28" s="66">
        <f t="shared" ref="I28:I47" si="6">ROUND(E28*H28,2)</f>
        <v>219630.4</v>
      </c>
      <c r="J28" s="113">
        <v>0</v>
      </c>
      <c r="K28" s="67">
        <f t="shared" ref="K28:K47" si="7">I28</f>
        <v>219630.4</v>
      </c>
      <c r="L28" s="102"/>
      <c r="M28" s="102"/>
      <c r="N28" s="102"/>
      <c r="P28" s="103"/>
      <c r="Q28" s="103"/>
    </row>
    <row r="29" spans="1:17" s="9" customFormat="1" ht="12" x14ac:dyDescent="0.2">
      <c r="A29" s="52" t="s">
        <v>36</v>
      </c>
      <c r="B29" s="51" t="s">
        <v>33</v>
      </c>
      <c r="C29" s="114" t="s">
        <v>41</v>
      </c>
      <c r="D29" s="115">
        <v>37245620</v>
      </c>
      <c r="E29" s="117">
        <v>60.898000000000003</v>
      </c>
      <c r="F29" s="118">
        <v>45667.8034722222</v>
      </c>
      <c r="G29" s="115">
        <v>54654652</v>
      </c>
      <c r="H29" s="119">
        <v>4600</v>
      </c>
      <c r="I29" s="66">
        <f t="shared" si="6"/>
        <v>280130.8</v>
      </c>
      <c r="J29" s="113">
        <v>0</v>
      </c>
      <c r="K29" s="67">
        <f t="shared" si="7"/>
        <v>280130.8</v>
      </c>
      <c r="L29" s="102"/>
      <c r="M29" s="102"/>
      <c r="N29" s="102"/>
      <c r="P29" s="103"/>
      <c r="Q29" s="103"/>
    </row>
    <row r="30" spans="1:17" s="9" customFormat="1" ht="12" x14ac:dyDescent="0.2">
      <c r="A30" s="52" t="s">
        <v>36</v>
      </c>
      <c r="B30" s="51" t="s">
        <v>33</v>
      </c>
      <c r="C30" s="114" t="s">
        <v>41</v>
      </c>
      <c r="D30" s="115">
        <v>37245576</v>
      </c>
      <c r="E30" s="117">
        <v>51.779000000000003</v>
      </c>
      <c r="F30" s="118">
        <v>45667.804166666698</v>
      </c>
      <c r="G30" s="115">
        <v>70712435</v>
      </c>
      <c r="H30" s="119">
        <v>4600</v>
      </c>
      <c r="I30" s="66">
        <f t="shared" si="6"/>
        <v>238183.4</v>
      </c>
      <c r="J30" s="113">
        <v>0</v>
      </c>
      <c r="K30" s="67">
        <f t="shared" si="7"/>
        <v>238183.4</v>
      </c>
      <c r="L30" s="102"/>
      <c r="M30" s="102"/>
      <c r="N30" s="102"/>
      <c r="P30" s="103"/>
      <c r="Q30" s="103"/>
    </row>
    <row r="31" spans="1:17" s="9" customFormat="1" ht="12" x14ac:dyDescent="0.2">
      <c r="A31" s="52" t="s">
        <v>36</v>
      </c>
      <c r="B31" s="51" t="s">
        <v>33</v>
      </c>
      <c r="C31" s="114" t="s">
        <v>41</v>
      </c>
      <c r="D31" s="115">
        <v>37245629</v>
      </c>
      <c r="E31" s="117">
        <v>51.710999999999999</v>
      </c>
      <c r="F31" s="118">
        <v>45667.804861111101</v>
      </c>
      <c r="G31" s="115">
        <v>51403731</v>
      </c>
      <c r="H31" s="119">
        <v>4600</v>
      </c>
      <c r="I31" s="66">
        <f t="shared" si="6"/>
        <v>237870.6</v>
      </c>
      <c r="J31" s="113">
        <v>0</v>
      </c>
      <c r="K31" s="67">
        <f t="shared" si="7"/>
        <v>237870.6</v>
      </c>
      <c r="L31" s="102"/>
      <c r="M31" s="102"/>
      <c r="N31" s="102"/>
      <c r="P31" s="103"/>
      <c r="Q31" s="103"/>
    </row>
    <row r="32" spans="1:17" s="9" customFormat="1" ht="12" x14ac:dyDescent="0.2">
      <c r="A32" s="52" t="s">
        <v>36</v>
      </c>
      <c r="B32" s="51" t="s">
        <v>33</v>
      </c>
      <c r="C32" s="114" t="s">
        <v>41</v>
      </c>
      <c r="D32" s="115">
        <v>37245513</v>
      </c>
      <c r="E32" s="117">
        <v>50.883000000000003</v>
      </c>
      <c r="F32" s="118">
        <v>45667.805555555598</v>
      </c>
      <c r="G32" s="115">
        <v>70524467</v>
      </c>
      <c r="H32" s="119">
        <v>4600</v>
      </c>
      <c r="I32" s="66">
        <f t="shared" si="6"/>
        <v>234061.8</v>
      </c>
      <c r="J32" s="113">
        <v>0</v>
      </c>
      <c r="K32" s="67">
        <f t="shared" si="7"/>
        <v>234061.8</v>
      </c>
      <c r="L32" s="102"/>
      <c r="M32" s="102"/>
      <c r="N32" s="102"/>
      <c r="P32" s="103"/>
      <c r="Q32" s="103"/>
    </row>
    <row r="33" spans="1:17" s="9" customFormat="1" ht="12" x14ac:dyDescent="0.2">
      <c r="A33" s="52" t="s">
        <v>36</v>
      </c>
      <c r="B33" s="51" t="s">
        <v>33</v>
      </c>
      <c r="C33" s="114" t="s">
        <v>41</v>
      </c>
      <c r="D33" s="115">
        <v>37245544</v>
      </c>
      <c r="E33" s="117">
        <v>59.890999999999998</v>
      </c>
      <c r="F33" s="118">
        <v>45667.806250000001</v>
      </c>
      <c r="G33" s="115">
        <v>50469527</v>
      </c>
      <c r="H33" s="119">
        <v>4600</v>
      </c>
      <c r="I33" s="66">
        <f t="shared" si="6"/>
        <v>275498.59999999998</v>
      </c>
      <c r="J33" s="113">
        <v>0</v>
      </c>
      <c r="K33" s="67">
        <f t="shared" si="7"/>
        <v>275498.59999999998</v>
      </c>
      <c r="L33" s="102"/>
      <c r="M33" s="102"/>
      <c r="N33" s="102"/>
      <c r="P33" s="103"/>
      <c r="Q33" s="103"/>
    </row>
    <row r="34" spans="1:17" s="9" customFormat="1" ht="12" x14ac:dyDescent="0.2">
      <c r="A34" s="52" t="s">
        <v>36</v>
      </c>
      <c r="B34" s="51" t="s">
        <v>33</v>
      </c>
      <c r="C34" s="114" t="s">
        <v>41</v>
      </c>
      <c r="D34" s="115">
        <v>37245525</v>
      </c>
      <c r="E34" s="117">
        <v>59.890999999999998</v>
      </c>
      <c r="F34" s="118">
        <v>45667.806250000001</v>
      </c>
      <c r="G34" s="115">
        <v>75012575</v>
      </c>
      <c r="H34" s="119">
        <v>4600</v>
      </c>
      <c r="I34" s="66">
        <f t="shared" si="6"/>
        <v>275498.59999999998</v>
      </c>
      <c r="J34" s="113">
        <v>0</v>
      </c>
      <c r="K34" s="67">
        <f t="shared" si="7"/>
        <v>275498.59999999998</v>
      </c>
      <c r="L34" s="102"/>
      <c r="M34" s="102"/>
      <c r="N34" s="102"/>
      <c r="P34" s="103"/>
      <c r="Q34" s="103"/>
    </row>
    <row r="35" spans="1:17" s="9" customFormat="1" ht="12" x14ac:dyDescent="0.2">
      <c r="A35" s="52" t="s">
        <v>36</v>
      </c>
      <c r="B35" s="51" t="s">
        <v>33</v>
      </c>
      <c r="C35" s="114" t="s">
        <v>39</v>
      </c>
      <c r="D35" s="115">
        <v>37254598</v>
      </c>
      <c r="E35" s="117">
        <v>51.890999999999998</v>
      </c>
      <c r="F35" s="118">
        <v>45667.808333333298</v>
      </c>
      <c r="G35" s="115">
        <v>53873972</v>
      </c>
      <c r="H35" s="119">
        <v>4400</v>
      </c>
      <c r="I35" s="66">
        <f t="shared" si="6"/>
        <v>228320.4</v>
      </c>
      <c r="J35" s="113">
        <v>0</v>
      </c>
      <c r="K35" s="67">
        <f t="shared" si="7"/>
        <v>228320.4</v>
      </c>
      <c r="L35" s="102"/>
      <c r="M35" s="102"/>
      <c r="N35" s="102"/>
      <c r="P35" s="103"/>
      <c r="Q35" s="103"/>
    </row>
    <row r="36" spans="1:17" s="9" customFormat="1" ht="12" x14ac:dyDescent="0.2">
      <c r="A36" s="52" t="s">
        <v>36</v>
      </c>
      <c r="B36" s="51" t="s">
        <v>33</v>
      </c>
      <c r="C36" s="114" t="s">
        <v>39</v>
      </c>
      <c r="D36" s="115">
        <v>37254625</v>
      </c>
      <c r="E36" s="117">
        <v>54.671999999999997</v>
      </c>
      <c r="F36" s="118">
        <v>45667.809027777803</v>
      </c>
      <c r="G36" s="115">
        <v>50361211</v>
      </c>
      <c r="H36" s="119">
        <v>4400</v>
      </c>
      <c r="I36" s="66">
        <f t="shared" si="6"/>
        <v>240556.79999999999</v>
      </c>
      <c r="J36" s="113">
        <v>0</v>
      </c>
      <c r="K36" s="67">
        <f t="shared" si="7"/>
        <v>240556.79999999999</v>
      </c>
      <c r="L36" s="102"/>
      <c r="M36" s="102"/>
      <c r="N36" s="102"/>
      <c r="P36" s="103"/>
      <c r="Q36" s="103"/>
    </row>
    <row r="37" spans="1:17" s="9" customFormat="1" ht="12" x14ac:dyDescent="0.2">
      <c r="A37" s="52" t="s">
        <v>36</v>
      </c>
      <c r="B37" s="51" t="s">
        <v>33</v>
      </c>
      <c r="C37" s="114" t="s">
        <v>39</v>
      </c>
      <c r="D37" s="115">
        <v>37254402</v>
      </c>
      <c r="E37" s="117">
        <v>60.896000000000001</v>
      </c>
      <c r="F37" s="118">
        <v>45667.8256944444</v>
      </c>
      <c r="G37" s="115">
        <v>75077578</v>
      </c>
      <c r="H37" s="119">
        <v>4400</v>
      </c>
      <c r="I37" s="66">
        <f t="shared" si="6"/>
        <v>267942.40000000002</v>
      </c>
      <c r="J37" s="113">
        <v>0</v>
      </c>
      <c r="K37" s="67">
        <f t="shared" si="7"/>
        <v>267942.40000000002</v>
      </c>
      <c r="L37" s="102"/>
      <c r="M37" s="102"/>
      <c r="N37" s="102"/>
      <c r="P37" s="103"/>
      <c r="Q37" s="103"/>
    </row>
    <row r="38" spans="1:17" s="9" customFormat="1" ht="12" x14ac:dyDescent="0.2">
      <c r="A38" s="52" t="s">
        <v>36</v>
      </c>
      <c r="B38" s="51" t="s">
        <v>33</v>
      </c>
      <c r="C38" s="114" t="s">
        <v>39</v>
      </c>
      <c r="D38" s="115">
        <v>37254564</v>
      </c>
      <c r="E38" s="117">
        <v>60.905999999999999</v>
      </c>
      <c r="F38" s="118">
        <v>45667.827777777798</v>
      </c>
      <c r="G38" s="115">
        <v>57426421</v>
      </c>
      <c r="H38" s="119">
        <v>4400</v>
      </c>
      <c r="I38" s="66">
        <f t="shared" si="6"/>
        <v>267986.40000000002</v>
      </c>
      <c r="J38" s="113">
        <v>0</v>
      </c>
      <c r="K38" s="67">
        <f t="shared" si="7"/>
        <v>267986.40000000002</v>
      </c>
      <c r="L38" s="102"/>
      <c r="M38" s="102"/>
      <c r="N38" s="102"/>
      <c r="P38" s="103"/>
      <c r="Q38" s="103"/>
    </row>
    <row r="39" spans="1:17" s="9" customFormat="1" ht="12" x14ac:dyDescent="0.2">
      <c r="A39" s="52" t="s">
        <v>36</v>
      </c>
      <c r="B39" s="51" t="s">
        <v>33</v>
      </c>
      <c r="C39" s="114" t="s">
        <v>39</v>
      </c>
      <c r="D39" s="115">
        <v>37258743</v>
      </c>
      <c r="E39" s="117">
        <v>60.890999999999998</v>
      </c>
      <c r="F39" s="118">
        <v>45668.8659722222</v>
      </c>
      <c r="G39" s="115">
        <v>53946380</v>
      </c>
      <c r="H39" s="119">
        <v>4400</v>
      </c>
      <c r="I39" s="66">
        <f t="shared" si="6"/>
        <v>267920.40000000002</v>
      </c>
      <c r="J39" s="113">
        <v>0</v>
      </c>
      <c r="K39" s="67">
        <f t="shared" si="7"/>
        <v>267920.40000000002</v>
      </c>
      <c r="L39" s="102"/>
      <c r="M39" s="102"/>
      <c r="N39" s="102"/>
      <c r="P39" s="103"/>
      <c r="Q39" s="103"/>
    </row>
    <row r="40" spans="1:17" s="9" customFormat="1" ht="12" x14ac:dyDescent="0.2">
      <c r="A40" s="52" t="s">
        <v>36</v>
      </c>
      <c r="B40" s="51" t="s">
        <v>33</v>
      </c>
      <c r="C40" s="114" t="s">
        <v>37</v>
      </c>
      <c r="D40" s="115">
        <v>37259881</v>
      </c>
      <c r="E40" s="117">
        <v>60.890999999999998</v>
      </c>
      <c r="F40" s="118">
        <v>45670.465277777803</v>
      </c>
      <c r="G40" s="115">
        <v>75165068</v>
      </c>
      <c r="H40" s="119">
        <v>4750</v>
      </c>
      <c r="I40" s="66">
        <f t="shared" si="6"/>
        <v>289232.25</v>
      </c>
      <c r="J40" s="113">
        <v>0</v>
      </c>
      <c r="K40" s="67">
        <f t="shared" si="7"/>
        <v>289232.25</v>
      </c>
      <c r="L40" s="102"/>
      <c r="M40" s="102"/>
      <c r="N40" s="102"/>
      <c r="P40" s="103"/>
      <c r="Q40" s="103"/>
    </row>
    <row r="41" spans="1:17" s="9" customFormat="1" ht="12" x14ac:dyDescent="0.2">
      <c r="A41" s="52" t="s">
        <v>36</v>
      </c>
      <c r="B41" s="51" t="s">
        <v>33</v>
      </c>
      <c r="C41" s="114" t="s">
        <v>37</v>
      </c>
      <c r="D41" s="115">
        <v>37259875</v>
      </c>
      <c r="E41" s="117">
        <v>50.905999999999999</v>
      </c>
      <c r="F41" s="118">
        <v>45670.465972222199</v>
      </c>
      <c r="G41" s="115">
        <v>70710421</v>
      </c>
      <c r="H41" s="119">
        <v>4750</v>
      </c>
      <c r="I41" s="66">
        <f t="shared" si="6"/>
        <v>241803.5</v>
      </c>
      <c r="J41" s="113">
        <v>0</v>
      </c>
      <c r="K41" s="67">
        <f t="shared" si="7"/>
        <v>241803.5</v>
      </c>
      <c r="L41" s="102"/>
      <c r="M41" s="102"/>
      <c r="N41" s="102"/>
      <c r="P41" s="103"/>
      <c r="Q41" s="103"/>
    </row>
    <row r="42" spans="1:17" s="9" customFormat="1" ht="12" x14ac:dyDescent="0.2">
      <c r="A42" s="52" t="s">
        <v>36</v>
      </c>
      <c r="B42" s="51" t="s">
        <v>33</v>
      </c>
      <c r="C42" s="114" t="s">
        <v>37</v>
      </c>
      <c r="D42" s="115">
        <v>37259864</v>
      </c>
      <c r="E42" s="117">
        <v>60.905999999999999</v>
      </c>
      <c r="F42" s="118">
        <v>45670.466666666704</v>
      </c>
      <c r="G42" s="115">
        <v>57935207</v>
      </c>
      <c r="H42" s="119">
        <v>4750</v>
      </c>
      <c r="I42" s="66">
        <f t="shared" si="6"/>
        <v>289303.5</v>
      </c>
      <c r="J42" s="113">
        <v>0</v>
      </c>
      <c r="K42" s="67">
        <f t="shared" si="7"/>
        <v>289303.5</v>
      </c>
      <c r="L42" s="102"/>
      <c r="M42" s="102"/>
      <c r="N42" s="102"/>
      <c r="P42" s="103"/>
      <c r="Q42" s="103"/>
    </row>
    <row r="43" spans="1:17" s="9" customFormat="1" ht="12" x14ac:dyDescent="0.2">
      <c r="A43" s="52" t="s">
        <v>36</v>
      </c>
      <c r="B43" s="51" t="s">
        <v>33</v>
      </c>
      <c r="C43" s="114" t="s">
        <v>37</v>
      </c>
      <c r="D43" s="115">
        <v>37259853</v>
      </c>
      <c r="E43" s="117">
        <v>52.898000000000003</v>
      </c>
      <c r="F43" s="118">
        <v>45670.467361111099</v>
      </c>
      <c r="G43" s="115">
        <v>74874868</v>
      </c>
      <c r="H43" s="119">
        <v>4750</v>
      </c>
      <c r="I43" s="66">
        <f t="shared" si="6"/>
        <v>251265.5</v>
      </c>
      <c r="J43" s="113">
        <v>0</v>
      </c>
      <c r="K43" s="67">
        <f t="shared" si="7"/>
        <v>251265.5</v>
      </c>
      <c r="L43" s="102"/>
      <c r="M43" s="102"/>
      <c r="N43" s="102"/>
      <c r="P43" s="103"/>
      <c r="Q43" s="103"/>
    </row>
    <row r="44" spans="1:17" s="9" customFormat="1" ht="12" x14ac:dyDescent="0.2">
      <c r="A44" s="52" t="s">
        <v>36</v>
      </c>
      <c r="B44" s="51" t="s">
        <v>33</v>
      </c>
      <c r="C44" s="114" t="s">
        <v>37</v>
      </c>
      <c r="D44" s="115">
        <v>37259839</v>
      </c>
      <c r="E44" s="117">
        <v>60.890999999999998</v>
      </c>
      <c r="F44" s="118">
        <v>45670.468055555597</v>
      </c>
      <c r="G44" s="115">
        <v>54680491</v>
      </c>
      <c r="H44" s="119">
        <v>4750</v>
      </c>
      <c r="I44" s="66">
        <f t="shared" si="6"/>
        <v>289232.25</v>
      </c>
      <c r="J44" s="113">
        <v>0</v>
      </c>
      <c r="K44" s="67">
        <f t="shared" si="7"/>
        <v>289232.25</v>
      </c>
      <c r="L44" s="102"/>
      <c r="M44" s="102"/>
      <c r="N44" s="102"/>
      <c r="P44" s="103"/>
      <c r="Q44" s="103"/>
    </row>
    <row r="45" spans="1:17" s="9" customFormat="1" ht="12" x14ac:dyDescent="0.2">
      <c r="A45" s="52" t="s">
        <v>36</v>
      </c>
      <c r="B45" s="51" t="s">
        <v>33</v>
      </c>
      <c r="C45" s="114" t="s">
        <v>37</v>
      </c>
      <c r="D45" s="115">
        <v>37259823</v>
      </c>
      <c r="E45" s="117">
        <v>60.895000000000003</v>
      </c>
      <c r="F45" s="118">
        <v>45670.46875</v>
      </c>
      <c r="G45" s="115">
        <v>75079186</v>
      </c>
      <c r="H45" s="119">
        <v>4750</v>
      </c>
      <c r="I45" s="66">
        <f t="shared" si="6"/>
        <v>289251.25</v>
      </c>
      <c r="J45" s="113">
        <v>0</v>
      </c>
      <c r="K45" s="67">
        <f t="shared" si="7"/>
        <v>289251.25</v>
      </c>
      <c r="L45" s="102"/>
      <c r="M45" s="102"/>
      <c r="N45" s="102"/>
      <c r="P45" s="103"/>
      <c r="Q45" s="103"/>
    </row>
    <row r="46" spans="1:17" s="9" customFormat="1" ht="12" x14ac:dyDescent="0.2">
      <c r="A46" s="52" t="s">
        <v>36</v>
      </c>
      <c r="B46" s="51" t="s">
        <v>33</v>
      </c>
      <c r="C46" s="114" t="s">
        <v>37</v>
      </c>
      <c r="D46" s="115">
        <v>37259792</v>
      </c>
      <c r="E46" s="117">
        <v>50.91</v>
      </c>
      <c r="F46" s="118">
        <v>45670.469444444403</v>
      </c>
      <c r="G46" s="115">
        <v>70715685</v>
      </c>
      <c r="H46" s="119">
        <v>4750</v>
      </c>
      <c r="I46" s="66">
        <f t="shared" si="6"/>
        <v>241822.5</v>
      </c>
      <c r="J46" s="113">
        <v>0</v>
      </c>
      <c r="K46" s="67">
        <f t="shared" si="7"/>
        <v>241822.5</v>
      </c>
      <c r="L46" s="102"/>
      <c r="M46" s="102"/>
      <c r="N46" s="102"/>
      <c r="P46" s="103"/>
      <c r="Q46" s="103"/>
    </row>
    <row r="47" spans="1:17" s="9" customFormat="1" ht="12" x14ac:dyDescent="0.2">
      <c r="A47" s="52" t="s">
        <v>36</v>
      </c>
      <c r="B47" s="51" t="s">
        <v>33</v>
      </c>
      <c r="C47" s="114" t="s">
        <v>40</v>
      </c>
      <c r="D47" s="115">
        <v>37262225</v>
      </c>
      <c r="E47" s="117">
        <v>60.664000000000001</v>
      </c>
      <c r="F47" s="118">
        <v>45670.488888888904</v>
      </c>
      <c r="G47" s="115">
        <v>75077651</v>
      </c>
      <c r="H47" s="119">
        <v>4580</v>
      </c>
      <c r="I47" s="66">
        <f t="shared" si="6"/>
        <v>277841.12</v>
      </c>
      <c r="J47" s="113">
        <v>0</v>
      </c>
      <c r="K47" s="67">
        <f t="shared" si="7"/>
        <v>277841.12</v>
      </c>
      <c r="L47" s="102"/>
      <c r="M47" s="102"/>
      <c r="N47" s="102"/>
      <c r="P47" s="103"/>
      <c r="Q47" s="103"/>
    </row>
    <row r="48" spans="1:17" s="9" customFormat="1" ht="12" x14ac:dyDescent="0.2">
      <c r="A48" s="52" t="s">
        <v>36</v>
      </c>
      <c r="B48" s="51" t="s">
        <v>33</v>
      </c>
      <c r="C48" s="114" t="s">
        <v>38</v>
      </c>
      <c r="D48" s="115">
        <v>37266032</v>
      </c>
      <c r="E48" s="117">
        <v>60.859000000000002</v>
      </c>
      <c r="F48" s="118">
        <v>45670.816666666702</v>
      </c>
      <c r="G48" s="115">
        <v>54889373</v>
      </c>
      <c r="H48" s="119">
        <v>4580</v>
      </c>
      <c r="I48" s="66">
        <f t="shared" ref="I48:I50" si="8">ROUND(E48*H48,2)</f>
        <v>278734.21999999997</v>
      </c>
      <c r="J48" s="113">
        <v>0</v>
      </c>
      <c r="K48" s="67">
        <f t="shared" ref="K48:K50" si="9">I48</f>
        <v>278734.21999999997</v>
      </c>
      <c r="L48" s="102"/>
      <c r="M48" s="102"/>
      <c r="N48" s="102"/>
      <c r="P48" s="103"/>
      <c r="Q48" s="103"/>
    </row>
    <row r="49" spans="1:17" s="9" customFormat="1" ht="12" x14ac:dyDescent="0.2">
      <c r="A49" s="52" t="s">
        <v>36</v>
      </c>
      <c r="B49" s="51" t="s">
        <v>33</v>
      </c>
      <c r="C49" s="114" t="s">
        <v>39</v>
      </c>
      <c r="D49" s="115">
        <v>37274661</v>
      </c>
      <c r="E49" s="117">
        <v>50.933999999999997</v>
      </c>
      <c r="F49" s="118">
        <v>45672.587500000001</v>
      </c>
      <c r="G49" s="115">
        <v>58703380</v>
      </c>
      <c r="H49" s="119">
        <v>4400</v>
      </c>
      <c r="I49" s="66">
        <f t="shared" si="8"/>
        <v>224109.6</v>
      </c>
      <c r="J49" s="113">
        <v>0</v>
      </c>
      <c r="K49" s="67">
        <f t="shared" si="9"/>
        <v>224109.6</v>
      </c>
      <c r="L49" s="102"/>
      <c r="M49" s="102"/>
      <c r="N49" s="102"/>
      <c r="P49" s="103"/>
      <c r="Q49" s="103"/>
    </row>
    <row r="50" spans="1:17" s="9" customFormat="1" ht="12" x14ac:dyDescent="0.2">
      <c r="A50" s="52" t="s">
        <v>36</v>
      </c>
      <c r="B50" s="51" t="s">
        <v>33</v>
      </c>
      <c r="C50" s="114" t="s">
        <v>39</v>
      </c>
      <c r="D50" s="115">
        <v>37274669</v>
      </c>
      <c r="E50" s="117">
        <v>50.914000000000001</v>
      </c>
      <c r="F50" s="118">
        <v>45672.588194444397</v>
      </c>
      <c r="G50" s="115">
        <v>51781052</v>
      </c>
      <c r="H50" s="119">
        <v>4400</v>
      </c>
      <c r="I50" s="66">
        <f t="shared" si="8"/>
        <v>224021.6</v>
      </c>
      <c r="J50" s="113">
        <v>0</v>
      </c>
      <c r="K50" s="67">
        <f t="shared" si="9"/>
        <v>224021.6</v>
      </c>
      <c r="L50" s="102"/>
      <c r="M50" s="102"/>
      <c r="N50" s="102"/>
      <c r="P50" s="103"/>
      <c r="Q50" s="103"/>
    </row>
    <row r="51" spans="1:17" s="9" customFormat="1" ht="12" x14ac:dyDescent="0.2">
      <c r="A51" s="52" t="s">
        <v>36</v>
      </c>
      <c r="B51" s="51" t="s">
        <v>33</v>
      </c>
      <c r="C51" s="114" t="s">
        <v>38</v>
      </c>
      <c r="D51" s="115">
        <v>37328261</v>
      </c>
      <c r="E51" s="117">
        <v>61.895000000000003</v>
      </c>
      <c r="F51" s="118">
        <v>45681.713888888902</v>
      </c>
      <c r="G51" s="115">
        <v>54886924</v>
      </c>
      <c r="H51" s="119">
        <v>4580</v>
      </c>
      <c r="I51" s="66">
        <f t="shared" ref="I51:I55" si="10">ROUND(E51*H51,2)</f>
        <v>283479.09999999998</v>
      </c>
      <c r="J51" s="113">
        <v>0</v>
      </c>
      <c r="K51" s="67">
        <f t="shared" ref="K51:K55" si="11">I51</f>
        <v>283479.09999999998</v>
      </c>
      <c r="L51" s="102"/>
      <c r="M51" s="102"/>
      <c r="N51" s="102"/>
      <c r="P51" s="103"/>
      <c r="Q51" s="103"/>
    </row>
    <row r="52" spans="1:17" s="9" customFormat="1" ht="12" x14ac:dyDescent="0.2">
      <c r="A52" s="52" t="s">
        <v>36</v>
      </c>
      <c r="B52" s="51" t="s">
        <v>33</v>
      </c>
      <c r="C52" s="98" t="s">
        <v>38</v>
      </c>
      <c r="D52" s="99">
        <v>37328561</v>
      </c>
      <c r="E52" s="100">
        <v>61.91</v>
      </c>
      <c r="F52" s="101">
        <v>45681.713888888902</v>
      </c>
      <c r="G52" s="99">
        <v>75041673</v>
      </c>
      <c r="H52" s="112">
        <v>4580</v>
      </c>
      <c r="I52" s="66">
        <f t="shared" si="10"/>
        <v>283547.8</v>
      </c>
      <c r="J52" s="113">
        <v>0</v>
      </c>
      <c r="K52" s="67">
        <f t="shared" si="11"/>
        <v>283547.8</v>
      </c>
      <c r="L52" s="102"/>
      <c r="M52" s="102"/>
      <c r="N52" s="102"/>
      <c r="P52" s="103"/>
      <c r="Q52" s="103"/>
    </row>
    <row r="53" spans="1:17" s="9" customFormat="1" ht="12" x14ac:dyDescent="0.2">
      <c r="A53" s="52" t="s">
        <v>36</v>
      </c>
      <c r="B53" s="51" t="s">
        <v>33</v>
      </c>
      <c r="C53" s="98" t="s">
        <v>38</v>
      </c>
      <c r="D53" s="99">
        <v>37328278</v>
      </c>
      <c r="E53" s="100">
        <v>61.917999999999999</v>
      </c>
      <c r="F53" s="101">
        <v>45681.714583333298</v>
      </c>
      <c r="G53" s="99">
        <v>50458710</v>
      </c>
      <c r="H53" s="112">
        <v>4580</v>
      </c>
      <c r="I53" s="66">
        <f t="shared" si="10"/>
        <v>283584.44</v>
      </c>
      <c r="J53" s="113">
        <v>0</v>
      </c>
      <c r="K53" s="67">
        <f t="shared" si="11"/>
        <v>283584.44</v>
      </c>
      <c r="L53" s="102"/>
      <c r="M53" s="102"/>
      <c r="N53" s="102"/>
      <c r="P53" s="103"/>
      <c r="Q53" s="103"/>
    </row>
    <row r="54" spans="1:17" s="9" customFormat="1" ht="12" x14ac:dyDescent="0.2">
      <c r="A54" s="52" t="s">
        <v>36</v>
      </c>
      <c r="B54" s="51" t="s">
        <v>33</v>
      </c>
      <c r="C54" s="98" t="s">
        <v>38</v>
      </c>
      <c r="D54" s="99">
        <v>37328332</v>
      </c>
      <c r="E54" s="100">
        <v>53.92</v>
      </c>
      <c r="F54" s="101">
        <v>45681.714583333298</v>
      </c>
      <c r="G54" s="99">
        <v>74875022</v>
      </c>
      <c r="H54" s="112">
        <v>4580</v>
      </c>
      <c r="I54" s="66">
        <f t="shared" si="10"/>
        <v>246953.60000000001</v>
      </c>
      <c r="J54" s="113">
        <v>0</v>
      </c>
      <c r="K54" s="67">
        <f t="shared" si="11"/>
        <v>246953.60000000001</v>
      </c>
      <c r="L54" s="102"/>
      <c r="M54" s="102"/>
      <c r="N54" s="102"/>
      <c r="P54" s="103"/>
      <c r="Q54" s="103"/>
    </row>
    <row r="55" spans="1:17" s="9" customFormat="1" ht="12" x14ac:dyDescent="0.2">
      <c r="A55" s="52" t="s">
        <v>36</v>
      </c>
      <c r="B55" s="51" t="s">
        <v>33</v>
      </c>
      <c r="C55" s="98" t="s">
        <v>38</v>
      </c>
      <c r="D55" s="99">
        <v>37328345</v>
      </c>
      <c r="E55" s="100">
        <v>61.890999999999998</v>
      </c>
      <c r="F55" s="101">
        <v>45681.714583333298</v>
      </c>
      <c r="G55" s="99">
        <v>76361591</v>
      </c>
      <c r="H55" s="112">
        <v>4580</v>
      </c>
      <c r="I55" s="66">
        <f t="shared" si="10"/>
        <v>283460.78000000003</v>
      </c>
      <c r="J55" s="113">
        <v>0</v>
      </c>
      <c r="K55" s="67">
        <f t="shared" si="11"/>
        <v>283460.78000000003</v>
      </c>
      <c r="L55" s="102"/>
      <c r="M55" s="102"/>
      <c r="N55" s="102"/>
      <c r="P55" s="103"/>
      <c r="Q55" s="103"/>
    </row>
    <row r="56" spans="1:17" s="9" customFormat="1" ht="12" x14ac:dyDescent="0.2">
      <c r="A56" s="52" t="s">
        <v>36</v>
      </c>
      <c r="B56" s="51" t="s">
        <v>33</v>
      </c>
      <c r="C56" s="114" t="s">
        <v>42</v>
      </c>
      <c r="D56" s="115">
        <v>37328403</v>
      </c>
      <c r="E56" s="117">
        <v>51.890999999999998</v>
      </c>
      <c r="F56" s="118">
        <v>45681.715277777803</v>
      </c>
      <c r="G56" s="115">
        <v>53874624</v>
      </c>
      <c r="H56" s="119">
        <v>4580</v>
      </c>
      <c r="I56" s="66">
        <f t="shared" ref="I56:I57" si="12">ROUND(E56*H56,2)</f>
        <v>237660.78</v>
      </c>
      <c r="J56" s="113">
        <v>0</v>
      </c>
      <c r="K56" s="67">
        <f t="shared" ref="K56:K57" si="13">I56</f>
        <v>237660.78</v>
      </c>
      <c r="L56" s="102"/>
      <c r="M56" s="102"/>
      <c r="N56" s="102"/>
      <c r="P56" s="103"/>
      <c r="Q56" s="103"/>
    </row>
    <row r="57" spans="1:17" s="9" customFormat="1" ht="12" x14ac:dyDescent="0.2">
      <c r="A57" s="52" t="s">
        <v>36</v>
      </c>
      <c r="B57" s="51" t="s">
        <v>33</v>
      </c>
      <c r="C57" s="114" t="s">
        <v>42</v>
      </c>
      <c r="D57" s="115">
        <v>37328359</v>
      </c>
      <c r="E57" s="117">
        <v>53.594000000000001</v>
      </c>
      <c r="F57" s="118">
        <v>45681.847222222197</v>
      </c>
      <c r="G57" s="115">
        <v>51442655</v>
      </c>
      <c r="H57" s="119">
        <v>4580</v>
      </c>
      <c r="I57" s="66">
        <f t="shared" si="12"/>
        <v>245460.52</v>
      </c>
      <c r="J57" s="113">
        <v>0</v>
      </c>
      <c r="K57" s="67">
        <f t="shared" si="13"/>
        <v>245460.52</v>
      </c>
      <c r="L57" s="102"/>
      <c r="M57" s="102"/>
      <c r="N57" s="102"/>
      <c r="P57" s="103"/>
      <c r="Q57" s="103"/>
    </row>
    <row r="58" spans="1:17" s="9" customFormat="1" ht="12" x14ac:dyDescent="0.2">
      <c r="A58" s="52" t="s">
        <v>36</v>
      </c>
      <c r="B58" s="51" t="s">
        <v>33</v>
      </c>
      <c r="C58" s="114" t="s">
        <v>42</v>
      </c>
      <c r="D58" s="115">
        <v>37348625</v>
      </c>
      <c r="E58" s="117">
        <v>51.457000000000001</v>
      </c>
      <c r="F58" s="118">
        <v>45686.427777777797</v>
      </c>
      <c r="G58" s="115">
        <v>51656866</v>
      </c>
      <c r="H58" s="119">
        <v>4580</v>
      </c>
      <c r="I58" s="66">
        <f t="shared" ref="I58:I74" si="14">ROUND(E58*H58,2)</f>
        <v>235673.06</v>
      </c>
      <c r="J58" s="113">
        <v>0</v>
      </c>
      <c r="K58" s="67">
        <f t="shared" ref="K58:K74" si="15">I58</f>
        <v>235673.06</v>
      </c>
      <c r="L58" s="102"/>
      <c r="M58" s="102"/>
      <c r="N58" s="102"/>
      <c r="P58" s="103"/>
      <c r="Q58" s="103"/>
    </row>
    <row r="59" spans="1:17" s="9" customFormat="1" ht="12" x14ac:dyDescent="0.2">
      <c r="A59" s="52" t="s">
        <v>36</v>
      </c>
      <c r="B59" s="51" t="s">
        <v>33</v>
      </c>
      <c r="C59" s="114" t="s">
        <v>42</v>
      </c>
      <c r="D59" s="115">
        <v>37348582</v>
      </c>
      <c r="E59" s="117">
        <v>60.890999999999998</v>
      </c>
      <c r="F59" s="118">
        <v>45686.4284722222</v>
      </c>
      <c r="G59" s="115">
        <v>75029520</v>
      </c>
      <c r="H59" s="119">
        <v>4580</v>
      </c>
      <c r="I59" s="66">
        <f t="shared" si="14"/>
        <v>278880.78000000003</v>
      </c>
      <c r="J59" s="113">
        <v>0</v>
      </c>
      <c r="K59" s="67">
        <f t="shared" si="15"/>
        <v>278880.78000000003</v>
      </c>
      <c r="L59" s="102"/>
      <c r="M59" s="102"/>
      <c r="N59" s="102"/>
      <c r="P59" s="103"/>
      <c r="Q59" s="103"/>
    </row>
    <row r="60" spans="1:17" s="9" customFormat="1" ht="12" x14ac:dyDescent="0.2">
      <c r="A60" s="52" t="s">
        <v>36</v>
      </c>
      <c r="B60" s="51" t="s">
        <v>33</v>
      </c>
      <c r="C60" s="114" t="s">
        <v>42</v>
      </c>
      <c r="D60" s="115">
        <v>37348636</v>
      </c>
      <c r="E60" s="117">
        <v>60.898000000000003</v>
      </c>
      <c r="F60" s="118">
        <v>45686.429166666698</v>
      </c>
      <c r="G60" s="115">
        <v>76415793</v>
      </c>
      <c r="H60" s="119">
        <v>4580</v>
      </c>
      <c r="I60" s="66">
        <f t="shared" si="14"/>
        <v>278912.84000000003</v>
      </c>
      <c r="J60" s="113">
        <v>0</v>
      </c>
      <c r="K60" s="67">
        <f t="shared" si="15"/>
        <v>278912.84000000003</v>
      </c>
      <c r="L60" s="102"/>
      <c r="M60" s="102"/>
      <c r="N60" s="102"/>
      <c r="P60" s="103"/>
      <c r="Q60" s="103"/>
    </row>
    <row r="61" spans="1:17" s="9" customFormat="1" ht="12" x14ac:dyDescent="0.2">
      <c r="A61" s="52" t="s">
        <v>36</v>
      </c>
      <c r="B61" s="51" t="s">
        <v>33</v>
      </c>
      <c r="C61" s="114" t="s">
        <v>42</v>
      </c>
      <c r="D61" s="115">
        <v>37348645</v>
      </c>
      <c r="E61" s="117">
        <v>51.414000000000001</v>
      </c>
      <c r="F61" s="118">
        <v>45686.429861111101</v>
      </c>
      <c r="G61" s="115">
        <v>70712211</v>
      </c>
      <c r="H61" s="119">
        <v>4580</v>
      </c>
      <c r="I61" s="66">
        <f t="shared" si="14"/>
        <v>235476.12</v>
      </c>
      <c r="J61" s="113">
        <v>0</v>
      </c>
      <c r="K61" s="67">
        <f t="shared" si="15"/>
        <v>235476.12</v>
      </c>
      <c r="L61" s="102"/>
      <c r="M61" s="102"/>
      <c r="N61" s="102"/>
      <c r="P61" s="103"/>
      <c r="Q61" s="103"/>
    </row>
    <row r="62" spans="1:17" s="9" customFormat="1" ht="12" x14ac:dyDescent="0.2">
      <c r="A62" s="52" t="s">
        <v>36</v>
      </c>
      <c r="B62" s="51" t="s">
        <v>33</v>
      </c>
      <c r="C62" s="114" t="s">
        <v>42</v>
      </c>
      <c r="D62" s="115">
        <v>37348542</v>
      </c>
      <c r="E62" s="117">
        <v>51.155999999999999</v>
      </c>
      <c r="F62" s="118">
        <v>45686.430555555598</v>
      </c>
      <c r="G62" s="115">
        <v>51409118</v>
      </c>
      <c r="H62" s="119">
        <v>4580</v>
      </c>
      <c r="I62" s="66">
        <f t="shared" si="14"/>
        <v>234294.48</v>
      </c>
      <c r="J62" s="113">
        <v>0</v>
      </c>
      <c r="K62" s="67">
        <f t="shared" si="15"/>
        <v>234294.48</v>
      </c>
      <c r="L62" s="102"/>
      <c r="M62" s="102"/>
      <c r="N62" s="102"/>
      <c r="P62" s="103"/>
      <c r="Q62" s="103"/>
    </row>
    <row r="63" spans="1:17" s="9" customFormat="1" ht="12" x14ac:dyDescent="0.2">
      <c r="A63" s="52" t="s">
        <v>36</v>
      </c>
      <c r="B63" s="51" t="s">
        <v>33</v>
      </c>
      <c r="C63" s="114" t="s">
        <v>42</v>
      </c>
      <c r="D63" s="115">
        <v>37348657</v>
      </c>
      <c r="E63" s="117">
        <v>60.273000000000003</v>
      </c>
      <c r="F63" s="118">
        <v>45686.430555555598</v>
      </c>
      <c r="G63" s="115">
        <v>73932261</v>
      </c>
      <c r="H63" s="119">
        <v>4580</v>
      </c>
      <c r="I63" s="66">
        <f t="shared" si="14"/>
        <v>276050.34000000003</v>
      </c>
      <c r="J63" s="113">
        <v>0</v>
      </c>
      <c r="K63" s="67">
        <f t="shared" si="15"/>
        <v>276050.34000000003</v>
      </c>
      <c r="L63" s="102"/>
      <c r="M63" s="102"/>
      <c r="N63" s="102"/>
      <c r="P63" s="103"/>
      <c r="Q63" s="103"/>
    </row>
    <row r="64" spans="1:17" s="9" customFormat="1" ht="12" x14ac:dyDescent="0.2">
      <c r="A64" s="52" t="s">
        <v>36</v>
      </c>
      <c r="B64" s="51" t="s">
        <v>33</v>
      </c>
      <c r="C64" s="114" t="s">
        <v>42</v>
      </c>
      <c r="D64" s="115">
        <v>37348614</v>
      </c>
      <c r="E64" s="117">
        <v>60.945</v>
      </c>
      <c r="F64" s="118">
        <v>45686.431250000001</v>
      </c>
      <c r="G64" s="115">
        <v>74996968</v>
      </c>
      <c r="H64" s="119">
        <v>4580</v>
      </c>
      <c r="I64" s="66">
        <f t="shared" si="14"/>
        <v>279128.09999999998</v>
      </c>
      <c r="J64" s="113">
        <v>0</v>
      </c>
      <c r="K64" s="67">
        <f t="shared" si="15"/>
        <v>279128.09999999998</v>
      </c>
      <c r="L64" s="102"/>
      <c r="M64" s="102"/>
      <c r="N64" s="102"/>
      <c r="P64" s="103"/>
      <c r="Q64" s="103"/>
    </row>
    <row r="65" spans="1:17" s="9" customFormat="1" ht="12" x14ac:dyDescent="0.2">
      <c r="A65" s="52" t="s">
        <v>36</v>
      </c>
      <c r="B65" s="51" t="s">
        <v>33</v>
      </c>
      <c r="C65" s="98" t="s">
        <v>38</v>
      </c>
      <c r="D65" s="99">
        <v>37348016</v>
      </c>
      <c r="E65" s="100">
        <v>51.421999999999997</v>
      </c>
      <c r="F65" s="101">
        <v>45686.431944444397</v>
      </c>
      <c r="G65" s="99">
        <v>51373777</v>
      </c>
      <c r="H65" s="112">
        <v>4580</v>
      </c>
      <c r="I65" s="66">
        <f t="shared" si="14"/>
        <v>235512.76</v>
      </c>
      <c r="J65" s="113">
        <v>0</v>
      </c>
      <c r="K65" s="67">
        <f t="shared" si="15"/>
        <v>235512.76</v>
      </c>
      <c r="L65" s="102"/>
      <c r="M65" s="102"/>
      <c r="N65" s="102"/>
      <c r="P65" s="103"/>
      <c r="Q65" s="103"/>
    </row>
    <row r="66" spans="1:17" s="9" customFormat="1" ht="12" x14ac:dyDescent="0.2">
      <c r="A66" s="52" t="s">
        <v>36</v>
      </c>
      <c r="B66" s="51" t="s">
        <v>33</v>
      </c>
      <c r="C66" s="114" t="s">
        <v>42</v>
      </c>
      <c r="D66" s="115">
        <v>37348607</v>
      </c>
      <c r="E66" s="117">
        <v>51.390999999999998</v>
      </c>
      <c r="F66" s="118">
        <v>45686.431944444397</v>
      </c>
      <c r="G66" s="115">
        <v>57010340</v>
      </c>
      <c r="H66" s="119">
        <v>4580</v>
      </c>
      <c r="I66" s="66">
        <f t="shared" si="14"/>
        <v>235370.78</v>
      </c>
      <c r="J66" s="113">
        <v>0</v>
      </c>
      <c r="K66" s="67">
        <f t="shared" si="15"/>
        <v>235370.78</v>
      </c>
      <c r="L66" s="102"/>
      <c r="M66" s="102"/>
      <c r="N66" s="102"/>
      <c r="P66" s="103"/>
      <c r="Q66" s="103"/>
    </row>
    <row r="67" spans="1:17" s="9" customFormat="1" ht="12" x14ac:dyDescent="0.2">
      <c r="A67" s="52" t="s">
        <v>36</v>
      </c>
      <c r="B67" s="51" t="s">
        <v>33</v>
      </c>
      <c r="C67" s="114" t="s">
        <v>42</v>
      </c>
      <c r="D67" s="115">
        <v>37348599</v>
      </c>
      <c r="E67" s="117">
        <v>51.527000000000001</v>
      </c>
      <c r="F67" s="118">
        <v>45686.432638888902</v>
      </c>
      <c r="G67" s="115">
        <v>51436665</v>
      </c>
      <c r="H67" s="119">
        <v>4580</v>
      </c>
      <c r="I67" s="66">
        <f t="shared" si="14"/>
        <v>235993.66</v>
      </c>
      <c r="J67" s="113">
        <v>0</v>
      </c>
      <c r="K67" s="67">
        <f t="shared" si="15"/>
        <v>235993.66</v>
      </c>
      <c r="L67" s="102"/>
      <c r="M67" s="102"/>
      <c r="N67" s="102"/>
      <c r="P67" s="103"/>
      <c r="Q67" s="103"/>
    </row>
    <row r="68" spans="1:17" s="9" customFormat="1" ht="12" x14ac:dyDescent="0.2">
      <c r="A68" s="52" t="s">
        <v>36</v>
      </c>
      <c r="B68" s="51" t="s">
        <v>33</v>
      </c>
      <c r="C68" s="98" t="s">
        <v>38</v>
      </c>
      <c r="D68" s="99">
        <v>37347965</v>
      </c>
      <c r="E68" s="100">
        <v>60.917999999999999</v>
      </c>
      <c r="F68" s="101">
        <v>45686.433333333298</v>
      </c>
      <c r="G68" s="99">
        <v>51740827</v>
      </c>
      <c r="H68" s="112">
        <v>4580</v>
      </c>
      <c r="I68" s="66">
        <f t="shared" si="14"/>
        <v>279004.44</v>
      </c>
      <c r="J68" s="113">
        <v>0</v>
      </c>
      <c r="K68" s="67">
        <f t="shared" si="15"/>
        <v>279004.44</v>
      </c>
      <c r="L68" s="102"/>
      <c r="M68" s="102"/>
      <c r="N68" s="102"/>
      <c r="P68" s="103"/>
      <c r="Q68" s="103"/>
    </row>
    <row r="69" spans="1:17" s="9" customFormat="1" ht="12" x14ac:dyDescent="0.2">
      <c r="A69" s="52" t="s">
        <v>36</v>
      </c>
      <c r="B69" s="51" t="s">
        <v>33</v>
      </c>
      <c r="C69" s="98" t="s">
        <v>38</v>
      </c>
      <c r="D69" s="99">
        <v>37347977</v>
      </c>
      <c r="E69" s="100">
        <v>60.902000000000001</v>
      </c>
      <c r="F69" s="101">
        <v>45686.433333333298</v>
      </c>
      <c r="G69" s="99">
        <v>74949371</v>
      </c>
      <c r="H69" s="112">
        <v>4580</v>
      </c>
      <c r="I69" s="66">
        <f t="shared" si="14"/>
        <v>278931.15999999997</v>
      </c>
      <c r="J69" s="113">
        <v>0</v>
      </c>
      <c r="K69" s="67">
        <f t="shared" si="15"/>
        <v>278931.15999999997</v>
      </c>
      <c r="L69" s="102"/>
      <c r="M69" s="102"/>
      <c r="N69" s="102"/>
      <c r="P69" s="103"/>
      <c r="Q69" s="103"/>
    </row>
    <row r="70" spans="1:17" s="9" customFormat="1" ht="12" x14ac:dyDescent="0.2">
      <c r="A70" s="52" t="s">
        <v>36</v>
      </c>
      <c r="B70" s="51" t="s">
        <v>33</v>
      </c>
      <c r="C70" s="98" t="s">
        <v>38</v>
      </c>
      <c r="D70" s="99">
        <v>37347990</v>
      </c>
      <c r="E70" s="100">
        <v>51.460999999999999</v>
      </c>
      <c r="F70" s="101">
        <v>45686.434027777803</v>
      </c>
      <c r="G70" s="99">
        <v>51403459</v>
      </c>
      <c r="H70" s="112">
        <v>4580</v>
      </c>
      <c r="I70" s="66">
        <f t="shared" si="14"/>
        <v>235691.38</v>
      </c>
      <c r="J70" s="113">
        <v>0</v>
      </c>
      <c r="K70" s="67">
        <f t="shared" si="15"/>
        <v>235691.38</v>
      </c>
      <c r="L70" s="102"/>
      <c r="M70" s="102"/>
      <c r="N70" s="102"/>
      <c r="P70" s="103"/>
      <c r="Q70" s="103"/>
    </row>
    <row r="71" spans="1:17" s="9" customFormat="1" ht="12" x14ac:dyDescent="0.2">
      <c r="A71" s="52" t="s">
        <v>36</v>
      </c>
      <c r="B71" s="51" t="s">
        <v>33</v>
      </c>
      <c r="C71" s="98" t="s">
        <v>38</v>
      </c>
      <c r="D71" s="99">
        <v>37347906</v>
      </c>
      <c r="E71" s="100">
        <v>60.905999999999999</v>
      </c>
      <c r="F71" s="101">
        <v>45686.434722222199</v>
      </c>
      <c r="G71" s="99">
        <v>74924614</v>
      </c>
      <c r="H71" s="112">
        <v>4580</v>
      </c>
      <c r="I71" s="66">
        <f t="shared" si="14"/>
        <v>278949.48</v>
      </c>
      <c r="J71" s="113">
        <v>0</v>
      </c>
      <c r="K71" s="67">
        <f t="shared" si="15"/>
        <v>278949.48</v>
      </c>
      <c r="L71" s="102"/>
      <c r="M71" s="102"/>
      <c r="N71" s="102"/>
      <c r="P71" s="103"/>
      <c r="Q71" s="103"/>
    </row>
    <row r="72" spans="1:17" s="9" customFormat="1" ht="12" x14ac:dyDescent="0.2">
      <c r="A72" s="52" t="s">
        <v>36</v>
      </c>
      <c r="B72" s="51" t="s">
        <v>33</v>
      </c>
      <c r="C72" s="98" t="s">
        <v>38</v>
      </c>
      <c r="D72" s="99">
        <v>37347921</v>
      </c>
      <c r="E72" s="100">
        <v>60.91</v>
      </c>
      <c r="F72" s="101">
        <v>45686.435416666704</v>
      </c>
      <c r="G72" s="99">
        <v>54721865</v>
      </c>
      <c r="H72" s="112">
        <v>4580</v>
      </c>
      <c r="I72" s="66">
        <f t="shared" si="14"/>
        <v>278967.8</v>
      </c>
      <c r="J72" s="113">
        <v>0</v>
      </c>
      <c r="K72" s="67">
        <f t="shared" si="15"/>
        <v>278967.8</v>
      </c>
      <c r="L72" s="102"/>
      <c r="M72" s="102"/>
      <c r="N72" s="102"/>
      <c r="P72" s="103"/>
      <c r="Q72" s="103"/>
    </row>
    <row r="73" spans="1:17" s="9" customFormat="1" ht="12" x14ac:dyDescent="0.2">
      <c r="A73" s="52" t="s">
        <v>36</v>
      </c>
      <c r="B73" s="51" t="s">
        <v>33</v>
      </c>
      <c r="C73" s="114" t="s">
        <v>43</v>
      </c>
      <c r="D73" s="115">
        <v>37351548</v>
      </c>
      <c r="E73" s="117">
        <v>51.515999999999998</v>
      </c>
      <c r="F73" s="118">
        <v>45686.579166666699</v>
      </c>
      <c r="G73" s="115">
        <v>57051831</v>
      </c>
      <c r="H73" s="119">
        <v>4700</v>
      </c>
      <c r="I73" s="66">
        <f t="shared" si="14"/>
        <v>242125.2</v>
      </c>
      <c r="J73" s="113">
        <v>0</v>
      </c>
      <c r="K73" s="67">
        <f t="shared" si="15"/>
        <v>242125.2</v>
      </c>
      <c r="L73" s="102"/>
      <c r="M73" s="102"/>
      <c r="N73" s="102"/>
      <c r="P73" s="103"/>
      <c r="Q73" s="103"/>
    </row>
    <row r="74" spans="1:17" s="9" customFormat="1" ht="12" x14ac:dyDescent="0.2">
      <c r="A74" s="52" t="s">
        <v>36</v>
      </c>
      <c r="B74" s="51" t="s">
        <v>33</v>
      </c>
      <c r="C74" s="114" t="s">
        <v>43</v>
      </c>
      <c r="D74" s="115">
        <v>37351532</v>
      </c>
      <c r="E74" s="117">
        <v>51.484000000000002</v>
      </c>
      <c r="F74" s="118">
        <v>45686.579861111102</v>
      </c>
      <c r="G74" s="115">
        <v>53921144</v>
      </c>
      <c r="H74" s="119">
        <v>4700</v>
      </c>
      <c r="I74" s="66">
        <f t="shared" si="14"/>
        <v>241974.8</v>
      </c>
      <c r="J74" s="113">
        <v>0</v>
      </c>
      <c r="K74" s="67">
        <f t="shared" si="15"/>
        <v>241974.8</v>
      </c>
      <c r="L74" s="102"/>
      <c r="M74" s="102"/>
      <c r="N74" s="102"/>
      <c r="P74" s="103"/>
      <c r="Q74" s="103"/>
    </row>
    <row r="75" spans="1:17" s="9" customFormat="1" ht="12" x14ac:dyDescent="0.2">
      <c r="A75" s="52" t="s">
        <v>36</v>
      </c>
      <c r="B75" s="51" t="s">
        <v>33</v>
      </c>
      <c r="C75" s="98" t="s">
        <v>38</v>
      </c>
      <c r="D75" s="99">
        <v>37356681</v>
      </c>
      <c r="E75" s="100">
        <v>60.91</v>
      </c>
      <c r="F75" s="101">
        <v>45687.585416666698</v>
      </c>
      <c r="G75" s="99">
        <v>51769396</v>
      </c>
      <c r="H75" s="112">
        <v>4580</v>
      </c>
      <c r="I75" s="66">
        <f t="shared" ref="I75" si="16">ROUND(E75*H75,2)</f>
        <v>278967.8</v>
      </c>
      <c r="J75" s="113">
        <v>0</v>
      </c>
      <c r="K75" s="67">
        <f t="shared" ref="K75" si="17">I75</f>
        <v>278967.8</v>
      </c>
      <c r="L75" s="102"/>
      <c r="M75" s="102"/>
      <c r="N75" s="102"/>
      <c r="P75" s="103"/>
      <c r="Q75" s="103"/>
    </row>
    <row r="76" spans="1:17" s="9" customFormat="1" ht="12" x14ac:dyDescent="0.2">
      <c r="A76" s="52" t="s">
        <v>36</v>
      </c>
      <c r="B76" s="51" t="s">
        <v>33</v>
      </c>
      <c r="C76" s="98" t="s">
        <v>38</v>
      </c>
      <c r="D76" s="99">
        <v>37360059</v>
      </c>
      <c r="E76" s="100">
        <v>60.914000000000001</v>
      </c>
      <c r="F76" s="101">
        <v>45688.534027777801</v>
      </c>
      <c r="G76" s="99">
        <v>74967613</v>
      </c>
      <c r="H76" s="112">
        <v>4580</v>
      </c>
      <c r="I76" s="66">
        <f t="shared" ref="I76:I80" si="18">ROUND(E76*H76,2)</f>
        <v>278986.12</v>
      </c>
      <c r="J76" s="113">
        <v>0</v>
      </c>
      <c r="K76" s="67">
        <f t="shared" ref="K76:K80" si="19">I76</f>
        <v>278986.12</v>
      </c>
      <c r="L76" s="102"/>
      <c r="M76" s="102"/>
      <c r="N76" s="102"/>
      <c r="P76" s="103"/>
      <c r="Q76" s="103"/>
    </row>
    <row r="77" spans="1:17" s="9" customFormat="1" ht="12" x14ac:dyDescent="0.2">
      <c r="A77" s="52" t="s">
        <v>36</v>
      </c>
      <c r="B77" s="51" t="s">
        <v>33</v>
      </c>
      <c r="C77" s="98" t="s">
        <v>38</v>
      </c>
      <c r="D77" s="99">
        <v>37360081</v>
      </c>
      <c r="E77" s="100">
        <v>50.917999999999999</v>
      </c>
      <c r="F77" s="101">
        <v>45688.534722222197</v>
      </c>
      <c r="G77" s="99">
        <v>73061384</v>
      </c>
      <c r="H77" s="112">
        <v>4580</v>
      </c>
      <c r="I77" s="66">
        <f t="shared" si="18"/>
        <v>233204.44</v>
      </c>
      <c r="J77" s="113">
        <v>0</v>
      </c>
      <c r="K77" s="67">
        <f t="shared" si="19"/>
        <v>233204.44</v>
      </c>
      <c r="L77" s="102"/>
      <c r="M77" s="102"/>
      <c r="N77" s="102"/>
      <c r="P77" s="103"/>
      <c r="Q77" s="103"/>
    </row>
    <row r="78" spans="1:17" s="9" customFormat="1" ht="12" x14ac:dyDescent="0.2">
      <c r="A78" s="52" t="s">
        <v>36</v>
      </c>
      <c r="B78" s="51" t="s">
        <v>33</v>
      </c>
      <c r="C78" s="98" t="s">
        <v>38</v>
      </c>
      <c r="D78" s="99">
        <v>37360064</v>
      </c>
      <c r="E78" s="100">
        <v>60.902000000000001</v>
      </c>
      <c r="F78" s="101">
        <v>45688.534722222197</v>
      </c>
      <c r="G78" s="99">
        <v>75041558</v>
      </c>
      <c r="H78" s="112">
        <v>4580</v>
      </c>
      <c r="I78" s="66">
        <f t="shared" si="18"/>
        <v>278931.15999999997</v>
      </c>
      <c r="J78" s="113">
        <v>0</v>
      </c>
      <c r="K78" s="67">
        <f t="shared" si="19"/>
        <v>278931.15999999997</v>
      </c>
      <c r="L78" s="102"/>
      <c r="M78" s="102"/>
      <c r="N78" s="102"/>
      <c r="P78" s="103"/>
      <c r="Q78" s="103"/>
    </row>
    <row r="79" spans="1:17" s="9" customFormat="1" ht="12" x14ac:dyDescent="0.2">
      <c r="A79" s="52" t="s">
        <v>36</v>
      </c>
      <c r="B79" s="51" t="s">
        <v>33</v>
      </c>
      <c r="C79" s="98" t="s">
        <v>38</v>
      </c>
      <c r="D79" s="99">
        <v>37360193</v>
      </c>
      <c r="E79" s="100">
        <v>51.792999999999999</v>
      </c>
      <c r="F79" s="101">
        <v>45688.537499999999</v>
      </c>
      <c r="G79" s="99">
        <v>51587814</v>
      </c>
      <c r="H79" s="112">
        <v>4580</v>
      </c>
      <c r="I79" s="66">
        <f t="shared" si="18"/>
        <v>237211.94</v>
      </c>
      <c r="J79" s="113">
        <v>0</v>
      </c>
      <c r="K79" s="67">
        <f t="shared" si="19"/>
        <v>237211.94</v>
      </c>
      <c r="L79" s="102"/>
      <c r="M79" s="102"/>
      <c r="N79" s="102"/>
      <c r="P79" s="103"/>
      <c r="Q79" s="103"/>
    </row>
    <row r="80" spans="1:17" s="9" customFormat="1" thickBot="1" x14ac:dyDescent="0.25">
      <c r="A80" s="52" t="s">
        <v>36</v>
      </c>
      <c r="B80" s="51" t="s">
        <v>33</v>
      </c>
      <c r="C80" s="98" t="s">
        <v>38</v>
      </c>
      <c r="D80" s="99">
        <v>37360198</v>
      </c>
      <c r="E80" s="100">
        <v>53.890999999999998</v>
      </c>
      <c r="F80" s="101">
        <v>45688.537499999999</v>
      </c>
      <c r="G80" s="99">
        <v>51722486</v>
      </c>
      <c r="H80" s="112">
        <v>4580</v>
      </c>
      <c r="I80" s="66">
        <f t="shared" si="18"/>
        <v>246820.78</v>
      </c>
      <c r="J80" s="113">
        <v>0</v>
      </c>
      <c r="K80" s="67">
        <f t="shared" si="19"/>
        <v>246820.78</v>
      </c>
      <c r="L80" s="102"/>
      <c r="M80" s="102"/>
      <c r="N80" s="102"/>
      <c r="P80" s="103"/>
      <c r="Q80" s="103"/>
    </row>
    <row r="81" spans="1:17" s="5" customFormat="1" ht="13.5" thickBot="1" x14ac:dyDescent="0.25">
      <c r="A81" s="72" t="s">
        <v>8</v>
      </c>
      <c r="B81" s="73"/>
      <c r="C81" s="74"/>
      <c r="D81" s="74"/>
      <c r="E81" s="75">
        <f>SUM(E5:E80)</f>
        <v>4309.415</v>
      </c>
      <c r="F81" s="74"/>
      <c r="G81" s="74"/>
      <c r="H81" s="76"/>
      <c r="I81" s="77">
        <f>SUM(I5:I80)</f>
        <v>19812370.100000001</v>
      </c>
      <c r="J81" s="77">
        <f>SUM(J5:J80)</f>
        <v>0</v>
      </c>
      <c r="K81" s="77">
        <f>SUM(K5:K80)</f>
        <v>19812370.100000001</v>
      </c>
      <c r="P81" s="81"/>
      <c r="Q81" s="4"/>
    </row>
    <row r="82" spans="1:17" s="5" customFormat="1" x14ac:dyDescent="0.2">
      <c r="A82" s="87"/>
      <c r="B82" s="88"/>
      <c r="C82" s="89"/>
      <c r="D82" s="89"/>
      <c r="E82" s="90"/>
      <c r="F82" s="89"/>
      <c r="G82" s="89"/>
      <c r="H82" s="91"/>
      <c r="I82" s="92"/>
      <c r="J82" s="92"/>
      <c r="K82" s="92"/>
      <c r="P82" s="81"/>
      <c r="Q82" s="4"/>
    </row>
    <row r="83" spans="1:17" s="23" customFormat="1" ht="15.75" x14ac:dyDescent="0.25">
      <c r="A83" s="105" t="s">
        <v>3</v>
      </c>
      <c r="B83" s="24"/>
      <c r="C83" s="22"/>
      <c r="E83" s="55"/>
      <c r="F83" s="25"/>
      <c r="G83" s="26" t="s">
        <v>4</v>
      </c>
      <c r="H83" s="107"/>
      <c r="I83" s="27"/>
      <c r="J83" s="27"/>
      <c r="K83" s="109"/>
    </row>
    <row r="84" spans="1:17" s="23" customFormat="1" ht="15.75" x14ac:dyDescent="0.25">
      <c r="A84" s="105" t="s">
        <v>14</v>
      </c>
      <c r="B84" s="28"/>
      <c r="C84" s="105"/>
      <c r="E84" s="148"/>
      <c r="F84" s="148"/>
      <c r="G84" s="148" t="s">
        <v>31</v>
      </c>
      <c r="H84" s="148"/>
      <c r="I84" s="148"/>
      <c r="J84" s="28"/>
      <c r="K84" s="22"/>
    </row>
    <row r="85" spans="1:17" s="5" customFormat="1" x14ac:dyDescent="0.2">
      <c r="A85" s="149"/>
      <c r="B85" s="149"/>
      <c r="C85" s="149"/>
      <c r="D85" s="20"/>
      <c r="E85" s="50"/>
      <c r="H85" s="10"/>
      <c r="K85" s="10"/>
    </row>
    <row r="86" spans="1:17" s="5" customFormat="1" ht="33" customHeight="1" x14ac:dyDescent="0.2">
      <c r="A86" s="129" t="s">
        <v>22</v>
      </c>
      <c r="B86" s="129"/>
      <c r="C86" s="129"/>
      <c r="D86" s="96" t="s">
        <v>23</v>
      </c>
      <c r="E86" s="50"/>
      <c r="G86" s="147" t="s">
        <v>26</v>
      </c>
      <c r="H86" s="147"/>
      <c r="I86" s="111"/>
      <c r="J86" s="111"/>
      <c r="K86" s="146" t="s">
        <v>32</v>
      </c>
      <c r="L86" s="146"/>
    </row>
    <row r="87" spans="1:17" ht="15.75" customHeight="1" x14ac:dyDescent="0.2">
      <c r="G87" s="129"/>
      <c r="H87" s="129"/>
      <c r="I87" s="6"/>
      <c r="J87" s="6"/>
      <c r="K87" s="6"/>
    </row>
    <row r="88" spans="1:17" x14ac:dyDescent="0.2">
      <c r="K88" s="110"/>
    </row>
    <row r="91" spans="1:17" x14ac:dyDescent="0.2">
      <c r="H91" s="108"/>
    </row>
    <row r="196" spans="4:4" x14ac:dyDescent="0.2">
      <c r="D196" s="3" t="s">
        <v>13</v>
      </c>
    </row>
    <row r="223" ht="12.75" customHeight="1" x14ac:dyDescent="0.2"/>
    <row r="224" ht="14.25" customHeight="1" x14ac:dyDescent="0.2"/>
    <row r="225" spans="12:12" ht="22.5" customHeight="1" x14ac:dyDescent="0.2">
      <c r="L225" s="6"/>
    </row>
    <row r="226" spans="12:12" ht="12.75" customHeight="1" x14ac:dyDescent="0.2">
      <c r="L226" s="6"/>
    </row>
  </sheetData>
  <autoFilter ref="A4:Q84" xr:uid="{00000000-0009-0000-0000-000001000000}"/>
  <mergeCells count="9">
    <mergeCell ref="A1:K1"/>
    <mergeCell ref="A2:K2"/>
    <mergeCell ref="K86:L86"/>
    <mergeCell ref="G86:H86"/>
    <mergeCell ref="G87:H87"/>
    <mergeCell ref="A86:C86"/>
    <mergeCell ref="E84:F84"/>
    <mergeCell ref="G84:I84"/>
    <mergeCell ref="A85:C85"/>
  </mergeCells>
  <conditionalFormatting sqref="G1:G1048576">
    <cfRule type="duplicateValues" dxfId="6" priority="1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</conditionalFormatting>
  <conditionalFormatting sqref="D1:D1048576">
    <cfRule type="duplicateValues" dxfId="0" priority="2"/>
  </conditionalFormatting>
  <printOptions horizontalCentered="1"/>
  <pageMargins left="0" right="0" top="0.59055118110236227" bottom="0.3937007874015748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АКТ</vt:lpstr>
      <vt:lpstr>Расшифровка</vt:lpstr>
      <vt:lpstr>АКТ!Заголовки_для_печати</vt:lpstr>
      <vt:lpstr>АКТ!Область_печати</vt:lpstr>
      <vt:lpstr>Расшифровка!Область_печати</vt:lpstr>
    </vt:vector>
  </TitlesOfParts>
  <Company>neftetransport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Власова Елена</dc:creator>
  <cp:lastModifiedBy>Anna Dmitrieva</cp:lastModifiedBy>
  <cp:lastPrinted>2024-12-06T14:07:31Z</cp:lastPrinted>
  <dcterms:created xsi:type="dcterms:W3CDTF">2006-02-01T12:31:52Z</dcterms:created>
  <dcterms:modified xsi:type="dcterms:W3CDTF">2025-02-03T12:59:43Z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