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ackup\RI-TRANS\Docs\Акты-реестры Клиентам\"/>
    </mc:Choice>
  </mc:AlternateContent>
  <bookViews>
    <workbookView xWindow="90" yWindow="120" windowWidth="19890" windowHeight="9090" firstSheet="1" activeTab="1"/>
  </bookViews>
  <sheets>
    <sheet name="Лист1" sheetId="5" state="hidden" r:id="rId1"/>
    <sheet name="Расчет" sheetId="4" r:id="rId2"/>
  </sheets>
  <definedNames>
    <definedName name="_xlnm._FilterDatabase" localSheetId="1" hidden="1">Расчет!$A$11:$P$14</definedName>
    <definedName name="acts_cod">Расчет!$A$1</definedName>
    <definedName name="acts_sum">Расчет!$O$18</definedName>
    <definedName name="brief_name">Расчет!$Q$8</definedName>
    <definedName name="_xlnm.Print_Area" localSheetId="1">Расчет!$B$1:$O$30</definedName>
  </definedNames>
  <calcPr calcId="162913" refMode="R1C1"/>
</workbook>
</file>

<file path=xl/calcChain.xml><?xml version="1.0" encoding="utf-8"?>
<calcChain xmlns="http://schemas.openxmlformats.org/spreadsheetml/2006/main">
  <c r="B1" i="4" l="1"/>
  <c r="Q9" i="4" l="1"/>
  <c r="P9" i="4"/>
  <c r="O9" i="4"/>
  <c r="P12" i="4" l="1"/>
  <c r="O12" i="4" l="1"/>
  <c r="Q14" i="4"/>
  <c r="O18" i="4" s="1"/>
  <c r="N14" i="4"/>
  <c r="L14" i="4"/>
  <c r="P13" i="4"/>
  <c r="O13" i="4" s="1"/>
  <c r="O14" i="4" l="1"/>
  <c r="O16" i="4" s="1"/>
  <c r="P14" i="4"/>
  <c r="O17" i="4" s="1"/>
</calcChain>
</file>

<file path=xl/sharedStrings.xml><?xml version="1.0" encoding="utf-8"?>
<sst xmlns="http://schemas.openxmlformats.org/spreadsheetml/2006/main" count="29" uniqueCount="27">
  <si>
    <t>г. Москва</t>
  </si>
  <si>
    <t>ОАО "Совфрахт"</t>
  </si>
  <si>
    <t>Груз</t>
  </si>
  <si>
    <t>ставка НДС, %</t>
  </si>
  <si>
    <t xml:space="preserve">Руководитель </t>
  </si>
  <si>
    <t>Главный бухгалтер</t>
  </si>
  <si>
    <t>за период с 01.12.2011 г. по 31.12.2011 г.
по договору № ТЭ-31/03-11 от 31.03.2011 года</t>
  </si>
  <si>
    <t>ОАО "Совфрахт" - Экспедитор</t>
  </si>
  <si>
    <t>ООО "Урал Логистика" - Клиент</t>
  </si>
  <si>
    <t>Дата оказания услуг</t>
  </si>
  <si>
    <t>Дата раскредитации</t>
  </si>
  <si>
    <t>Транспортировка груза</t>
  </si>
  <si>
    <t>Тарифное расстояние, км</t>
  </si>
  <si>
    <t>Дата отправления</t>
  </si>
  <si>
    <t>Номер накладной</t>
  </si>
  <si>
    <t>Вагон №</t>
  </si>
  <si>
    <t>Кол-во тонн</t>
  </si>
  <si>
    <t>росс. рубль</t>
  </si>
  <si>
    <t>Станция отправления</t>
  </si>
  <si>
    <t>Станция назначения</t>
  </si>
  <si>
    <t xml:space="preserve">Итого по акту без НДС = </t>
  </si>
  <si>
    <t xml:space="preserve">НДС = </t>
  </si>
  <si>
    <t xml:space="preserve">Итого по акту с НДС = </t>
  </si>
  <si>
    <t>Настоящий расчёт объёма оказанных услуг составлен в двух экземплярах (для каждой из Сторон) и является неотъемлемой частью договора № ТЭ-31/03-11 от 31.03.2011 года</t>
  </si>
  <si>
    <t>Подписи сторон:</t>
  </si>
  <si>
    <t>ООО "Урал Логистика"</t>
  </si>
  <si>
    <t>#NUM#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</si>
</sst>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\ yyyy"/>
    <numFmt numFmtId="165" formatCode="dd/mm/yy"/>
    <numFmt numFmtId="166" formatCode="#,##0.000"/>
    <numFmt numFmtId="167" formatCode="#,##0.00_ ;\-#,##0.00\ 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name val="Arial Cyr"/>
      <charset val="204"/>
    </font>
    <font>
      <b/>
      <sz val="1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12"/>
      <color indexed="9"/>
      <name val="Arial"/>
      <family val="2"/>
      <charset val="204"/>
    </font>
    <font>
      <sz val="10"/>
      <name val="Arial"/>
      <family val="2"/>
      <charset val="204"/>
    </font>
    <font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10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b/>
      <sz val="9"/>
      <name val="Arial"/>
      <family val="2"/>
      <charset val="204"/>
    </font>
    <font>
      <sz val="9"/>
      <color indexed="9"/>
      <name val="Arial"/>
      <family val="2"/>
      <charset val="204"/>
    </font>
    <font>
      <sz val="9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9"/>
      <name val="Arial"/>
      <family val="2"/>
      <charset val="204"/>
    </font>
    <font>
      <sz val="11"/>
      <color indexed="8"/>
      <name val="Arial"/>
      <family val="2"/>
      <charset val="204"/>
    </font>
    <font>
      <sz val="14"/>
      <name val="Arial"/>
      <family val="2"/>
      <charset val="204"/>
    </font>
    <font>
      <b/>
      <sz val="9"/>
      <color theme="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4" fillId="0" borderId="0" xfId="1" applyFont="1"/>
    <xf numFmtId="0" fontId="6" fillId="0" borderId="0" xfId="1" applyFont="1"/>
    <xf numFmtId="0" fontId="7" fillId="0" borderId="0" xfId="1" applyFont="1" applyFill="1" applyAlignment="1">
      <alignment vertical="top" wrapText="1"/>
    </xf>
    <xf numFmtId="0" fontId="8" fillId="0" borderId="0" xfId="1" applyFont="1"/>
    <xf numFmtId="0" fontId="9" fillId="0" borderId="0" xfId="1" applyFont="1" applyAlignment="1">
      <alignment vertical="top" wrapText="1"/>
    </xf>
    <xf numFmtId="0" fontId="10" fillId="0" borderId="0" xfId="1" applyFont="1" applyAlignment="1">
      <alignment vertical="top" wrapText="1"/>
    </xf>
    <xf numFmtId="0" fontId="10" fillId="0" borderId="0" xfId="1" applyFont="1"/>
    <xf numFmtId="0" fontId="11" fillId="0" borderId="0" xfId="1" applyFont="1" applyAlignment="1">
      <alignment horizontal="center" vertical="top" wrapText="1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top" wrapText="1"/>
    </xf>
    <xf numFmtId="14" fontId="8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horizontal="center" vertical="top" wrapText="1"/>
    </xf>
    <xf numFmtId="0" fontId="10" fillId="0" borderId="0" xfId="1" applyFont="1" applyAlignment="1">
      <alignment horizontal="center" vertical="top" wrapText="1"/>
    </xf>
    <xf numFmtId="0" fontId="11" fillId="0" borderId="0" xfId="1" applyFont="1"/>
    <xf numFmtId="0" fontId="3" fillId="0" borderId="0" xfId="1" applyFont="1" applyFill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3" fillId="0" borderId="0" xfId="1" applyFont="1" applyAlignment="1"/>
    <xf numFmtId="4" fontId="3" fillId="0" borderId="0" xfId="1" applyNumberFormat="1" applyFont="1" applyBorder="1" applyAlignment="1">
      <alignment vertical="center"/>
    </xf>
    <xf numFmtId="0" fontId="3" fillId="0" borderId="0" xfId="1" applyFont="1" applyFill="1" applyAlignment="1">
      <alignment horizontal="left"/>
    </xf>
    <xf numFmtId="0" fontId="3" fillId="0" borderId="0" xfId="1" applyFont="1"/>
    <xf numFmtId="0" fontId="9" fillId="0" borderId="0" xfId="1" applyFont="1"/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 wrapText="1" shrinkToFit="1"/>
    </xf>
    <xf numFmtId="0" fontId="10" fillId="0" borderId="4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4" fillId="0" borderId="0" xfId="1" applyFont="1" applyAlignment="1"/>
    <xf numFmtId="164" fontId="15" fillId="0" borderId="11" xfId="1" applyNumberFormat="1" applyFont="1" applyBorder="1" applyAlignment="1">
      <alignment horizontal="center" vertical="center"/>
    </xf>
    <xf numFmtId="165" fontId="3" fillId="2" borderId="9" xfId="1" applyNumberFormat="1" applyFont="1" applyFill="1" applyBorder="1" applyAlignment="1">
      <alignment horizontal="center" vertical="center"/>
    </xf>
    <xf numFmtId="0" fontId="15" fillId="0" borderId="9" xfId="1" applyNumberFormat="1" applyFont="1" applyBorder="1" applyAlignment="1">
      <alignment horizontal="left" vertical="center" wrapText="1"/>
    </xf>
    <xf numFmtId="0" fontId="15" fillId="0" borderId="9" xfId="1" applyNumberFormat="1" applyFont="1" applyBorder="1" applyAlignment="1">
      <alignment horizontal="center" vertical="center"/>
    </xf>
    <xf numFmtId="0" fontId="3" fillId="2" borderId="9" xfId="1" applyFont="1" applyFill="1" applyBorder="1" applyAlignment="1">
      <alignment vertical="center"/>
    </xf>
    <xf numFmtId="0" fontId="3" fillId="2" borderId="9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166" fontId="15" fillId="0" borderId="9" xfId="1" applyNumberFormat="1" applyFont="1" applyBorder="1" applyAlignment="1">
      <alignment horizontal="right" vertical="center"/>
    </xf>
    <xf numFmtId="167" fontId="15" fillId="0" borderId="12" xfId="1" applyNumberFormat="1" applyFont="1" applyBorder="1" applyAlignment="1">
      <alignment vertical="center"/>
    </xf>
    <xf numFmtId="0" fontId="15" fillId="0" borderId="0" xfId="1" applyFont="1" applyAlignment="1"/>
    <xf numFmtId="0" fontId="12" fillId="0" borderId="0" xfId="1" applyFont="1" applyAlignment="1"/>
    <xf numFmtId="14" fontId="13" fillId="0" borderId="14" xfId="1" applyNumberFormat="1" applyFont="1" applyBorder="1" applyAlignment="1">
      <alignment horizontal="center" vertical="center"/>
    </xf>
    <xf numFmtId="165" fontId="3" fillId="2" borderId="15" xfId="1" applyNumberFormat="1" applyFont="1" applyFill="1" applyBorder="1" applyAlignment="1">
      <alignment horizontal="center"/>
    </xf>
    <xf numFmtId="0" fontId="13" fillId="0" borderId="15" xfId="1" applyNumberFormat="1" applyFont="1" applyBorder="1" applyAlignment="1">
      <alignment horizontal="left" vertical="center"/>
    </xf>
    <xf numFmtId="0" fontId="13" fillId="0" borderId="15" xfId="1" applyNumberFormat="1" applyFont="1" applyBorder="1" applyAlignment="1">
      <alignment horizontal="center" vertical="center"/>
    </xf>
    <xf numFmtId="0" fontId="3" fillId="2" borderId="15" xfId="1" applyFont="1" applyFill="1" applyBorder="1" applyAlignment="1"/>
    <xf numFmtId="0" fontId="3" fillId="2" borderId="15" xfId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166" fontId="13" fillId="0" borderId="15" xfId="1" applyNumberFormat="1" applyFont="1" applyBorder="1" applyAlignment="1">
      <alignment vertical="center"/>
    </xf>
    <xf numFmtId="167" fontId="13" fillId="0" borderId="16" xfId="1" applyNumberFormat="1" applyFont="1" applyBorder="1" applyAlignment="1">
      <alignment vertical="center"/>
    </xf>
    <xf numFmtId="0" fontId="13" fillId="0" borderId="0" xfId="1" applyFont="1" applyAlignment="1"/>
    <xf numFmtId="0" fontId="14" fillId="0" borderId="0" xfId="1" applyFont="1"/>
    <xf numFmtId="0" fontId="15" fillId="0" borderId="0" xfId="1" applyNumberFormat="1" applyFont="1" applyBorder="1" applyAlignment="1">
      <alignment horizontal="center" vertical="center"/>
    </xf>
    <xf numFmtId="0" fontId="15" fillId="0" borderId="0" xfId="1" applyNumberFormat="1" applyFont="1" applyBorder="1" applyAlignment="1">
      <alignment horizontal="left" vertical="center" wrapText="1" shrinkToFit="1"/>
    </xf>
    <xf numFmtId="0" fontId="15" fillId="0" borderId="0" xfId="1" applyNumberFormat="1" applyFont="1" applyBorder="1" applyAlignment="1">
      <alignment horizontal="left" vertical="center" wrapText="1"/>
    </xf>
    <xf numFmtId="14" fontId="15" fillId="0" borderId="0" xfId="1" applyNumberFormat="1" applyFont="1" applyBorder="1" applyAlignment="1">
      <alignment horizontal="center" vertical="center" wrapText="1" shrinkToFit="1"/>
    </xf>
    <xf numFmtId="0" fontId="13" fillId="0" borderId="0" xfId="1" applyNumberFormat="1" applyFont="1" applyBorder="1" applyAlignment="1">
      <alignment horizontal="left" vertical="center" wrapText="1" shrinkToFit="1"/>
    </xf>
    <xf numFmtId="4" fontId="3" fillId="0" borderId="0" xfId="1" applyNumberFormat="1" applyFont="1" applyBorder="1" applyAlignment="1">
      <alignment horizontal="right"/>
    </xf>
    <xf numFmtId="4" fontId="3" fillId="0" borderId="0" xfId="1" applyNumberFormat="1" applyFont="1" applyAlignment="1">
      <alignment horizontal="right"/>
    </xf>
    <xf numFmtId="4" fontId="13" fillId="0" borderId="17" xfId="1" applyNumberFormat="1" applyFont="1" applyBorder="1" applyAlignment="1">
      <alignment horizontal="right"/>
    </xf>
    <xf numFmtId="0" fontId="15" fillId="0" borderId="0" xfId="1" applyFont="1"/>
    <xf numFmtId="4" fontId="8" fillId="0" borderId="0" xfId="1" applyNumberFormat="1" applyFont="1" applyAlignment="1">
      <alignment horizontal="right"/>
    </xf>
    <xf numFmtId="4" fontId="3" fillId="0" borderId="0" xfId="1" applyNumberFormat="1" applyFont="1" applyBorder="1"/>
    <xf numFmtId="4" fontId="13" fillId="0" borderId="18" xfId="1" applyNumberFormat="1" applyFont="1" applyBorder="1" applyAlignment="1">
      <alignment horizontal="right"/>
    </xf>
    <xf numFmtId="4" fontId="13" fillId="0" borderId="19" xfId="1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/>
    <xf numFmtId="0" fontId="18" fillId="0" borderId="0" xfId="1" applyFont="1"/>
    <xf numFmtId="0" fontId="10" fillId="0" borderId="0" xfId="1" applyFont="1" applyAlignment="1"/>
    <xf numFmtId="0" fontId="3" fillId="0" borderId="0" xfId="1" applyFont="1" applyAlignment="1">
      <alignment horizontal="left"/>
    </xf>
    <xf numFmtId="2" fontId="18" fillId="0" borderId="0" xfId="1" applyNumberFormat="1" applyFont="1"/>
    <xf numFmtId="2" fontId="16" fillId="0" borderId="0" xfId="1" applyNumberFormat="1" applyFont="1"/>
    <xf numFmtId="0" fontId="18" fillId="0" borderId="0" xfId="1" applyFont="1" applyFill="1" applyAlignment="1">
      <alignment horizontal="center" vertical="center"/>
    </xf>
    <xf numFmtId="0" fontId="8" fillId="0" borderId="0" xfId="1" applyFont="1" applyFill="1"/>
    <xf numFmtId="0" fontId="2" fillId="0" borderId="0" xfId="1" applyFont="1" applyFill="1" applyAlignment="1">
      <alignment wrapText="1"/>
    </xf>
    <xf numFmtId="0" fontId="18" fillId="0" borderId="0" xfId="1" applyFont="1" applyAlignment="1">
      <alignment horizontal="center"/>
    </xf>
    <xf numFmtId="2" fontId="18" fillId="0" borderId="0" xfId="1" applyNumberFormat="1" applyFont="1" applyAlignment="1">
      <alignment horizontal="center"/>
    </xf>
    <xf numFmtId="49" fontId="6" fillId="0" borderId="0" xfId="1" applyNumberFormat="1" applyFont="1" applyAlignment="1">
      <alignment vertical="center"/>
    </xf>
    <xf numFmtId="0" fontId="19" fillId="0" borderId="0" xfId="1" applyFont="1" applyAlignment="1">
      <alignment vertical="top" wrapText="1"/>
    </xf>
    <xf numFmtId="0" fontId="8" fillId="0" borderId="0" xfId="1" applyFont="1" applyAlignment="1">
      <alignment vertical="top" wrapText="1"/>
    </xf>
    <xf numFmtId="4" fontId="8" fillId="0" borderId="0" xfId="1" applyNumberFormat="1" applyFont="1"/>
    <xf numFmtId="4" fontId="10" fillId="0" borderId="0" xfId="1" applyNumberFormat="1" applyFont="1"/>
    <xf numFmtId="0" fontId="20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top" wrapText="1"/>
    </xf>
    <xf numFmtId="0" fontId="13" fillId="0" borderId="13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 shrinkToFit="1"/>
    </xf>
    <xf numFmtId="0" fontId="13" fillId="0" borderId="1" xfId="1" applyFont="1" applyFill="1" applyBorder="1" applyAlignment="1">
      <alignment horizontal="center" vertical="center" wrapText="1" shrinkToFit="1"/>
    </xf>
    <xf numFmtId="0" fontId="13" fillId="0" borderId="10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wrapText="1"/>
    </xf>
    <xf numFmtId="0" fontId="3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wrapText="1"/>
    </xf>
    <xf numFmtId="0" fontId="2" fillId="0" borderId="0" xfId="1" applyFont="1" applyFill="1" applyAlignment="1">
      <alignment horizontal="left" wrapText="1" indent="6"/>
    </xf>
    <xf numFmtId="0" fontId="2" fillId="0" borderId="0" xfId="1" applyFont="1" applyFill="1" applyAlignment="1">
      <alignment horizontal="left" wrapText="1" indent="4"/>
    </xf>
    <xf numFmtId="0" fontId="13" fillId="0" borderId="8" xfId="1" applyFont="1" applyFill="1" applyBorder="1" applyAlignment="1">
      <alignment horizontal="center" vertical="center" wrapText="1"/>
    </xf>
    <xf numFmtId="0" fontId="13" fillId="0" borderId="9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 shrinkToFi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workbookViewId="0"/>
  </sheetViews>
  <sheetFormatPr defaultColWidth="9.1328125" defaultRowHeight="12.75" outlineLevelRow="1" x14ac:dyDescent="0.35"/>
  <cols>
    <col min="1" max="1" width="2" style="14" customWidth="1"/>
    <col min="2" max="3" width="11.265625" style="4" customWidth="1"/>
    <col min="4" max="4" width="10.265625" style="4" customWidth="1"/>
    <col min="5" max="5" width="16.265625" style="4" customWidth="1"/>
    <col min="6" max="6" width="12.86328125" style="4" customWidth="1"/>
    <col min="7" max="7" width="16.3984375" style="4" customWidth="1"/>
    <col min="8" max="8" width="32.265625" style="4" customWidth="1"/>
    <col min="9" max="9" width="11.1328125" style="4" customWidth="1"/>
    <col min="10" max="10" width="12.265625" style="4" customWidth="1"/>
    <col min="11" max="11" width="11.3984375" style="4" customWidth="1"/>
    <col min="12" max="13" width="10.1328125" style="4" customWidth="1"/>
    <col min="14" max="14" width="12.86328125" style="4" customWidth="1"/>
    <col min="15" max="15" width="21.59765625" style="4" customWidth="1"/>
    <col min="16" max="16" width="21.59765625" style="4" hidden="1" customWidth="1"/>
    <col min="17" max="17" width="21.59765625" style="81" hidden="1" customWidth="1"/>
    <col min="18" max="16384" width="9.1328125" style="4"/>
  </cols>
  <sheetData>
    <row r="1" spans="1:17" s="2" customFormat="1" ht="15" x14ac:dyDescent="0.3">
      <c r="A1" s="1" t="s">
        <v>26</v>
      </c>
      <c r="B1" s="84" t="str">
        <f>"РАСЧЁТ ОБЪЁМА ОКАЗАННЫХ УСЛУГ к УПД № "&amp;acts_cod</f>
        <v>РАСЧЁТ ОБЪЁМА ОКАЗАННЫХ УСЛУГ к УПД № #NUM#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78"/>
      <c r="Q1" s="78"/>
    </row>
    <row r="2" spans="1:17" ht="36" customHeight="1" x14ac:dyDescent="0.35">
      <c r="A2" s="3"/>
      <c r="B2" s="84" t="s">
        <v>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79"/>
      <c r="Q2" s="79"/>
    </row>
    <row r="3" spans="1:17" s="7" customFormat="1" ht="10.15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35">
      <c r="A4" s="8"/>
      <c r="B4" s="9" t="s">
        <v>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>
        <v>43120</v>
      </c>
      <c r="P4" s="80"/>
      <c r="Q4" s="80"/>
    </row>
    <row r="5" spans="1:17" s="7" customFormat="1" ht="10.15" x14ac:dyDescent="0.3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6"/>
      <c r="Q5" s="6"/>
    </row>
    <row r="6" spans="1:17" ht="13.15" x14ac:dyDescent="0.4">
      <c r="B6" s="15" t="s">
        <v>7</v>
      </c>
      <c r="C6" s="15"/>
      <c r="D6" s="16"/>
      <c r="F6" s="17"/>
      <c r="G6" s="17"/>
      <c r="H6" s="17"/>
      <c r="I6" s="17"/>
      <c r="J6" s="17"/>
      <c r="K6" s="17"/>
      <c r="L6" s="17"/>
      <c r="M6" s="17"/>
      <c r="N6" s="18"/>
      <c r="O6" s="18"/>
      <c r="Q6" s="4"/>
    </row>
    <row r="7" spans="1:17" ht="13.15" x14ac:dyDescent="0.4">
      <c r="B7" s="19" t="s">
        <v>8</v>
      </c>
      <c r="C7" s="19"/>
      <c r="F7" s="20"/>
    </row>
    <row r="8" spans="1:17" s="7" customFormat="1" ht="12" thickBot="1" x14ac:dyDescent="0.35">
      <c r="A8" s="21"/>
      <c r="Q8" s="83" t="s">
        <v>17</v>
      </c>
    </row>
    <row r="9" spans="1:17" s="23" customFormat="1" ht="28.5" customHeight="1" x14ac:dyDescent="0.35">
      <c r="A9" s="22"/>
      <c r="B9" s="85" t="s">
        <v>9</v>
      </c>
      <c r="C9" s="87" t="s">
        <v>10</v>
      </c>
      <c r="D9" s="89" t="s">
        <v>11</v>
      </c>
      <c r="E9" s="89"/>
      <c r="F9" s="89"/>
      <c r="G9" s="89"/>
      <c r="H9" s="89" t="s">
        <v>2</v>
      </c>
      <c r="I9" s="89" t="s">
        <v>12</v>
      </c>
      <c r="J9" s="87" t="s">
        <v>13</v>
      </c>
      <c r="K9" s="87" t="s">
        <v>14</v>
      </c>
      <c r="L9" s="87" t="s">
        <v>15</v>
      </c>
      <c r="M9" s="98" t="s">
        <v>3</v>
      </c>
      <c r="N9" s="87" t="s">
        <v>16</v>
      </c>
      <c r="O9" s="91" t="str">
        <f>"Сумма без НДС, "&amp;brief_name</f>
        <v>Сумма без НДС, росс. рубль</v>
      </c>
      <c r="P9" s="91" t="str">
        <f>"Сумма НДС, "&amp;brief_name</f>
        <v>Сумма НДС, росс. рубль</v>
      </c>
      <c r="Q9" s="91" t="str">
        <f>"Сумма с НДС, "&amp;brief_name</f>
        <v>Сумма с НДС, росс. рубль</v>
      </c>
    </row>
    <row r="10" spans="1:17" s="23" customFormat="1" ht="28.5" customHeight="1" x14ac:dyDescent="0.35">
      <c r="A10" s="22"/>
      <c r="B10" s="86"/>
      <c r="C10" s="88"/>
      <c r="D10" s="100" t="s">
        <v>18</v>
      </c>
      <c r="E10" s="100"/>
      <c r="F10" s="88" t="s">
        <v>19</v>
      </c>
      <c r="G10" s="88"/>
      <c r="H10" s="90"/>
      <c r="I10" s="90"/>
      <c r="J10" s="88"/>
      <c r="K10" s="88"/>
      <c r="L10" s="88"/>
      <c r="M10" s="99"/>
      <c r="N10" s="88"/>
      <c r="O10" s="92"/>
      <c r="P10" s="92"/>
      <c r="Q10" s="92"/>
    </row>
    <row r="11" spans="1:17" s="29" customFormat="1" ht="10.5" thickBot="1" x14ac:dyDescent="0.4">
      <c r="A11" s="24"/>
      <c r="B11" s="25">
        <v>1</v>
      </c>
      <c r="C11" s="26">
        <v>2</v>
      </c>
      <c r="D11" s="27">
        <v>3</v>
      </c>
      <c r="E11" s="27">
        <v>4</v>
      </c>
      <c r="F11" s="26">
        <v>5</v>
      </c>
      <c r="G11" s="26">
        <v>6</v>
      </c>
      <c r="H11" s="26">
        <v>7</v>
      </c>
      <c r="I11" s="26">
        <v>8</v>
      </c>
      <c r="J11" s="26">
        <v>9</v>
      </c>
      <c r="K11" s="26">
        <v>10</v>
      </c>
      <c r="L11" s="26">
        <v>11</v>
      </c>
      <c r="M11" s="26">
        <v>12</v>
      </c>
      <c r="N11" s="26">
        <v>13</v>
      </c>
      <c r="O11" s="28">
        <v>14</v>
      </c>
      <c r="P11" s="28">
        <v>14</v>
      </c>
      <c r="Q11" s="28">
        <v>15</v>
      </c>
    </row>
    <row r="12" spans="1:17" s="40" customFormat="1" ht="13.15" outlineLevel="1" x14ac:dyDescent="0.35">
      <c r="A12" s="30">
        <v>1501085</v>
      </c>
      <c r="B12" s="31"/>
      <c r="C12" s="32"/>
      <c r="D12" s="33"/>
      <c r="E12" s="33"/>
      <c r="F12" s="33"/>
      <c r="G12" s="33"/>
      <c r="H12" s="33"/>
      <c r="I12" s="34"/>
      <c r="J12" s="32"/>
      <c r="K12" s="35"/>
      <c r="L12" s="36"/>
      <c r="M12" s="37">
        <v>18</v>
      </c>
      <c r="N12" s="38">
        <v>68.117000000000004</v>
      </c>
      <c r="O12" s="39">
        <f>Q12-P12</f>
        <v>23228</v>
      </c>
      <c r="P12" s="39">
        <f>ROUND(Q12*SUM(M12)/(100+SUM(M12)),2)</f>
        <v>4181.04</v>
      </c>
      <c r="Q12" s="39">
        <v>27409.040000000001</v>
      </c>
    </row>
    <row r="13" spans="1:17" s="40" customFormat="1" ht="13.5" outlineLevel="1" thickBot="1" x14ac:dyDescent="0.4">
      <c r="A13" s="30">
        <v>1501085</v>
      </c>
      <c r="B13" s="31"/>
      <c r="C13" s="32"/>
      <c r="D13" s="33"/>
      <c r="E13" s="33"/>
      <c r="F13" s="33"/>
      <c r="G13" s="33"/>
      <c r="H13" s="33"/>
      <c r="I13" s="34"/>
      <c r="J13" s="32"/>
      <c r="K13" s="35"/>
      <c r="L13" s="36"/>
      <c r="M13" s="37">
        <v>18</v>
      </c>
      <c r="N13" s="38">
        <v>68.117000000000004</v>
      </c>
      <c r="O13" s="39">
        <f>Q13-P13</f>
        <v>23137</v>
      </c>
      <c r="P13" s="39">
        <f>ROUND(Q13*SUM(M13)/(100+SUM(M13)),2)</f>
        <v>4164.66</v>
      </c>
      <c r="Q13" s="39">
        <v>27301.66</v>
      </c>
    </row>
    <row r="14" spans="1:17" s="51" customFormat="1" ht="13.5" thickBot="1" x14ac:dyDescent="0.45">
      <c r="A14" s="41"/>
      <c r="B14" s="42"/>
      <c r="C14" s="43"/>
      <c r="D14" s="44"/>
      <c r="E14" s="44"/>
      <c r="F14" s="44"/>
      <c r="G14" s="44"/>
      <c r="H14" s="44"/>
      <c r="I14" s="45"/>
      <c r="J14" s="43"/>
      <c r="K14" s="46"/>
      <c r="L14" s="47">
        <f>COUNTA(L12:L13)</f>
        <v>0</v>
      </c>
      <c r="M14" s="48"/>
      <c r="N14" s="49">
        <f>SUM(N12:N13)</f>
        <v>136.23400000000001</v>
      </c>
      <c r="O14" s="50">
        <f>SUM(O12:O13)</f>
        <v>46365</v>
      </c>
      <c r="P14" s="50">
        <f>SUM(P12:P13)</f>
        <v>8345.7000000000007</v>
      </c>
      <c r="Q14" s="50">
        <f>SUM(Q12:Q13)</f>
        <v>54710.7</v>
      </c>
    </row>
    <row r="15" spans="1:17" s="7" customFormat="1" ht="10.5" thickBot="1" x14ac:dyDescent="0.35">
      <c r="A15" s="21"/>
      <c r="J15" s="2"/>
    </row>
    <row r="16" spans="1:17" s="61" customFormat="1" ht="13.15" x14ac:dyDescent="0.4">
      <c r="A16" s="52"/>
      <c r="B16" s="53"/>
      <c r="C16" s="53"/>
      <c r="D16" s="54"/>
      <c r="E16" s="54"/>
      <c r="F16" s="55"/>
      <c r="G16" s="54"/>
      <c r="H16" s="54"/>
      <c r="I16" s="54"/>
      <c r="J16" s="56"/>
      <c r="K16" s="57"/>
      <c r="L16" s="58"/>
      <c r="M16" s="58"/>
      <c r="N16" s="59" t="s">
        <v>20</v>
      </c>
      <c r="O16" s="60">
        <f>O14</f>
        <v>46365</v>
      </c>
    </row>
    <row r="17" spans="1:17" ht="13.15" x14ac:dyDescent="0.4">
      <c r="G17" s="62"/>
      <c r="H17" s="62"/>
      <c r="I17" s="62"/>
      <c r="J17" s="59"/>
      <c r="K17" s="58"/>
      <c r="L17" s="63"/>
      <c r="M17" s="63"/>
      <c r="N17" s="59" t="s">
        <v>21</v>
      </c>
      <c r="O17" s="64">
        <f>P14</f>
        <v>8345.7000000000007</v>
      </c>
      <c r="Q17" s="4"/>
    </row>
    <row r="18" spans="1:17" ht="13.5" thickBot="1" x14ac:dyDescent="0.45">
      <c r="J18" s="59"/>
      <c r="K18" s="63"/>
      <c r="N18" s="59" t="s">
        <v>22</v>
      </c>
      <c r="O18" s="65">
        <f>Q14</f>
        <v>54710.7</v>
      </c>
      <c r="Q18" s="4"/>
    </row>
    <row r="19" spans="1:17" s="66" customFormat="1" ht="10.15" x14ac:dyDescent="0.3">
      <c r="A19" s="2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68" customFormat="1" ht="13.9" x14ac:dyDescent="0.4">
      <c r="A20" s="67"/>
      <c r="B20" s="93" t="s">
        <v>23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4"/>
      <c r="Q20" s="81"/>
    </row>
    <row r="21" spans="1:17" s="66" customFormat="1" ht="10.15" x14ac:dyDescent="0.3">
      <c r="A21" s="21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7"/>
      <c r="Q21" s="82"/>
    </row>
    <row r="22" spans="1:17" s="68" customFormat="1" ht="13.9" x14ac:dyDescent="0.4">
      <c r="A22" s="14"/>
      <c r="B22" s="70" t="s">
        <v>24</v>
      </c>
      <c r="C22" s="70"/>
      <c r="D22" s="71"/>
      <c r="E22" s="71"/>
      <c r="F22" s="71"/>
      <c r="P22" s="4"/>
      <c r="Q22" s="81"/>
    </row>
    <row r="23" spans="1:17" s="66" customFormat="1" ht="10.15" x14ac:dyDescent="0.3">
      <c r="A23" s="21"/>
      <c r="D23" s="72"/>
      <c r="E23" s="72"/>
      <c r="P23" s="7"/>
      <c r="Q23" s="82"/>
    </row>
    <row r="24" spans="1:17" s="68" customFormat="1" ht="15" customHeight="1" x14ac:dyDescent="0.35">
      <c r="A24" s="14"/>
      <c r="B24" s="94" t="s">
        <v>1</v>
      </c>
      <c r="C24" s="94"/>
      <c r="D24" s="94"/>
      <c r="E24" s="94"/>
      <c r="F24" s="94"/>
      <c r="G24" s="94"/>
      <c r="H24" s="94"/>
      <c r="I24" s="73"/>
      <c r="J24" s="74"/>
      <c r="K24" s="94" t="s">
        <v>25</v>
      </c>
      <c r="L24" s="94"/>
      <c r="M24" s="94"/>
      <c r="N24" s="94"/>
      <c r="O24" s="94"/>
      <c r="P24" s="4"/>
      <c r="Q24" s="81"/>
    </row>
    <row r="25" spans="1:17" s="66" customFormat="1" ht="10.15" x14ac:dyDescent="0.3">
      <c r="A25" s="21"/>
      <c r="B25" s="7"/>
      <c r="C25" s="7"/>
      <c r="F25" s="72"/>
      <c r="G25" s="7"/>
      <c r="H25" s="7"/>
      <c r="I25" s="7"/>
      <c r="J25" s="7"/>
      <c r="L25" s="72"/>
      <c r="M25" s="72"/>
      <c r="P25" s="7"/>
      <c r="Q25" s="82"/>
    </row>
    <row r="26" spans="1:17" s="75" customFormat="1" ht="43.5" customHeight="1" x14ac:dyDescent="0.35">
      <c r="B26" s="95" t="s">
        <v>4</v>
      </c>
      <c r="C26" s="95"/>
      <c r="D26" s="95"/>
      <c r="E26" s="95"/>
      <c r="F26" s="96"/>
      <c r="G26" s="96"/>
      <c r="H26" s="96"/>
      <c r="K26" s="95" t="s">
        <v>4</v>
      </c>
      <c r="L26" s="95"/>
      <c r="M26" s="95"/>
      <c r="N26" s="97"/>
      <c r="O26" s="97"/>
    </row>
    <row r="27" spans="1:17" s="75" customFormat="1" ht="13.5" x14ac:dyDescent="0.35"/>
    <row r="28" spans="1:17" s="75" customFormat="1" ht="43.5" customHeight="1" x14ac:dyDescent="0.35">
      <c r="B28" s="95" t="s">
        <v>5</v>
      </c>
      <c r="C28" s="95"/>
      <c r="D28" s="95"/>
      <c r="E28" s="95"/>
      <c r="F28" s="96"/>
      <c r="G28" s="96"/>
      <c r="H28" s="96"/>
      <c r="K28" s="95" t="s">
        <v>5</v>
      </c>
      <c r="L28" s="95"/>
      <c r="M28" s="95"/>
      <c r="N28" s="97"/>
      <c r="O28" s="97"/>
    </row>
    <row r="29" spans="1:17" ht="13.5" x14ac:dyDescent="0.35">
      <c r="B29" s="76"/>
      <c r="C29" s="76"/>
      <c r="E29" s="68"/>
      <c r="F29" s="71"/>
      <c r="K29" s="77"/>
      <c r="L29" s="77"/>
    </row>
  </sheetData>
  <mergeCells count="28">
    <mergeCell ref="B28:E28"/>
    <mergeCell ref="F28:H28"/>
    <mergeCell ref="K28:M28"/>
    <mergeCell ref="N28:O28"/>
    <mergeCell ref="P9:P10"/>
    <mergeCell ref="Q9:Q10"/>
    <mergeCell ref="B20:O20"/>
    <mergeCell ref="B24:H24"/>
    <mergeCell ref="K24:O24"/>
    <mergeCell ref="B26:E26"/>
    <mergeCell ref="F26:H26"/>
    <mergeCell ref="K26:M26"/>
    <mergeCell ref="N26:O26"/>
    <mergeCell ref="M9:M10"/>
    <mergeCell ref="N9:N10"/>
    <mergeCell ref="O9:O10"/>
    <mergeCell ref="D10:E10"/>
    <mergeCell ref="F10:G10"/>
    <mergeCell ref="B1:O1"/>
    <mergeCell ref="B2:O2"/>
    <mergeCell ref="B9:B10"/>
    <mergeCell ref="C9:C10"/>
    <mergeCell ref="D9:G9"/>
    <mergeCell ref="H9:H10"/>
    <mergeCell ref="I9:I10"/>
    <mergeCell ref="J9:J10"/>
    <mergeCell ref="K9:K10"/>
    <mergeCell ref="L9:L10"/>
  </mergeCells>
  <printOptions horizontalCentered="1"/>
  <pageMargins left="0.31496062992125984" right="0.31496062992125984" top="0.55118110236220474" bottom="0.59055118110236227" header="0.31496062992125984" footer="0"/>
  <pageSetup paperSize="9" scale="67" fitToHeight="100" orientation="landscape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Расчет</vt:lpstr>
      <vt:lpstr>acts_cod</vt:lpstr>
      <vt:lpstr>acts_sum</vt:lpstr>
      <vt:lpstr>brief_name</vt:lpstr>
      <vt:lpstr>Расчет!Область_печати</vt:lpstr>
    </vt:vector>
  </TitlesOfParts>
  <Company>SFH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Litvyak</dc:creator>
  <cp:lastModifiedBy>fedu</cp:lastModifiedBy>
  <cp:lastPrinted>2009-07-13T06:20:12Z</cp:lastPrinted>
  <dcterms:created xsi:type="dcterms:W3CDTF">2009-05-15T12:22:44Z</dcterms:created>
  <dcterms:modified xsi:type="dcterms:W3CDTF">2025-02-18T12:12:08Z</dcterms:modified>
</cp:coreProperties>
</file>