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ndo\trabalho_multidisciplinar\Engenharia_Valor\"/>
    </mc:Choice>
  </mc:AlternateContent>
  <bookViews>
    <workbookView xWindow="0" yWindow="0" windowWidth="20490" windowHeight="7755"/>
  </bookViews>
  <sheets>
    <sheet name="VisaoEstrategica" sheetId="1" r:id="rId1"/>
    <sheet name="Valor(VC)" sheetId="2" r:id="rId2"/>
    <sheet name="ValorxCusto(VC)" sheetId="3" r:id="rId3"/>
    <sheet name="VPI-ROI(VC)" sheetId="4" r:id="rId4"/>
    <sheet name="ValorxCustoAcc(VC)" sheetId="5" r:id="rId5"/>
    <sheet name="Backlog" sheetId="6" r:id="rId6"/>
  </sheets>
  <definedNames>
    <definedName name="_xlnm._FilterDatabase" localSheetId="5" hidden="1">Backlog!$A$4:$F$11</definedName>
    <definedName name="_xlnm._FilterDatabase" localSheetId="0" hidden="1">VisaoEstrategica!$B$6:$N$11</definedName>
    <definedName name="Backlog_Item">Backlog!$D$5:$D$9</definedName>
    <definedName name="Fibonacci">VisaoEstrategica!$AA$2:$AA$8</definedName>
    <definedName name="TotalSizing">Backlog!$F$11</definedName>
    <definedName name="ValueComponents">VisaoEstrategica!$B$7:$B$11</definedName>
  </definedNames>
  <calcPr calcId="152511"/>
  <fileRecoveryPr repairLoad="1"/>
</workbook>
</file>

<file path=xl/calcChain.xml><?xml version="1.0" encoding="utf-8"?>
<calcChain xmlns="http://schemas.openxmlformats.org/spreadsheetml/2006/main">
  <c r="L10" i="1" l="1"/>
  <c r="G10" i="1" l="1"/>
  <c r="F11" i="6"/>
  <c r="C4" i="6"/>
  <c r="G11" i="1"/>
  <c r="G9" i="1"/>
  <c r="G8" i="1"/>
  <c r="G7" i="1"/>
  <c r="C7" i="6" l="1"/>
  <c r="G12" i="1"/>
  <c r="H9" i="1" s="1"/>
  <c r="C8" i="6"/>
  <c r="C5" i="6"/>
  <c r="C9" i="6"/>
  <c r="C6" i="6"/>
  <c r="H7" i="1" l="1"/>
  <c r="H10" i="1"/>
  <c r="L7" i="1"/>
  <c r="L8" i="1" s="1"/>
  <c r="L9" i="1" s="1"/>
  <c r="H8" i="1"/>
  <c r="H11" i="1"/>
  <c r="I12" i="1"/>
  <c r="J7" i="1" l="1"/>
  <c r="K7" i="1" s="1"/>
  <c r="J10" i="1"/>
  <c r="J9" i="1"/>
  <c r="K9" i="1" s="1"/>
  <c r="H12" i="1"/>
  <c r="J11" i="1"/>
  <c r="L11" i="1"/>
  <c r="J8" i="1"/>
  <c r="K10" i="1" l="1"/>
  <c r="M7" i="1"/>
  <c r="M8" i="1" s="1"/>
  <c r="M9" i="1" s="1"/>
  <c r="M11" i="1" s="1"/>
  <c r="J12" i="1"/>
  <c r="K11" i="1"/>
  <c r="K8" i="1"/>
  <c r="M10" i="1" l="1"/>
</calcChain>
</file>

<file path=xl/sharedStrings.xml><?xml version="1.0" encoding="utf-8"?>
<sst xmlns="http://schemas.openxmlformats.org/spreadsheetml/2006/main" count="42" uniqueCount="36">
  <si>
    <t>Visão Estratégica</t>
  </si>
  <si>
    <t>Drives de Negócio</t>
  </si>
  <si>
    <t>Importância do Driver</t>
  </si>
  <si>
    <t>Componentes de Valor</t>
  </si>
  <si>
    <t>Aderência dos Drivers</t>
  </si>
  <si>
    <t>Valor</t>
  </si>
  <si>
    <t>Valor em Escala</t>
  </si>
  <si>
    <t>Custo (Pts)</t>
  </si>
  <si>
    <t>Custo em Escala</t>
  </si>
  <si>
    <t>VPI (Índice Custo/Benefício)</t>
  </si>
  <si>
    <t>Valor Acc em Escala</t>
  </si>
  <si>
    <t>Custo Acc em Escala</t>
  </si>
  <si>
    <t>Precedência</t>
  </si>
  <si>
    <t>'</t>
  </si>
  <si>
    <t>Engenharia de Valor</t>
  </si>
  <si>
    <t>#</t>
  </si>
  <si>
    <t>Componente de Valor</t>
  </si>
  <si>
    <t>Item de Backlog (identificação)</t>
  </si>
  <si>
    <t>Descrição do Item de Backlog</t>
  </si>
  <si>
    <t>Item de Backlog 1</t>
  </si>
  <si>
    <t>Item de Backlog 2</t>
  </si>
  <si>
    <t>Item de Backlog 3</t>
  </si>
  <si>
    <t>Item de Backlog 4</t>
  </si>
  <si>
    <t>Item de Backlog 5</t>
  </si>
  <si>
    <t>0</t>
  </si>
  <si>
    <t>5</t>
  </si>
  <si>
    <t>Facilitar a obtenção de conhecimento, através da aproximação do ambiente de ensino.</t>
  </si>
  <si>
    <t>Facilitar o transporte de comunicados academicos</t>
  </si>
  <si>
    <t>Promover fácil acesso as informações</t>
  </si>
  <si>
    <t xml:space="preserve">Engajar os envolvidos a manter o contato continuo com o curso </t>
  </si>
  <si>
    <t>Cadastrar Usuário</t>
  </si>
  <si>
    <t>Cadastrar Curso</t>
  </si>
  <si>
    <t>Consulta de material de cada curso</t>
  </si>
  <si>
    <t>Postar Observações</t>
  </si>
  <si>
    <t>Logar no Sistema</t>
  </si>
  <si>
    <t>Apresentar todos os conteúdos didáticos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</si>
</sst>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\(#,##0\)"/>
    <numFmt numFmtId="165" formatCode="0.0"/>
    <numFmt numFmtId="166" formatCode="#,##0.###############"/>
    <numFmt numFmtId="167" formatCode="0.0%"/>
  </numFmts>
  <fonts count="8" x14ac:knownFonts="1">
    <font>
      <sz val="10"/>
      <color rgb="FF000000"/>
      <name val="Arial"/>
    </font>
    <font>
      <sz val="10"/>
      <name val="Arial"/>
    </font>
    <font>
      <sz val="14"/>
      <color rgb="FFFFFFFF"/>
      <name val="Arial"/>
    </font>
    <font>
      <sz val="8"/>
      <color rgb="FFFFFFFF"/>
      <name val="Arial"/>
    </font>
    <font>
      <sz val="8"/>
      <color rgb="FF000000"/>
      <name val="Arial"/>
    </font>
    <font>
      <sz val="9"/>
      <name val="Arial"/>
    </font>
    <font>
      <b/>
      <sz val="10"/>
      <color rgb="FFFFFFFF"/>
      <name val="Arial"/>
    </font>
    <font>
      <b/>
      <sz val="8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9FC5E8"/>
        <bgColor rgb="FF9FC5E8"/>
      </patternFill>
    </fill>
    <fill>
      <patternFill patternType="solid">
        <fgColor rgb="FFC0C0C0"/>
        <bgColor rgb="FFC0C0C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404040"/>
        <bgColor rgb="FF404040"/>
      </patternFill>
    </fill>
    <fill>
      <patternFill patternType="solid">
        <fgColor rgb="FF6D9EEB"/>
        <bgColor rgb="FF6D9EEB"/>
      </patternFill>
    </fill>
    <fill>
      <patternFill patternType="solid">
        <fgColor rgb="FF808080"/>
        <bgColor rgb="FF808080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4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/>
    </xf>
    <xf numFmtId="164" fontId="4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164" fontId="3" fillId="7" borderId="3" xfId="0" applyNumberFormat="1" applyFont="1" applyFill="1" applyBorder="1" applyAlignment="1">
      <alignment horizontal="center" vertical="center"/>
    </xf>
    <xf numFmtId="165" fontId="3" fillId="7" borderId="3" xfId="0" applyNumberFormat="1" applyFont="1" applyFill="1" applyBorder="1" applyAlignment="1">
      <alignment horizontal="center" vertical="center"/>
    </xf>
    <xf numFmtId="166" fontId="3" fillId="7" borderId="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wrapText="1"/>
    </xf>
    <xf numFmtId="0" fontId="4" fillId="0" borderId="0" xfId="0" applyFont="1" applyAlignment="1"/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top"/>
    </xf>
    <xf numFmtId="0" fontId="4" fillId="10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wrapText="1"/>
    </xf>
    <xf numFmtId="167" fontId="4" fillId="3" borderId="3" xfId="0" applyNumberFormat="1" applyFont="1" applyFill="1" applyBorder="1" applyAlignment="1">
      <alignment horizontal="left" wrapText="1"/>
    </xf>
    <xf numFmtId="0" fontId="3" fillId="9" borderId="8" xfId="0" applyFont="1" applyFill="1" applyBorder="1" applyAlignment="1">
      <alignment horizontal="center" vertical="top"/>
    </xf>
    <xf numFmtId="0" fontId="4" fillId="10" borderId="8" xfId="0" applyFont="1" applyFill="1" applyBorder="1" applyAlignment="1">
      <alignment horizontal="center" vertical="center" wrapText="1"/>
    </xf>
    <xf numFmtId="167" fontId="4" fillId="3" borderId="8" xfId="0" applyNumberFormat="1" applyFont="1" applyFill="1" applyBorder="1" applyAlignment="1">
      <alignment horizontal="left" vertical="center"/>
    </xf>
    <xf numFmtId="167" fontId="4" fillId="3" borderId="8" xfId="0" applyNumberFormat="1" applyFont="1" applyFill="1" applyBorder="1" applyAlignment="1">
      <alignment horizontal="left" wrapText="1"/>
    </xf>
    <xf numFmtId="0" fontId="4" fillId="10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Priorização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VisaoEstrategica!$H$7:$H$11</c:f>
              <c:numCache>
                <c:formatCode>0.0</c:formatCode>
                <c:ptCount val="5"/>
                <c:pt idx="0">
                  <c:v>23.187995469988675</c:v>
                </c:pt>
                <c:pt idx="1">
                  <c:v>16.138165345413363</c:v>
                </c:pt>
                <c:pt idx="2">
                  <c:v>22.055492638731597</c:v>
                </c:pt>
                <c:pt idx="3">
                  <c:v>19.507361268403169</c:v>
                </c:pt>
                <c:pt idx="4">
                  <c:v>19.110985277463193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6723872"/>
        <c:axId val="-1892224416"/>
      </c:lineChart>
      <c:catAx>
        <c:axId val="-18467238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>
                <a:solidFill>
                  <a:srgbClr val="222222"/>
                </a:solidFill>
              </a:defRPr>
            </a:pPr>
            <a:endParaRPr lang="pt-BR"/>
          </a:p>
        </c:txPr>
        <c:crossAx val="-1892224416"/>
        <c:crosses val="autoZero"/>
        <c:auto val="1"/>
        <c:lblAlgn val="ctr"/>
        <c:lblOffset val="100"/>
        <c:noMultiLvlLbl val="1"/>
      </c:catAx>
      <c:valAx>
        <c:axId val="-1892224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-1846723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Comparação Custo x Benefícios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VisaoEstrategica!$H$7:$H$11</c:f>
              <c:numCache>
                <c:formatCode>0.0</c:formatCode>
                <c:ptCount val="5"/>
                <c:pt idx="0">
                  <c:v>23.187995469988675</c:v>
                </c:pt>
                <c:pt idx="1">
                  <c:v>16.138165345413363</c:v>
                </c:pt>
                <c:pt idx="2">
                  <c:v>22.055492638731597</c:v>
                </c:pt>
                <c:pt idx="3">
                  <c:v>19.507361268403169</c:v>
                </c:pt>
                <c:pt idx="4">
                  <c:v>19.110985277463193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VisaoEstrategica!$J$6</c:f>
              <c:strCache>
                <c:ptCount val="1"/>
                <c:pt idx="0">
                  <c:v>Custo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VisaoEstrategica!$J$7:$J$11</c:f>
              <c:numCache>
                <c:formatCode>0.0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8229648"/>
        <c:axId val="-1548222576"/>
      </c:lineChart>
      <c:catAx>
        <c:axId val="-15482296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1548222576"/>
        <c:crosses val="autoZero"/>
        <c:auto val="1"/>
        <c:lblAlgn val="ctr"/>
        <c:lblOffset val="100"/>
        <c:noMultiLvlLbl val="1"/>
      </c:catAx>
      <c:valAx>
        <c:axId val="-1548222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15482296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Priorização por VPI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VisaoEstrategica!$K$6</c:f>
              <c:strCache>
                <c:ptCount val="1"/>
                <c:pt idx="0">
                  <c:v>VPI (Índice Custo/Benefício)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VisaoEstrategica!$K$7:$K$11</c:f>
              <c:numCache>
                <c:formatCode>0.0</c:formatCode>
                <c:ptCount val="5"/>
                <c:pt idx="0">
                  <c:v>1.1593997734994337</c:v>
                </c:pt>
                <c:pt idx="1">
                  <c:v>0.80690826727066811</c:v>
                </c:pt>
                <c:pt idx="2">
                  <c:v>1.1027746319365799</c:v>
                </c:pt>
                <c:pt idx="3">
                  <c:v>0.97536806342015847</c:v>
                </c:pt>
                <c:pt idx="4">
                  <c:v>0.95554926387315964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8216592"/>
        <c:axId val="-1548230192"/>
      </c:barChart>
      <c:catAx>
        <c:axId val="-15482165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1548230192"/>
        <c:crosses val="autoZero"/>
        <c:auto val="1"/>
        <c:lblAlgn val="ctr"/>
        <c:lblOffset val="100"/>
        <c:noMultiLvlLbl val="1"/>
      </c:catAx>
      <c:valAx>
        <c:axId val="-154823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1548216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Valor x Custo Acumulado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VisaoEstrategica!$L$6</c:f>
              <c:strCache>
                <c:ptCount val="1"/>
                <c:pt idx="0">
                  <c:v>Valor Acc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VisaoEstrategica!$L$7:$L$11</c:f>
              <c:numCache>
                <c:formatCode>0.0</c:formatCode>
                <c:ptCount val="5"/>
                <c:pt idx="0">
                  <c:v>23.187995469988675</c:v>
                </c:pt>
                <c:pt idx="1">
                  <c:v>39.326160815402034</c:v>
                </c:pt>
                <c:pt idx="2">
                  <c:v>61.381653454133627</c:v>
                </c:pt>
                <c:pt idx="3">
                  <c:v>80.8890147225368</c:v>
                </c:pt>
                <c:pt idx="4">
                  <c:v>80.492638731596827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VisaoEstrategica!$M$6</c:f>
              <c:strCache>
                <c:ptCount val="1"/>
                <c:pt idx="0">
                  <c:v>Custo Acc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Cadastrar Usuário</c:v>
                </c:pt>
                <c:pt idx="1">
                  <c:v>Cadastrar Curso</c:v>
                </c:pt>
                <c:pt idx="2">
                  <c:v>Logar no Sistema</c:v>
                </c:pt>
                <c:pt idx="3">
                  <c:v>Postar Observações</c:v>
                </c:pt>
                <c:pt idx="4">
                  <c:v>Consulta de material de cada curso</c:v>
                </c:pt>
              </c:strCache>
            </c:strRef>
          </c:cat>
          <c:val>
            <c:numRef>
              <c:f>VisaoEstrategica!$M$7:$M$11</c:f>
              <c:numCache>
                <c:formatCode>0.0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8229104"/>
        <c:axId val="-1548225840"/>
      </c:lineChart>
      <c:catAx>
        <c:axId val="-15482291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1548225840"/>
        <c:crosses val="autoZero"/>
        <c:auto val="1"/>
        <c:lblAlgn val="ctr"/>
        <c:lblOffset val="100"/>
        <c:noMultiLvlLbl val="1"/>
      </c:catAx>
      <c:valAx>
        <c:axId val="-1548225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-15482291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2438400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3171825</xdr:colOff>
      <xdr:row>21</xdr:row>
      <xdr:rowOff>28575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2286000</xdr:colOff>
      <xdr:row>21</xdr:row>
      <xdr:rowOff>28575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-266700</xdr:rowOff>
    </xdr:from>
    <xdr:to>
      <xdr:col>5</xdr:col>
      <xdr:colOff>2562225</xdr:colOff>
      <xdr:row>19</xdr:row>
      <xdr:rowOff>85725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showGridLines="0" tabSelected="1" workbookViewId="0">
      <selection activeCell="H24" sqref="H24"/>
    </sheetView>
  </sheetViews>
  <sheetFormatPr defaultColWidth="14.42578125" defaultRowHeight="12.75" customHeight="1" x14ac:dyDescent="0.2"/>
  <cols>
    <col min="1" max="1" width="2.5703125" customWidth="1"/>
    <col min="2" max="2" width="39.42578125" customWidth="1"/>
    <col min="3" max="3" width="11.28515625" customWidth="1"/>
    <col min="4" max="4" width="11.85546875" customWidth="1"/>
    <col min="5" max="6" width="10.28515625" customWidth="1"/>
    <col min="7" max="7" width="8" customWidth="1"/>
    <col min="8" max="8" width="8.7109375" customWidth="1"/>
    <col min="9" max="9" width="7.5703125" customWidth="1"/>
    <col min="10" max="10" width="9.28515625" customWidth="1"/>
    <col min="11" max="11" width="11.85546875" customWidth="1"/>
    <col min="12" max="12" width="10.28515625" customWidth="1"/>
    <col min="13" max="13" width="9.28515625" customWidth="1"/>
    <col min="14" max="14" width="10.5703125" customWidth="1"/>
    <col min="15" max="22" width="7" customWidth="1"/>
    <col min="23" max="23" width="8.42578125" customWidth="1"/>
    <col min="24" max="24" width="16.42578125" customWidth="1"/>
    <col min="25" max="25" width="11.5703125" customWidth="1"/>
    <col min="26" max="26" width="11.85546875" customWidth="1"/>
    <col min="27" max="27" width="16.42578125" customWidth="1"/>
  </cols>
  <sheetData>
    <row r="1" spans="1:27" ht="12" customHeight="1" x14ac:dyDescent="0.2">
      <c r="B1" s="1"/>
      <c r="C1" s="1"/>
      <c r="D1" s="1"/>
      <c r="E1" s="1"/>
      <c r="F1" s="1"/>
    </row>
    <row r="2" spans="1:27" ht="27" customHeight="1" x14ac:dyDescent="0.2">
      <c r="A2" s="2"/>
      <c r="B2" s="3" t="s">
        <v>0</v>
      </c>
      <c r="C2" s="45" t="s">
        <v>26</v>
      </c>
      <c r="D2" s="46"/>
      <c r="E2" s="46"/>
      <c r="F2" s="47"/>
      <c r="G2" s="5"/>
      <c r="AA2" s="6">
        <v>1</v>
      </c>
    </row>
    <row r="3" spans="1:27" ht="67.5" x14ac:dyDescent="0.2">
      <c r="A3" s="2"/>
      <c r="B3" s="7" t="s">
        <v>1</v>
      </c>
      <c r="C3" s="8" t="s">
        <v>35</v>
      </c>
      <c r="D3" s="8" t="s">
        <v>29</v>
      </c>
      <c r="E3" s="8" t="s">
        <v>28</v>
      </c>
      <c r="F3" s="8" t="s">
        <v>27</v>
      </c>
      <c r="G3" s="48"/>
      <c r="H3" s="49"/>
      <c r="I3" s="49"/>
      <c r="J3" s="49"/>
      <c r="AA3" s="6">
        <v>2</v>
      </c>
    </row>
    <row r="4" spans="1:27" ht="11.25" customHeight="1" x14ac:dyDescent="0.2">
      <c r="A4" s="2"/>
      <c r="B4" s="9" t="s">
        <v>2</v>
      </c>
      <c r="C4" s="10">
        <v>13</v>
      </c>
      <c r="D4" s="10">
        <v>21</v>
      </c>
      <c r="E4" s="10">
        <v>5</v>
      </c>
      <c r="F4" s="10">
        <v>8</v>
      </c>
      <c r="G4" s="50"/>
      <c r="H4" s="49"/>
      <c r="I4" s="49"/>
      <c r="J4" s="49"/>
      <c r="AA4" s="6">
        <v>3</v>
      </c>
    </row>
    <row r="5" spans="1:27" ht="11.25" customHeight="1" x14ac:dyDescent="0.2">
      <c r="B5" s="4"/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AA5" s="6">
        <v>5</v>
      </c>
    </row>
    <row r="6" spans="1:27" ht="22.5" customHeight="1" x14ac:dyDescent="0.2">
      <c r="A6" s="2"/>
      <c r="B6" s="11" t="s">
        <v>3</v>
      </c>
      <c r="C6" s="51" t="s">
        <v>4</v>
      </c>
      <c r="D6" s="46"/>
      <c r="E6" s="46"/>
      <c r="F6" s="47"/>
      <c r="G6" s="12" t="s">
        <v>5</v>
      </c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5"/>
      <c r="AA6" s="6">
        <v>8</v>
      </c>
    </row>
    <row r="7" spans="1:27" ht="11.25" customHeight="1" x14ac:dyDescent="0.2">
      <c r="A7" s="2"/>
      <c r="B7" s="13" t="s">
        <v>30</v>
      </c>
      <c r="C7" s="10">
        <v>13</v>
      </c>
      <c r="D7" s="10">
        <v>21</v>
      </c>
      <c r="E7" s="10">
        <v>21</v>
      </c>
      <c r="F7" s="10">
        <v>13</v>
      </c>
      <c r="G7" s="14">
        <f t="shared" ref="G7:G11" si="0">SUMPRODUCT(C7:F7,$C$4:$F$4)</f>
        <v>819</v>
      </c>
      <c r="H7" s="15">
        <f>(G7/$G$12)*100</f>
        <v>23.187995469988675</v>
      </c>
      <c r="I7" s="16">
        <v>100</v>
      </c>
      <c r="J7" s="15">
        <f>I7/$I$12*100</f>
        <v>20</v>
      </c>
      <c r="K7" s="15">
        <f t="shared" ref="K7:K11" si="1">IF(J7=0,H7,H7/J7)</f>
        <v>1.1593997734994337</v>
      </c>
      <c r="L7" s="15">
        <f t="shared" ref="L7:L9" si="2">IFERROR(H7+L6,H7)</f>
        <v>23.187995469988675</v>
      </c>
      <c r="M7" s="15">
        <f t="shared" ref="M7:M10" si="3">IFERROR(J7+M6,J7)</f>
        <v>20</v>
      </c>
      <c r="N7" s="17">
        <v>2</v>
      </c>
      <c r="O7" s="5"/>
      <c r="AA7" s="6">
        <v>13</v>
      </c>
    </row>
    <row r="8" spans="1:27" ht="11.25" customHeight="1" x14ac:dyDescent="0.2">
      <c r="A8" s="2"/>
      <c r="B8" s="13" t="s">
        <v>31</v>
      </c>
      <c r="C8" s="10">
        <v>21</v>
      </c>
      <c r="D8" s="10">
        <v>8</v>
      </c>
      <c r="E8" s="10">
        <v>21</v>
      </c>
      <c r="F8" s="10">
        <v>3</v>
      </c>
      <c r="G8" s="14">
        <f t="shared" si="0"/>
        <v>570</v>
      </c>
      <c r="H8" s="15">
        <f>(G8/$G$12)*100</f>
        <v>16.138165345413363</v>
      </c>
      <c r="I8" s="16">
        <v>100</v>
      </c>
      <c r="J8" s="15">
        <f>I8/$I$12*100</f>
        <v>20</v>
      </c>
      <c r="K8" s="15">
        <f t="shared" si="1"/>
        <v>0.80690826727066811</v>
      </c>
      <c r="L8" s="15">
        <f t="shared" si="2"/>
        <v>39.326160815402034</v>
      </c>
      <c r="M8" s="15">
        <f t="shared" si="3"/>
        <v>40</v>
      </c>
      <c r="N8" s="17">
        <v>6</v>
      </c>
      <c r="O8" s="5"/>
      <c r="AA8" s="6">
        <v>21</v>
      </c>
    </row>
    <row r="9" spans="1:27" ht="11.25" customHeight="1" x14ac:dyDescent="0.2">
      <c r="A9" s="2"/>
      <c r="B9" s="13" t="s">
        <v>34</v>
      </c>
      <c r="C9" s="10">
        <v>13</v>
      </c>
      <c r="D9" s="10">
        <v>21</v>
      </c>
      <c r="E9" s="10">
        <v>13</v>
      </c>
      <c r="F9" s="10">
        <v>13</v>
      </c>
      <c r="G9" s="14">
        <f t="shared" si="0"/>
        <v>779</v>
      </c>
      <c r="H9" s="15">
        <f>(G9/$G$12)*100</f>
        <v>22.055492638731597</v>
      </c>
      <c r="I9" s="16">
        <v>100</v>
      </c>
      <c r="J9" s="15">
        <f>I9/$I$12*100</f>
        <v>20</v>
      </c>
      <c r="K9" s="15">
        <f t="shared" si="1"/>
        <v>1.1027746319365799</v>
      </c>
      <c r="L9" s="15">
        <f>IFERROR(H9+L8,H9)</f>
        <v>61.381653454133627</v>
      </c>
      <c r="M9" s="15">
        <f t="shared" si="3"/>
        <v>60</v>
      </c>
      <c r="N9" s="17">
        <v>7</v>
      </c>
      <c r="O9" s="5"/>
    </row>
    <row r="10" spans="1:27" ht="11.25" customHeight="1" x14ac:dyDescent="0.2">
      <c r="A10" s="2"/>
      <c r="B10" s="18" t="s">
        <v>33</v>
      </c>
      <c r="C10" s="19">
        <v>5</v>
      </c>
      <c r="D10" s="19">
        <v>21</v>
      </c>
      <c r="E10" s="19">
        <v>3</v>
      </c>
      <c r="F10" s="19">
        <v>21</v>
      </c>
      <c r="G10" s="14">
        <f t="shared" si="0"/>
        <v>689</v>
      </c>
      <c r="H10" s="17">
        <f>(G10/$G$12)*100</f>
        <v>19.507361268403169</v>
      </c>
      <c r="I10" s="16">
        <v>100</v>
      </c>
      <c r="J10" s="17">
        <f>I10/$I$12*100</f>
        <v>20</v>
      </c>
      <c r="K10" s="17">
        <f t="shared" si="1"/>
        <v>0.97536806342015847</v>
      </c>
      <c r="L10" s="17">
        <f>IFERROR(H10+L9,H10)</f>
        <v>80.8890147225368</v>
      </c>
      <c r="M10" s="17">
        <f t="shared" si="3"/>
        <v>80</v>
      </c>
      <c r="N10" s="17">
        <v>7</v>
      </c>
      <c r="O10" s="5"/>
    </row>
    <row r="11" spans="1:27" ht="11.25" customHeight="1" x14ac:dyDescent="0.2">
      <c r="A11" s="2"/>
      <c r="B11" s="13" t="s">
        <v>32</v>
      </c>
      <c r="C11" s="10">
        <v>21</v>
      </c>
      <c r="D11" s="10">
        <v>13</v>
      </c>
      <c r="E11" s="10">
        <v>21</v>
      </c>
      <c r="F11" s="10">
        <v>3</v>
      </c>
      <c r="G11" s="14">
        <f t="shared" si="0"/>
        <v>675</v>
      </c>
      <c r="H11" s="15">
        <f>(G11/$G$12)*100</f>
        <v>19.110985277463193</v>
      </c>
      <c r="I11" s="16">
        <v>100</v>
      </c>
      <c r="J11" s="15">
        <f>I11/$I$12*100</f>
        <v>20</v>
      </c>
      <c r="K11" s="15">
        <f t="shared" si="1"/>
        <v>0.95554926387315964</v>
      </c>
      <c r="L11" s="15">
        <f>IFERROR(H11+L9,H11)</f>
        <v>80.492638731596827</v>
      </c>
      <c r="M11" s="15">
        <f>IFERROR(J11+M9,J11)</f>
        <v>80</v>
      </c>
      <c r="N11" s="17">
        <v>3</v>
      </c>
      <c r="O11" s="5"/>
    </row>
    <row r="12" spans="1:27" ht="11.25" customHeight="1" x14ac:dyDescent="0.2">
      <c r="B12" s="20"/>
      <c r="C12" s="20"/>
      <c r="D12" s="20"/>
      <c r="E12" s="20"/>
      <c r="F12" s="21"/>
      <c r="G12" s="22">
        <f>SUM(G7:G11)</f>
        <v>3532</v>
      </c>
      <c r="H12" s="23">
        <f>SUM(H7:H11)</f>
        <v>100</v>
      </c>
      <c r="I12" s="24">
        <f>SUM(I7:I11)</f>
        <v>500</v>
      </c>
      <c r="J12" s="23">
        <f>SUM(J7:J11)</f>
        <v>100</v>
      </c>
      <c r="K12" s="25"/>
      <c r="L12" s="20"/>
      <c r="M12" s="20"/>
      <c r="N12" s="20"/>
    </row>
    <row r="13" spans="1:27" ht="11.25" customHeight="1" x14ac:dyDescent="0.2">
      <c r="G13" s="20"/>
      <c r="H13" s="20"/>
      <c r="I13" s="20"/>
      <c r="J13" s="20"/>
    </row>
    <row r="14" spans="1:27" ht="11.25" customHeight="1" x14ac:dyDescent="0.2"/>
    <row r="15" spans="1:27" ht="11.25" customHeight="1" x14ac:dyDescent="0.2">
      <c r="D15" s="26"/>
    </row>
    <row r="16" spans="1:27" ht="11.25" customHeight="1" x14ac:dyDescent="0.2">
      <c r="D16" s="26"/>
    </row>
    <row r="17" spans="4:4" ht="11.25" customHeight="1" x14ac:dyDescent="0.2">
      <c r="D17" s="26"/>
    </row>
    <row r="18" spans="4:4" ht="11.25" customHeight="1" x14ac:dyDescent="0.2">
      <c r="D18" s="26"/>
    </row>
    <row r="19" spans="4:4" ht="11.25" customHeight="1" x14ac:dyDescent="0.2">
      <c r="D19" s="26"/>
    </row>
    <row r="20" spans="4:4" ht="11.25" customHeight="1" x14ac:dyDescent="0.2">
      <c r="D20" s="26"/>
    </row>
    <row r="21" spans="4:4" ht="11.25" customHeight="1" x14ac:dyDescent="0.2">
      <c r="D21" s="26"/>
    </row>
    <row r="22" spans="4:4" ht="11.25" customHeight="1" x14ac:dyDescent="0.2">
      <c r="D22" s="26"/>
    </row>
    <row r="23" spans="4:4" ht="11.25" customHeight="1" x14ac:dyDescent="0.2">
      <c r="D23" s="26"/>
    </row>
    <row r="24" spans="4:4" ht="11.25" customHeight="1" x14ac:dyDescent="0.2">
      <c r="D24" s="26"/>
    </row>
    <row r="25" spans="4:4" ht="11.25" customHeight="1" x14ac:dyDescent="0.2">
      <c r="D25" s="26"/>
    </row>
    <row r="26" spans="4:4" ht="11.25" customHeight="1" x14ac:dyDescent="0.2">
      <c r="D26" s="26"/>
    </row>
    <row r="27" spans="4:4" ht="11.25" customHeight="1" x14ac:dyDescent="0.2">
      <c r="D27" s="26"/>
    </row>
    <row r="28" spans="4:4" ht="11.25" customHeight="1" x14ac:dyDescent="0.2">
      <c r="D28" s="26"/>
    </row>
    <row r="29" spans="4:4" ht="11.25" customHeight="1" x14ac:dyDescent="0.2">
      <c r="D29" s="26"/>
    </row>
    <row r="30" spans="4:4" ht="11.25" customHeight="1" x14ac:dyDescent="0.2">
      <c r="D30" s="26"/>
    </row>
    <row r="31" spans="4:4" ht="11.25" customHeight="1" x14ac:dyDescent="0.2">
      <c r="D31" s="26"/>
    </row>
    <row r="32" spans="4:4" ht="11.25" customHeight="1" x14ac:dyDescent="0.2">
      <c r="D32" s="26"/>
    </row>
    <row r="33" spans="4:4" ht="11.25" customHeight="1" x14ac:dyDescent="0.2">
      <c r="D33" s="26"/>
    </row>
    <row r="34" spans="4:4" ht="11.25" customHeight="1" x14ac:dyDescent="0.2">
      <c r="D34" s="26"/>
    </row>
    <row r="35" spans="4:4" ht="11.25" customHeight="1" x14ac:dyDescent="0.2">
      <c r="D35" s="26"/>
    </row>
    <row r="36" spans="4:4" ht="11.25" customHeight="1" x14ac:dyDescent="0.2">
      <c r="D36" s="26"/>
    </row>
  </sheetData>
  <autoFilter ref="B6:N11"/>
  <mergeCells count="3">
    <mergeCell ref="C2:F2"/>
    <mergeCell ref="G3:J4"/>
    <mergeCell ref="C6:F6"/>
  </mergeCells>
  <dataValidations disablePrompts="1" count="1">
    <dataValidation type="list" allowBlank="1" showInputMessage="1" prompt="Click and enter a value from Fibonacci Serie" sqref="C4:F4 C7:F11">
      <formula1>$AA$2:$AA$8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5" sqref="B25"/>
    </sheetView>
  </sheetViews>
  <sheetFormatPr defaultColWidth="14.42578125" defaultRowHeight="12.75" customHeight="1" x14ac:dyDescent="0.2"/>
  <cols>
    <col min="1" max="1" width="20.42578125" customWidth="1"/>
    <col min="2" max="2" width="22.28515625" customWidth="1"/>
    <col min="3" max="3" width="19.140625" customWidth="1"/>
    <col min="4" max="4" width="31.5703125" customWidth="1"/>
    <col min="5" max="5" width="32.42578125" customWidth="1"/>
    <col min="6" max="6" width="39.7109375" customWidth="1"/>
  </cols>
  <sheetData>
    <row r="1" spans="1:1" ht="12.75" customHeight="1" x14ac:dyDescent="0.2">
      <c r="A1" s="27" t="s">
        <v>13</v>
      </c>
    </row>
    <row r="23" spans="1:6" ht="12.75" customHeight="1" x14ac:dyDescent="0.2">
      <c r="A23" s="28"/>
      <c r="B23" s="28"/>
      <c r="C23" s="28"/>
      <c r="D23" s="28"/>
      <c r="E23" s="28"/>
      <c r="F23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2.75" customHeight="1" x14ac:dyDescent="0.2"/>
  <cols>
    <col min="1" max="2" width="9.28515625" customWidth="1"/>
    <col min="3" max="3" width="34.140625" customWidth="1"/>
    <col min="4" max="4" width="26.85546875" customWidth="1"/>
    <col min="5" max="5" width="31.85546875" customWidth="1"/>
    <col min="6" max="6" width="52.8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2.75" customHeight="1" x14ac:dyDescent="0.2"/>
  <cols>
    <col min="1" max="1" width="9.28515625" customWidth="1"/>
    <col min="2" max="2" width="38.140625" customWidth="1"/>
    <col min="3" max="3" width="31.42578125" customWidth="1"/>
    <col min="4" max="4" width="30.7109375" customWidth="1"/>
    <col min="5" max="5" width="26.140625" customWidth="1"/>
    <col min="6" max="6" width="41.42578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ColWidth="14.42578125" defaultRowHeight="12.75" customHeight="1" x14ac:dyDescent="0.2"/>
  <cols>
    <col min="1" max="1" width="9.28515625" customWidth="1"/>
    <col min="2" max="2" width="27" customWidth="1"/>
    <col min="3" max="3" width="32.42578125" customWidth="1"/>
    <col min="4" max="4" width="43" customWidth="1"/>
    <col min="5" max="5" width="32.42578125" customWidth="1"/>
    <col min="6" max="6" width="42.1406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3" sqref="E23"/>
    </sheetView>
  </sheetViews>
  <sheetFormatPr defaultColWidth="14.42578125" defaultRowHeight="12.75" customHeight="1" x14ac:dyDescent="0.2"/>
  <cols>
    <col min="1" max="1" width="3.85546875" customWidth="1"/>
    <col min="2" max="2" width="52.7109375" customWidth="1"/>
    <col min="3" max="3" width="5.5703125" customWidth="1"/>
    <col min="4" max="4" width="29.140625" customWidth="1"/>
    <col min="5" max="5" width="52.28515625" customWidth="1"/>
    <col min="6" max="6" width="6.7109375" customWidth="1"/>
  </cols>
  <sheetData>
    <row r="1" spans="1:6" ht="11.25" customHeight="1" x14ac:dyDescent="0.2">
      <c r="D1" s="29"/>
      <c r="F1" s="29"/>
    </row>
    <row r="2" spans="1:6" ht="11.25" customHeight="1" x14ac:dyDescent="0.2">
      <c r="B2" s="1"/>
      <c r="C2" s="1"/>
      <c r="D2" s="52"/>
      <c r="E2" s="49"/>
      <c r="F2" s="29"/>
    </row>
    <row r="3" spans="1:6" x14ac:dyDescent="0.2">
      <c r="A3" s="30"/>
      <c r="B3" s="53" t="s">
        <v>14</v>
      </c>
      <c r="C3" s="47"/>
      <c r="D3" s="49"/>
      <c r="E3" s="49"/>
      <c r="F3" s="29"/>
    </row>
    <row r="4" spans="1:6" ht="22.5" customHeight="1" x14ac:dyDescent="0.2">
      <c r="A4" s="31" t="s">
        <v>15</v>
      </c>
      <c r="B4" s="32" t="s">
        <v>16</v>
      </c>
      <c r="C4" s="33" t="str">
        <f>VisaoEstrategica!G6</f>
        <v>Valor</v>
      </c>
      <c r="D4" s="32" t="s">
        <v>17</v>
      </c>
      <c r="E4" s="32" t="s">
        <v>18</v>
      </c>
      <c r="F4" s="34" t="s">
        <v>7</v>
      </c>
    </row>
    <row r="5" spans="1:6" ht="11.25" customHeight="1" x14ac:dyDescent="0.2">
      <c r="A5" s="35">
        <v>1</v>
      </c>
      <c r="B5" s="37" t="s">
        <v>30</v>
      </c>
      <c r="C5" s="37">
        <f>IF(ISNA(VLOOKUP(B5,VisaoEstrategica!$B$7:$H$11,6,FALSE)),,VLOOKUP(B5,VisaoEstrategica!$B$7:$H$11,6,FALSE))</f>
        <v>819</v>
      </c>
      <c r="D5" s="38" t="s">
        <v>19</v>
      </c>
      <c r="E5" s="39"/>
      <c r="F5" s="36">
        <v>5</v>
      </c>
    </row>
    <row r="6" spans="1:6" ht="11.25" customHeight="1" x14ac:dyDescent="0.2">
      <c r="A6" s="35">
        <v>2</v>
      </c>
      <c r="B6" s="37" t="s">
        <v>31</v>
      </c>
      <c r="C6" s="37">
        <f>IF(ISNA(VLOOKUP(B6,VisaoEstrategica!$B$7:$H$11,6,FALSE)),,VLOOKUP(B6,VisaoEstrategica!$B$7:$H$11,6,FALSE))</f>
        <v>570</v>
      </c>
      <c r="D6" s="38" t="s">
        <v>20</v>
      </c>
      <c r="E6" s="39"/>
      <c r="F6" s="36">
        <v>13</v>
      </c>
    </row>
    <row r="7" spans="1:6" ht="11.25" customHeight="1" x14ac:dyDescent="0.2">
      <c r="A7" s="35">
        <v>3</v>
      </c>
      <c r="B7" s="37" t="s">
        <v>34</v>
      </c>
      <c r="C7" s="37">
        <f>IF(ISNA(VLOOKUP(B7,VisaoEstrategica!$B$7:$H$11,6,FALSE)),,VLOOKUP(B7,VisaoEstrategica!$B$7:$H$11,6,FALSE))</f>
        <v>779</v>
      </c>
      <c r="D7" s="38" t="s">
        <v>21</v>
      </c>
      <c r="E7" s="39"/>
      <c r="F7" s="36">
        <v>3</v>
      </c>
    </row>
    <row r="8" spans="1:6" ht="11.25" customHeight="1" x14ac:dyDescent="0.2">
      <c r="A8" s="35">
        <v>4</v>
      </c>
      <c r="B8" s="37" t="s">
        <v>33</v>
      </c>
      <c r="C8" s="37">
        <f>IF(ISNA(VLOOKUP(B8,VisaoEstrategica!$B$7:$H$11,6,FALSE)),,VLOOKUP(B8,VisaoEstrategica!$B$7:$H$11,6,FALSE))</f>
        <v>689</v>
      </c>
      <c r="D8" s="38" t="s">
        <v>22</v>
      </c>
      <c r="E8" s="39"/>
      <c r="F8" s="36">
        <v>5</v>
      </c>
    </row>
    <row r="9" spans="1:6" ht="10.5" customHeight="1" x14ac:dyDescent="0.2">
      <c r="A9" s="35">
        <v>5</v>
      </c>
      <c r="B9" s="37" t="s">
        <v>32</v>
      </c>
      <c r="C9" s="37">
        <f>IF(ISNA(VLOOKUP(B9,VisaoEstrategica!$B$7:$H$11,6,FALSE)),,VLOOKUP(B9,VisaoEstrategica!$B$7:$H$11,6,FALSE))</f>
        <v>675</v>
      </c>
      <c r="D9" s="38" t="s">
        <v>23</v>
      </c>
      <c r="E9" s="39"/>
      <c r="F9" s="36">
        <v>8</v>
      </c>
    </row>
    <row r="10" spans="1:6" ht="11.25" customHeight="1" x14ac:dyDescent="0.2">
      <c r="A10" s="40"/>
      <c r="B10" s="41"/>
      <c r="C10" s="41"/>
      <c r="D10" s="42"/>
      <c r="E10" s="43"/>
      <c r="F10" s="44"/>
    </row>
    <row r="11" spans="1:6" ht="11.25" customHeight="1" x14ac:dyDescent="0.2">
      <c r="D11" s="29"/>
      <c r="E11" s="2"/>
      <c r="F11" s="37">
        <f>SUBTOTAL(9,F5:F9)</f>
        <v>34</v>
      </c>
    </row>
    <row r="12" spans="1:6" ht="11.25" customHeight="1" x14ac:dyDescent="0.2">
      <c r="D12" s="29"/>
      <c r="E12" s="2"/>
      <c r="F12" s="37" t="s">
        <v>24</v>
      </c>
    </row>
    <row r="13" spans="1:6" ht="11.25" customHeight="1" x14ac:dyDescent="0.2">
      <c r="D13" s="29"/>
      <c r="E13" s="2"/>
      <c r="F13" s="37" t="s">
        <v>25</v>
      </c>
    </row>
  </sheetData>
  <autoFilter ref="A4:F11"/>
  <mergeCells count="2">
    <mergeCell ref="D2:E3"/>
    <mergeCell ref="B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VisaoEstrategica</vt:lpstr>
      <vt:lpstr>Valor(VC)</vt:lpstr>
      <vt:lpstr>ValorxCusto(VC)</vt:lpstr>
      <vt:lpstr>VPI-ROI(VC)</vt:lpstr>
      <vt:lpstr>ValorxCustoAcc(VC)</vt:lpstr>
      <vt:lpstr>Backlog</vt:lpstr>
      <vt:lpstr>Backlog_Item</vt:lpstr>
      <vt:lpstr>Fibonacci</vt:lpstr>
      <vt:lpstr>TotalSizing</vt:lpstr>
      <vt:lpstr>ValueComponents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Brito</dc:creator>
  <cp:lastModifiedBy>Fernando</cp:lastModifiedBy>
  <dcterms:created xsi:type="dcterms:W3CDTF">2015-11-20T22:39:36Z</dcterms:created>
  <dcterms:modified xsi:type="dcterms:W3CDTF">2015-11-20T22:47:26Z</dcterms:modified>
</cp:coreProperties>
</file>