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lan\Desktop\RMAS FOR TEXAS\"/>
    </mc:Choice>
  </mc:AlternateContent>
  <xr:revisionPtr revIDLastSave="0" documentId="13_ncr:1_{1B777C7A-2CFE-417D-A448-896A13299E6A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11-15-2021" sheetId="14" r:id="rId1"/>
    <sheet name="12-22-2021" sheetId="15" r:id="rId2"/>
    <sheet name="3-2-2022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6" l="1"/>
  <c r="H110" i="16" s="1"/>
  <c r="H2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G2" i="15"/>
  <c r="G4" i="15"/>
  <c r="G5" i="15"/>
  <c r="G6" i="15"/>
  <c r="G7" i="15"/>
  <c r="G8" i="15"/>
  <c r="G9" i="15"/>
  <c r="G10" i="15"/>
  <c r="G11" i="15"/>
  <c r="G12" i="15"/>
  <c r="G13" i="15"/>
  <c r="G15" i="15"/>
  <c r="G16" i="15"/>
  <c r="G17" i="15"/>
  <c r="G18" i="15"/>
  <c r="G19" i="15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C23" i="14"/>
  <c r="G20" i="15" l="1"/>
</calcChain>
</file>

<file path=xl/sharedStrings.xml><?xml version="1.0" encoding="utf-8"?>
<sst xmlns="http://schemas.openxmlformats.org/spreadsheetml/2006/main" count="716" uniqueCount="269">
  <si>
    <t>DEFECTIVE STOCK</t>
  </si>
  <si>
    <t>SKU #</t>
  </si>
  <si>
    <t>QTY</t>
  </si>
  <si>
    <t>ADDED?</t>
  </si>
  <si>
    <t>AGI P/N</t>
  </si>
  <si>
    <t>Cost (per part)</t>
  </si>
  <si>
    <t>TOTAL</t>
  </si>
  <si>
    <t>IPAD A1/5/6 LCD</t>
  </si>
  <si>
    <t>107082005906</t>
  </si>
  <si>
    <t>DONE</t>
  </si>
  <si>
    <t>IPA6-LCD</t>
  </si>
  <si>
    <t>IPAD A1/5 DIGI (WHITE)</t>
  </si>
  <si>
    <t>107082005318</t>
  </si>
  <si>
    <t>MIPAA02-HC</t>
  </si>
  <si>
    <t>Tracking Number: 545298997067</t>
  </si>
  <si>
    <t>IPAD A1/5 DIGI (BLACK)</t>
  </si>
  <si>
    <t>107082005316</t>
  </si>
  <si>
    <t>IPAA01-HC</t>
  </si>
  <si>
    <t>IPAD A1/5/6 HPJACK (BLACK)</t>
  </si>
  <si>
    <t>107082005324</t>
  </si>
  <si>
    <t>IPAAHPJ</t>
  </si>
  <si>
    <t>IPAD 5/6 HB (BLACK)</t>
  </si>
  <si>
    <t>107082016522</t>
  </si>
  <si>
    <t>IPA5HB</t>
  </si>
  <si>
    <t>IPAD A1/5/6 CAM FRONT</t>
  </si>
  <si>
    <t>107082006122</t>
  </si>
  <si>
    <t>IPAACAMF</t>
  </si>
  <si>
    <t>IPAD 5/6/7/8 POWER/VOL</t>
  </si>
  <si>
    <t>107082016524</t>
  </si>
  <si>
    <t>IPA5PV</t>
  </si>
  <si>
    <t>IPAD 6 DIGI (WHITE)</t>
  </si>
  <si>
    <t>107082005903</t>
  </si>
  <si>
    <t>MIPA602-HC</t>
  </si>
  <si>
    <t>IPAD 6 DIGI (BLACK)</t>
  </si>
  <si>
    <t>107082005904</t>
  </si>
  <si>
    <t>MIPA601-HC</t>
  </si>
  <si>
    <t>IPAD 7 LCD</t>
  </si>
  <si>
    <t>107084000301</t>
  </si>
  <si>
    <t>IPA7-LCD</t>
  </si>
  <si>
    <t>IPAD 7 DIGI (WHITE)</t>
  </si>
  <si>
    <t>107084000303</t>
  </si>
  <si>
    <t>MIPA702-HC</t>
  </si>
  <si>
    <t>IPAD 7 HB (SPACE GREY)</t>
  </si>
  <si>
    <t>107084000343</t>
  </si>
  <si>
    <t>IPA7HB</t>
  </si>
  <si>
    <t>IPAD 7 HPJACK (BLACK)</t>
  </si>
  <si>
    <t>107084000352</t>
  </si>
  <si>
    <t>IPA7HPJ</t>
  </si>
  <si>
    <t>2.31</t>
  </si>
  <si>
    <t>IPAD A2 LCD/DIGI (WHITE)</t>
  </si>
  <si>
    <t>107082005343</t>
  </si>
  <si>
    <t>AIPAA202-HC-LCD</t>
  </si>
  <si>
    <t>IPAD A2 LCD/DIGI (BLACK)</t>
  </si>
  <si>
    <t>107082005344</t>
  </si>
  <si>
    <t>IPAA201-HC-LCD</t>
  </si>
  <si>
    <t>IPAD A2 CAM REAR</t>
  </si>
  <si>
    <t>107082006410</t>
  </si>
  <si>
    <t>IPAA2CAMR</t>
  </si>
  <si>
    <t>IPAD A2 HPJACK (BLACK)</t>
  </si>
  <si>
    <t>107082054237</t>
  </si>
  <si>
    <t>IPAA2HPJ</t>
  </si>
  <si>
    <t>IPAD 10.5 LCD/DIGI (BLACK)</t>
  </si>
  <si>
    <t>107082016403</t>
  </si>
  <si>
    <t>IPAP10-B-LCD</t>
  </si>
  <si>
    <t>IPAD PRO 12.9 LCD/DIGI (WHITE)</t>
  </si>
  <si>
    <t>107082006406</t>
  </si>
  <si>
    <t>IPAP12-B-LCD</t>
  </si>
  <si>
    <t>IP8+ (WHITE)</t>
  </si>
  <si>
    <t>107082001842</t>
  </si>
  <si>
    <t>8G08W-PLUS</t>
  </si>
  <si>
    <t>IPA8+ AM</t>
  </si>
  <si>
    <t>107082001800</t>
  </si>
  <si>
    <t>8G01W-PLUS-SP</t>
  </si>
  <si>
    <t>DATE</t>
  </si>
  <si>
    <t>MobSen SKU #</t>
  </si>
  <si>
    <t>AGID#</t>
  </si>
  <si>
    <t>P/N</t>
  </si>
  <si>
    <t>UNIT PRICE</t>
  </si>
  <si>
    <t>RETURN REASON</t>
  </si>
  <si>
    <t>RETURN REASON DETAILS</t>
  </si>
  <si>
    <t>Tracking Number</t>
  </si>
  <si>
    <t>IPAA-5-LCD</t>
  </si>
  <si>
    <t>545299001100</t>
  </si>
  <si>
    <t>AIPAA201-HC-LCD</t>
  </si>
  <si>
    <t>107082005317</t>
  </si>
  <si>
    <t>IPAABAT</t>
  </si>
  <si>
    <t>107082016523</t>
  </si>
  <si>
    <t>IPA5HBW</t>
  </si>
  <si>
    <t>107082005383</t>
  </si>
  <si>
    <t>IPAACPB</t>
  </si>
  <si>
    <t>107084000353</t>
  </si>
  <si>
    <t>IPA7HPJW</t>
  </si>
  <si>
    <t>107084000344</t>
  </si>
  <si>
    <t>IPA7HBW</t>
  </si>
  <si>
    <t>900000920039</t>
  </si>
  <si>
    <t>FUNCTIONALITY</t>
  </si>
  <si>
    <t>DEAD SPOTS</t>
  </si>
  <si>
    <t>900000920027</t>
  </si>
  <si>
    <t>fUNCTIONALITY</t>
  </si>
  <si>
    <t>900000911399</t>
  </si>
  <si>
    <t>900000896422</t>
  </si>
  <si>
    <t>900000896423</t>
  </si>
  <si>
    <t>500139100055</t>
  </si>
  <si>
    <t>900000917431</t>
  </si>
  <si>
    <t>IPA601-HC</t>
  </si>
  <si>
    <t>900000917453</t>
  </si>
  <si>
    <t>500139100022</t>
  </si>
  <si>
    <t>900000917470</t>
  </si>
  <si>
    <t>COMPONENT</t>
  </si>
  <si>
    <t>BAD/BROKEN CONNECTOR</t>
  </si>
  <si>
    <t>900000897137</t>
  </si>
  <si>
    <t>900000883678</t>
  </si>
  <si>
    <t>107084000302</t>
  </si>
  <si>
    <t>900000917601</t>
  </si>
  <si>
    <t>IPA701-HC</t>
  </si>
  <si>
    <t>DAMAGED PINS</t>
  </si>
  <si>
    <t>900000913933</t>
  </si>
  <si>
    <t>BAD DATA</t>
  </si>
  <si>
    <t>DIM LCD</t>
  </si>
  <si>
    <t>500117900075</t>
  </si>
  <si>
    <t>BROKEN</t>
  </si>
  <si>
    <t>900000911442</t>
  </si>
  <si>
    <t>NO IMAGE</t>
  </si>
  <si>
    <t>900000919114</t>
  </si>
  <si>
    <t>BUTTONS DON'T WORK</t>
  </si>
  <si>
    <t>900000919110</t>
  </si>
  <si>
    <t>900000917965</t>
  </si>
  <si>
    <t>900000919113</t>
  </si>
  <si>
    <t>BROKEN CLIP</t>
  </si>
  <si>
    <t>107082007505</t>
  </si>
  <si>
    <t>900000897146</t>
  </si>
  <si>
    <t>IPAP11-B-LCD</t>
  </si>
  <si>
    <t>NO BACKLIGHT</t>
  </si>
  <si>
    <t>900000915987</t>
  </si>
  <si>
    <t>UNRECOGNIZED CHARGER</t>
  </si>
  <si>
    <t>900000904805</t>
  </si>
  <si>
    <t>107082007626</t>
  </si>
  <si>
    <t>900000906196</t>
  </si>
  <si>
    <t>IPAA3HPJ</t>
  </si>
  <si>
    <t>NO FUNCTION</t>
  </si>
  <si>
    <t>900000906197</t>
  </si>
  <si>
    <t>900000913726</t>
  </si>
  <si>
    <t>900000914515</t>
  </si>
  <si>
    <t>NO CAM</t>
  </si>
  <si>
    <t>900000897858</t>
  </si>
  <si>
    <t>PORT NOT FUNCTIONING</t>
  </si>
  <si>
    <t>900000906159</t>
  </si>
  <si>
    <t>BAD PORT</t>
  </si>
  <si>
    <t>900000913537</t>
  </si>
  <si>
    <t>900000906146</t>
  </si>
  <si>
    <t>900000917577</t>
  </si>
  <si>
    <t>900000906127</t>
  </si>
  <si>
    <t>107082005384</t>
  </si>
  <si>
    <t>900000906121</t>
  </si>
  <si>
    <t>IPAACPW</t>
  </si>
  <si>
    <t>900000913849</t>
  </si>
  <si>
    <t>MISSING PINS/TEETH</t>
  </si>
  <si>
    <t>900000917569</t>
  </si>
  <si>
    <t>900000913880</t>
  </si>
  <si>
    <t>900000906965</t>
  </si>
  <si>
    <t>900000906940</t>
  </si>
  <si>
    <t>900000890204</t>
  </si>
  <si>
    <t>KEYS DON'T FUNCTION</t>
  </si>
  <si>
    <t>900000906955</t>
  </si>
  <si>
    <t>900000890200</t>
  </si>
  <si>
    <t>900000913407</t>
  </si>
  <si>
    <t>900000913399</t>
  </si>
  <si>
    <t>900000913404</t>
  </si>
  <si>
    <t>900000913406</t>
  </si>
  <si>
    <t>900000913410</t>
  </si>
  <si>
    <t>900000913420</t>
  </si>
  <si>
    <t>900000913419</t>
  </si>
  <si>
    <t>900000913854</t>
  </si>
  <si>
    <t>900000906923</t>
  </si>
  <si>
    <t>900000906912</t>
  </si>
  <si>
    <t>900000913364</t>
  </si>
  <si>
    <t>NO SOUND</t>
  </si>
  <si>
    <t>900000913363</t>
  </si>
  <si>
    <t>STATIC SOUND</t>
  </si>
  <si>
    <t>900000913390</t>
  </si>
  <si>
    <t>900000906913</t>
  </si>
  <si>
    <t>COSMETIC</t>
  </si>
  <si>
    <t>DIRT\DEBRIS</t>
  </si>
  <si>
    <t>900000913344</t>
  </si>
  <si>
    <t>900000913349</t>
  </si>
  <si>
    <t>900000913383</t>
  </si>
  <si>
    <t>900000913800</t>
  </si>
  <si>
    <t>900000913810</t>
  </si>
  <si>
    <t>900000913811</t>
  </si>
  <si>
    <t>900000893735</t>
  </si>
  <si>
    <t>900000913334</t>
  </si>
  <si>
    <t>900000913301</t>
  </si>
  <si>
    <t>900000913304</t>
  </si>
  <si>
    <t>900000904596</t>
  </si>
  <si>
    <t>900000904573</t>
  </si>
  <si>
    <t>900000904564</t>
  </si>
  <si>
    <t>900000904585</t>
  </si>
  <si>
    <t>900000904634</t>
  </si>
  <si>
    <t>900000904621</t>
  </si>
  <si>
    <t>900000913759</t>
  </si>
  <si>
    <t>900000913782</t>
  </si>
  <si>
    <t>900000892440</t>
  </si>
  <si>
    <t>900000884681</t>
  </si>
  <si>
    <t>DAMAGED CABLE/RIBBONS</t>
  </si>
  <si>
    <t>900000915984</t>
  </si>
  <si>
    <t>107084000338</t>
  </si>
  <si>
    <t>900000917725</t>
  </si>
  <si>
    <t>IPA7CPB</t>
  </si>
  <si>
    <t>900000917726</t>
  </si>
  <si>
    <t>900000884420</t>
  </si>
  <si>
    <t>900000906086</t>
  </si>
  <si>
    <t>900000906085</t>
  </si>
  <si>
    <t>900000906083</t>
  </si>
  <si>
    <t>900000906100</t>
  </si>
  <si>
    <t>900000906098</t>
  </si>
  <si>
    <t>900000906110</t>
  </si>
  <si>
    <t>900000906111</t>
  </si>
  <si>
    <t>900000906109</t>
  </si>
  <si>
    <t>900000914514</t>
  </si>
  <si>
    <t>900000913895</t>
  </si>
  <si>
    <t>900000913896</t>
  </si>
  <si>
    <t>900000913462</t>
  </si>
  <si>
    <t>107082003315</t>
  </si>
  <si>
    <t>900000911566</t>
  </si>
  <si>
    <t>107082003304</t>
  </si>
  <si>
    <t>900000911548</t>
  </si>
  <si>
    <t>6G01-PLUS</t>
  </si>
  <si>
    <t>NO TOUCH</t>
  </si>
  <si>
    <t>900000911553</t>
  </si>
  <si>
    <t>900000911501</t>
  </si>
  <si>
    <t>900000911525</t>
  </si>
  <si>
    <t>900000911514</t>
  </si>
  <si>
    <t>900000911547</t>
  </si>
  <si>
    <t>900000911538</t>
  </si>
  <si>
    <t>900000911519</t>
  </si>
  <si>
    <t>900000911518</t>
  </si>
  <si>
    <t>900000911534</t>
  </si>
  <si>
    <t>900000911537</t>
  </si>
  <si>
    <t>900000916469</t>
  </si>
  <si>
    <t>900000911540</t>
  </si>
  <si>
    <t>900000911551</t>
  </si>
  <si>
    <t>GHOSTING</t>
  </si>
  <si>
    <t>900000911526</t>
  </si>
  <si>
    <t>PO#</t>
  </si>
  <si>
    <t>001731</t>
  </si>
  <si>
    <t>001678</t>
  </si>
  <si>
    <t>001619</t>
  </si>
  <si>
    <t>FROM SO 6830</t>
  </si>
  <si>
    <t>001722</t>
  </si>
  <si>
    <t>001621</t>
  </si>
  <si>
    <t>001540</t>
  </si>
  <si>
    <t>001689</t>
  </si>
  <si>
    <t>FROM SO 3506</t>
  </si>
  <si>
    <t>001727</t>
  </si>
  <si>
    <t>001725</t>
  </si>
  <si>
    <t>001612</t>
  </si>
  <si>
    <t>001702</t>
  </si>
  <si>
    <t>001649</t>
  </si>
  <si>
    <t>001675</t>
  </si>
  <si>
    <t>001624</t>
  </si>
  <si>
    <t>001682</t>
  </si>
  <si>
    <t>001661</t>
  </si>
  <si>
    <t>001580</t>
  </si>
  <si>
    <t>001599</t>
  </si>
  <si>
    <t>001637</t>
  </si>
  <si>
    <t>001592</t>
  </si>
  <si>
    <t>001560</t>
  </si>
  <si>
    <t>001554</t>
  </si>
  <si>
    <t>001677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</si>
</sst>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B3EDFF"/>
        <bgColor indexed="64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shrinkToFit="1"/>
    </xf>
    <xf numFmtId="49" fontId="11" fillId="3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/>
    <xf numFmtId="0" fontId="11" fillId="4" borderId="2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0" fillId="0" borderId="0" xfId="0" applyNumberFormat="1"/>
    <xf numFmtId="0" fontId="13" fillId="5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14" fontId="8" fillId="0" borderId="0" xfId="0" applyNumberFormat="1" applyFont="1"/>
    <xf numFmtId="14" fontId="11" fillId="0" borderId="0" xfId="0" applyNumberFormat="1" applyFont="1" applyAlignment="1">
      <alignment horizontal="right"/>
    </xf>
    <xf numFmtId="49" fontId="11" fillId="3" borderId="2" xfId="0" applyNumberFormat="1" applyFont="1" applyFill="1" applyBorder="1" applyAlignment="1">
      <alignment horizontal="right" vertical="center"/>
    </xf>
    <xf numFmtId="8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0" fillId="2" borderId="0" xfId="0" applyNumberFormat="1" applyFill="1" applyAlignment="1">
      <alignment horizontal="right"/>
    </xf>
    <xf numFmtId="164" fontId="11" fillId="4" borderId="2" xfId="0" applyNumberFormat="1" applyFont="1" applyFill="1" applyBorder="1" applyAlignment="1">
      <alignment horizontal="right"/>
    </xf>
    <xf numFmtId="164" fontId="1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1" fillId="7" borderId="0" xfId="0" applyFont="1" applyFill="1"/>
    <xf numFmtId="0" fontId="0" fillId="7" borderId="0" xfId="0" applyFill="1"/>
    <xf numFmtId="14" fontId="15" fillId="8" borderId="0" xfId="0" applyNumberFormat="1" applyFont="1" applyFill="1"/>
    <xf numFmtId="0" fontId="15" fillId="9" borderId="0" xfId="0" applyFont="1" applyFill="1"/>
    <xf numFmtId="49" fontId="12" fillId="2" borderId="0" xfId="0" applyNumberFormat="1" applyFont="1" applyFill="1"/>
    <xf numFmtId="1" fontId="0" fillId="0" borderId="3" xfId="0" applyNumberFormat="1" applyBorder="1" applyAlignment="1">
      <alignment horizontal="center"/>
    </xf>
    <xf numFmtId="49" fontId="12" fillId="10" borderId="4" xfId="0" applyNumberFormat="1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14" fontId="15" fillId="0" borderId="0" xfId="0" applyNumberFormat="1" applyFont="1"/>
    <xf numFmtId="0" fontId="15" fillId="0" borderId="0" xfId="0" applyFont="1"/>
    <xf numFmtId="8" fontId="15" fillId="0" borderId="0" xfId="0" applyNumberFormat="1" applyFont="1"/>
    <xf numFmtId="0" fontId="15" fillId="4" borderId="8" xfId="0" applyFont="1" applyFill="1" applyBorder="1" applyAlignment="1">
      <alignment horizontal="left"/>
    </xf>
    <xf numFmtId="49" fontId="17" fillId="4" borderId="9" xfId="0" applyNumberFormat="1" applyFont="1" applyFill="1" applyBorder="1" applyAlignment="1">
      <alignment horizontal="left"/>
    </xf>
    <xf numFmtId="0" fontId="15" fillId="4" borderId="9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/>
    </xf>
    <xf numFmtId="49" fontId="15" fillId="4" borderId="9" xfId="0" applyNumberFormat="1" applyFont="1" applyFill="1" applyBorder="1" applyAlignment="1">
      <alignment horizontal="left"/>
    </xf>
    <xf numFmtId="49" fontId="15" fillId="0" borderId="0" xfId="0" applyNumberFormat="1" applyFont="1"/>
    <xf numFmtId="8" fontId="13" fillId="2" borderId="0" xfId="0" applyNumberFormat="1" applyFont="1" applyFill="1"/>
    <xf numFmtId="0" fontId="12" fillId="0" borderId="0" xfId="0" applyFont="1"/>
    <xf numFmtId="49" fontId="16" fillId="0" borderId="0" xfId="0" applyNumberFormat="1" applyFont="1"/>
    <xf numFmtId="14" fontId="16" fillId="0" borderId="0" xfId="0" applyNumberFormat="1" applyFont="1"/>
    <xf numFmtId="0" fontId="13" fillId="2" borderId="0" xfId="0" applyFont="1" applyFill="1"/>
    <xf numFmtId="49" fontId="8" fillId="4" borderId="9" xfId="0" applyNumberFormat="1" applyFont="1" applyFill="1" applyBorder="1" applyAlignment="1">
      <alignment horizontal="left"/>
    </xf>
    <xf numFmtId="49" fontId="8" fillId="0" borderId="0" xfId="0" applyNumberFormat="1" applyFont="1"/>
    <xf numFmtId="14" fontId="19" fillId="0" borderId="0" xfId="0" applyNumberFormat="1" applyFont="1"/>
    <xf numFmtId="49" fontId="19" fillId="0" borderId="0" xfId="0" applyNumberFormat="1" applyFont="1"/>
    <xf numFmtId="0" fontId="19" fillId="0" borderId="0" xfId="0" applyFont="1"/>
    <xf numFmtId="8" fontId="19" fillId="0" borderId="0" xfId="0" applyNumberFormat="1" applyFont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B3ED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m/d/yyyy"/>
      <fill>
        <patternFill patternType="solid">
          <fgColor rgb="FFDBDBDB"/>
          <bgColor rgb="FFDBDBDB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DEDED"/>
          <bgColor rgb="FFEDEDED"/>
        </patternFill>
      </fill>
      <alignment horizontal="general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</font>
      <fill>
        <patternFill patternType="solid">
          <fgColor indexed="64"/>
          <bgColor rgb="FFE7E6E6"/>
        </patternFill>
      </fill>
      <alignment horizontal="left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/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center"/>
    </dxf>
    <dxf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/>
    </dxf>
    <dxf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/>
    </dxf>
  </dxfs>
  <tableStyles count="0" defaultTableStyle="TableStyleMedium2" defaultPivotStyle="PivotStyleMedium9"/>
  <colors>
    <mruColors>
      <color rgb="FFB3EDFF"/>
      <color rgb="FFC98F6D"/>
      <color rgb="FF9E6E52"/>
      <color rgb="FF300663"/>
      <color rgb="FFE64C91"/>
      <color rgb="FFFFCFF2"/>
      <color rgb="FFFF00A2"/>
      <color rgb="FFD8B5FF"/>
      <color rgb="FF960933"/>
      <color rgb="FFC90E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2B238-F6F4-45D3-99ED-3C2034AC2ADC}" name="Table1" displayName="Table1" ref="A1:G22" totalsRowShown="0" headerRowDxfId="35" headerRowBorderDxfId="34" tableBorderDxfId="33">
  <autoFilter ref="A1:G22" xr:uid="{F362B238-F6F4-45D3-99ED-3C2034AC2ADC}"/>
  <tableColumns count="7">
    <tableColumn id="1" xr3:uid="{329553EB-FFC8-4757-AE49-329FFD2F04CD}" name="DEFECTIVE STOCK" dataDxfId="32"/>
    <tableColumn id="2" xr3:uid="{AF118120-E2CC-4E48-B898-31F7AAB97A34}" name="SKU #" dataDxfId="31"/>
    <tableColumn id="3" xr3:uid="{8EEBA4ED-635A-46FB-8E14-4E02957C4D77}" name="QTY" dataDxfId="30"/>
    <tableColumn id="4" xr3:uid="{F5661F40-967A-42A1-8339-3D25C1A5EBA5}" name="ADDED?" dataDxfId="29"/>
    <tableColumn id="5" xr3:uid="{4547D38B-7629-48B1-84DD-DB86DA76B6EC}" name="AGI P/N"/>
    <tableColumn id="6" xr3:uid="{948D13F3-368C-4216-ACEF-DBD1ED1A6838}" name="Cost (per part)" dataDxfId="28"/>
    <tableColumn id="7" xr3:uid="{F8DB1BE9-89D3-4C58-B9DD-9F88FE780289}" name="TOTAL" dataDxfId="27">
      <calculatedColumnFormula>C2*F2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968FBF-14D6-4AAC-B54F-E6DD9AA13200}" name="Table13" displayName="Table13" ref="A1:J19" totalsRowShown="0" headerRowDxfId="26" headerRowBorderDxfId="25" tableBorderDxfId="24">
  <autoFilter ref="A1:J19" xr:uid="{F362B238-F6F4-45D3-99ED-3C2034AC2ADC}"/>
  <tableColumns count="10">
    <tableColumn id="1" xr3:uid="{B4F6300E-15B4-45BB-9F99-71D2EE5CAA0C}" name="DATE" dataDxfId="23"/>
    <tableColumn id="2" xr3:uid="{8D9836EA-8499-402F-A185-132C9CEF5F50}" name="MobSen SKU #" dataDxfId="22"/>
    <tableColumn id="3" xr3:uid="{161E4F82-CD93-4BF2-82FA-093EFCE67355}" name="AGID#" dataDxfId="21"/>
    <tableColumn id="5" xr3:uid="{3A69C054-B0DA-40C2-905D-8EDC8F5C2E50}" name="P/N" dataDxfId="20"/>
    <tableColumn id="9" xr3:uid="{5B6A829A-BE7F-4C6E-9D98-6BBE83DB61D5}" name="QTY" dataDxfId="19"/>
    <tableColumn id="10" xr3:uid="{BEC3F67E-9A70-4AAB-9E0B-15827B3B0129}" name="UNIT PRICE" dataDxfId="18"/>
    <tableColumn id="6" xr3:uid="{369581F9-5265-4808-BA0F-192FBC950EEB}" name="TOTAL" dataDxfId="17"/>
    <tableColumn id="7" xr3:uid="{42B32C73-8888-448C-8688-D56996CACF1F}" name="RETURN REASON" dataDxfId="16">
      <calculatedColumnFormula>C2*G2</calculatedColumnFormula>
    </tableColumn>
    <tableColumn id="8" xr3:uid="{251B1CC8-EFC8-4100-AF82-56DC53226A00}" name="RETURN REASON DETAILS" dataDxfId="15"/>
    <tableColumn id="4" xr3:uid="{B16A0BE8-7FF5-4EED-B57D-FC5F6E4EC5E5}" name="Tracking Number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A9DCA6-7808-47AA-8772-97965F2A4C21}" name="Table4" displayName="Table4" ref="A1:K110" totalsRowShown="0" headerRowDxfId="14" dataDxfId="12" headerRowBorderDxfId="13" tableBorderDxfId="11">
  <autoFilter ref="A1:K110" xr:uid="{F9A9DCA6-7808-47AA-8772-97965F2A4C21}"/>
  <tableColumns count="11">
    <tableColumn id="1" xr3:uid="{F18C63B3-FE90-4158-9E8A-D8054603E402}" name="DATE" dataDxfId="10"/>
    <tableColumn id="2" xr3:uid="{6A981B3D-80AF-4D04-ABCC-055404C95BDF}" name="MobSen SKU #" dataDxfId="9"/>
    <tableColumn id="3" xr3:uid="{FF953CBC-A144-4363-B71A-906577CAAE61}" name="AGID#" dataDxfId="8"/>
    <tableColumn id="11" xr3:uid="{DADD1D62-5AB3-44A9-9E3A-9AFE9DE6BD52}" name="PO#" dataDxfId="0"/>
    <tableColumn id="4" xr3:uid="{6C462878-B51F-42A1-B617-C09DAF8980BB}" name="P/N" dataDxfId="7"/>
    <tableColumn id="5" xr3:uid="{4586FEA1-E1B3-4BF8-9B84-24CBE2F2E346}" name="QTY" dataDxfId="6"/>
    <tableColumn id="6" xr3:uid="{C9D50665-1C6F-4A37-937B-63EAE6B1B16B}" name="UNIT PRICE" dataDxfId="5"/>
    <tableColumn id="7" xr3:uid="{D523422A-A95B-4D36-A8A7-8CBC7283D33C}" name="TOTAL" dataDxfId="4">
      <calculatedColumnFormula>PRODUCT(Table4[[#This Row],[QTY]]*Table4[[#This Row],[UNIT PRICE]])</calculatedColumnFormula>
    </tableColumn>
    <tableColumn id="8" xr3:uid="{7B6438F8-7432-4C00-A908-123276B07B38}" name="RETURN REASON" dataDxfId="3"/>
    <tableColumn id="9" xr3:uid="{CF122B81-8469-4238-BEC9-4BC31C550255}" name="RETURN REASON DETAILS" dataDxfId="2"/>
    <tableColumn id="10" xr3:uid="{AEE7C680-358B-44F3-AA5E-23170009DE52}" name="Tracking Number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DC59-6A65-4B99-BF2B-C015131DF949}">
  <sheetPr>
    <tabColor rgb="FFB3EDFF"/>
  </sheetPr>
  <dimension ref="A1:J29"/>
  <sheetViews>
    <sheetView workbookViewId="0">
      <selection activeCell="G2" sqref="G2"/>
    </sheetView>
  </sheetViews>
  <sheetFormatPr defaultRowHeight="15" x14ac:dyDescent="0.25"/>
  <cols>
    <col min="1" max="1" width="28.7109375" style="3" customWidth="1"/>
    <col min="2" max="2" width="17.140625" style="14" customWidth="1"/>
    <col min="3" max="3" width="8.85546875" style="1" customWidth="1"/>
    <col min="4" max="4" width="12.5703125" style="1" customWidth="1"/>
    <col min="5" max="5" width="19.42578125" style="2" customWidth="1"/>
    <col min="6" max="6" width="18.140625" style="1" customWidth="1"/>
    <col min="7" max="7" width="13.5703125" style="2" customWidth="1"/>
    <col min="8" max="8" width="9.140625" style="1" customWidth="1"/>
    <col min="9" max="9" width="32.7109375" style="1" customWidth="1"/>
    <col min="10" max="10" width="9.140625" style="11" customWidth="1"/>
  </cols>
  <sheetData>
    <row r="1" spans="1:10" s="1" customFormat="1" ht="15" customHeight="1" x14ac:dyDescent="0.25">
      <c r="A1" s="29" t="s">
        <v>0</v>
      </c>
      <c r="B1" s="17" t="s">
        <v>1</v>
      </c>
      <c r="C1" s="19" t="s">
        <v>2</v>
      </c>
      <c r="D1" s="18" t="s">
        <v>3</v>
      </c>
      <c r="E1" s="24" t="s">
        <v>4</v>
      </c>
      <c r="F1" s="24" t="s">
        <v>5</v>
      </c>
      <c r="G1" s="24" t="s">
        <v>6</v>
      </c>
      <c r="H1"/>
      <c r="I1"/>
      <c r="J1"/>
    </row>
    <row r="2" spans="1:10" ht="15" customHeight="1" x14ac:dyDescent="0.25">
      <c r="A2" s="12" t="s">
        <v>7</v>
      </c>
      <c r="B2" s="14" t="s">
        <v>8</v>
      </c>
      <c r="C2" s="1">
        <v>2</v>
      </c>
      <c r="D2" s="1" t="s">
        <v>9</v>
      </c>
      <c r="E2" s="23" t="s">
        <v>10</v>
      </c>
      <c r="F2" s="21">
        <v>77.56</v>
      </c>
      <c r="G2" s="1">
        <f t="shared" ref="G2:G22" si="0">C2*F2</f>
        <v>155.12</v>
      </c>
      <c r="H2" s="27"/>
      <c r="I2" s="27"/>
      <c r="J2"/>
    </row>
    <row r="3" spans="1:10" x14ac:dyDescent="0.25">
      <c r="A3" s="12" t="s">
        <v>11</v>
      </c>
      <c r="B3" s="14" t="s">
        <v>12</v>
      </c>
      <c r="C3" s="1">
        <v>4</v>
      </c>
      <c r="D3" s="1" t="s">
        <v>9</v>
      </c>
      <c r="E3" s="23" t="s">
        <v>13</v>
      </c>
      <c r="F3">
        <v>11.61</v>
      </c>
      <c r="G3" s="1">
        <f t="shared" si="0"/>
        <v>46.44</v>
      </c>
      <c r="H3"/>
      <c r="I3" s="28" t="s">
        <v>14</v>
      </c>
      <c r="J3"/>
    </row>
    <row r="4" spans="1:10" x14ac:dyDescent="0.25">
      <c r="A4" s="12" t="s">
        <v>15</v>
      </c>
      <c r="B4" s="14" t="s">
        <v>16</v>
      </c>
      <c r="C4" s="1">
        <v>3</v>
      </c>
      <c r="D4" s="1" t="s">
        <v>9</v>
      </c>
      <c r="E4" s="23" t="s">
        <v>17</v>
      </c>
      <c r="F4">
        <v>11.61</v>
      </c>
      <c r="G4" s="1">
        <f t="shared" si="0"/>
        <v>34.83</v>
      </c>
      <c r="H4"/>
      <c r="I4"/>
      <c r="J4"/>
    </row>
    <row r="5" spans="1:10" x14ac:dyDescent="0.25">
      <c r="A5" s="12" t="s">
        <v>18</v>
      </c>
      <c r="B5" s="14" t="s">
        <v>19</v>
      </c>
      <c r="C5" s="1">
        <v>3</v>
      </c>
      <c r="D5" s="1" t="s">
        <v>9</v>
      </c>
      <c r="E5" s="23" t="s">
        <v>20</v>
      </c>
      <c r="F5">
        <v>1.64</v>
      </c>
      <c r="G5" s="1">
        <f t="shared" si="0"/>
        <v>4.92</v>
      </c>
      <c r="H5"/>
      <c r="I5"/>
      <c r="J5"/>
    </row>
    <row r="6" spans="1:10" x14ac:dyDescent="0.25">
      <c r="A6" s="12" t="s">
        <v>21</v>
      </c>
      <c r="B6" s="14" t="s">
        <v>22</v>
      </c>
      <c r="C6" s="1">
        <v>5</v>
      </c>
      <c r="D6" s="1" t="s">
        <v>9</v>
      </c>
      <c r="E6" s="23" t="s">
        <v>23</v>
      </c>
      <c r="F6">
        <v>4.53</v>
      </c>
      <c r="G6" s="1">
        <f t="shared" si="0"/>
        <v>22.650000000000002</v>
      </c>
      <c r="H6"/>
      <c r="I6"/>
      <c r="J6"/>
    </row>
    <row r="7" spans="1:10" x14ac:dyDescent="0.25">
      <c r="A7" s="12" t="s">
        <v>24</v>
      </c>
      <c r="B7" s="20" t="s">
        <v>25</v>
      </c>
      <c r="C7" s="1">
        <v>1</v>
      </c>
      <c r="D7" s="1" t="s">
        <v>9</v>
      </c>
      <c r="E7" s="23" t="s">
        <v>26</v>
      </c>
      <c r="F7">
        <v>1.62</v>
      </c>
      <c r="G7" s="1">
        <f t="shared" si="0"/>
        <v>1.62</v>
      </c>
      <c r="H7"/>
      <c r="I7"/>
      <c r="J7"/>
    </row>
    <row r="8" spans="1:10" x14ac:dyDescent="0.25">
      <c r="A8" s="12" t="s">
        <v>27</v>
      </c>
      <c r="B8" s="14" t="s">
        <v>28</v>
      </c>
      <c r="C8" s="1">
        <v>6</v>
      </c>
      <c r="D8" s="1" t="s">
        <v>9</v>
      </c>
      <c r="E8" s="23" t="s">
        <v>29</v>
      </c>
      <c r="F8">
        <v>1.18</v>
      </c>
      <c r="G8" s="1">
        <f t="shared" si="0"/>
        <v>7.08</v>
      </c>
      <c r="H8"/>
      <c r="I8"/>
      <c r="J8"/>
    </row>
    <row r="9" spans="1:10" x14ac:dyDescent="0.25">
      <c r="A9" s="12" t="s">
        <v>30</v>
      </c>
      <c r="B9" s="14" t="s">
        <v>31</v>
      </c>
      <c r="C9" s="1">
        <v>4</v>
      </c>
      <c r="D9" s="1" t="s">
        <v>9</v>
      </c>
      <c r="E9" s="23" t="s">
        <v>32</v>
      </c>
      <c r="F9">
        <v>12.15</v>
      </c>
      <c r="G9" s="1">
        <f t="shared" si="0"/>
        <v>48.6</v>
      </c>
      <c r="H9"/>
      <c r="I9"/>
      <c r="J9"/>
    </row>
    <row r="10" spans="1:10" x14ac:dyDescent="0.25">
      <c r="A10" s="12" t="s">
        <v>33</v>
      </c>
      <c r="B10" s="14" t="s">
        <v>34</v>
      </c>
      <c r="C10" s="1">
        <v>24</v>
      </c>
      <c r="D10" s="1" t="s">
        <v>9</v>
      </c>
      <c r="E10" s="23" t="s">
        <v>35</v>
      </c>
      <c r="F10">
        <v>12.15</v>
      </c>
      <c r="G10" s="1">
        <f t="shared" si="0"/>
        <v>291.60000000000002</v>
      </c>
      <c r="H10"/>
      <c r="I10"/>
      <c r="J10"/>
    </row>
    <row r="11" spans="1:10" x14ac:dyDescent="0.25">
      <c r="A11" s="12" t="s">
        <v>36</v>
      </c>
      <c r="B11" s="14" t="s">
        <v>37</v>
      </c>
      <c r="C11" s="1">
        <v>3</v>
      </c>
      <c r="D11" s="1" t="s">
        <v>9</v>
      </c>
      <c r="E11" s="23" t="s">
        <v>38</v>
      </c>
      <c r="F11">
        <v>86.29</v>
      </c>
      <c r="G11" s="1">
        <f t="shared" si="0"/>
        <v>258.87</v>
      </c>
      <c r="H11"/>
      <c r="I11"/>
      <c r="J11"/>
    </row>
    <row r="12" spans="1:10" x14ac:dyDescent="0.25">
      <c r="A12" s="12" t="s">
        <v>39</v>
      </c>
      <c r="B12" s="14" t="s">
        <v>40</v>
      </c>
      <c r="C12" s="1">
        <v>1</v>
      </c>
      <c r="D12" s="1" t="s">
        <v>9</v>
      </c>
      <c r="E12" s="23" t="s">
        <v>41</v>
      </c>
      <c r="F12">
        <v>15.11</v>
      </c>
      <c r="G12" s="1">
        <f t="shared" si="0"/>
        <v>15.11</v>
      </c>
      <c r="H12"/>
      <c r="I12"/>
      <c r="J12"/>
    </row>
    <row r="13" spans="1:10" x14ac:dyDescent="0.25">
      <c r="A13" s="12" t="s">
        <v>42</v>
      </c>
      <c r="B13" s="14" t="s">
        <v>43</v>
      </c>
      <c r="C13" s="1">
        <v>2</v>
      </c>
      <c r="D13" s="1" t="s">
        <v>9</v>
      </c>
      <c r="E13" s="23" t="s">
        <v>44</v>
      </c>
      <c r="F13">
        <v>4.88</v>
      </c>
      <c r="G13" s="1">
        <f t="shared" si="0"/>
        <v>9.76</v>
      </c>
      <c r="H13"/>
      <c r="I13"/>
      <c r="J13"/>
    </row>
    <row r="14" spans="1:10" x14ac:dyDescent="0.25">
      <c r="A14" s="12" t="s">
        <v>45</v>
      </c>
      <c r="B14" s="14" t="s">
        <v>46</v>
      </c>
      <c r="C14" s="1">
        <v>2</v>
      </c>
      <c r="D14" s="1" t="s">
        <v>9</v>
      </c>
      <c r="E14" s="23" t="s">
        <v>47</v>
      </c>
      <c r="F14" s="22" t="s">
        <v>48</v>
      </c>
      <c r="G14" s="1">
        <f t="shared" si="0"/>
        <v>4.62</v>
      </c>
      <c r="H14"/>
      <c r="I14"/>
      <c r="J14"/>
    </row>
    <row r="15" spans="1:10" x14ac:dyDescent="0.25">
      <c r="A15" s="12" t="s">
        <v>49</v>
      </c>
      <c r="B15" s="14" t="s">
        <v>50</v>
      </c>
      <c r="C15" s="1">
        <v>1</v>
      </c>
      <c r="D15" s="1" t="s">
        <v>9</v>
      </c>
      <c r="E15" s="23" t="s">
        <v>51</v>
      </c>
      <c r="F15">
        <v>90.19</v>
      </c>
      <c r="G15" s="1">
        <f t="shared" si="0"/>
        <v>90.19</v>
      </c>
      <c r="H15"/>
      <c r="I15"/>
      <c r="J15"/>
    </row>
    <row r="16" spans="1:10" x14ac:dyDescent="0.25">
      <c r="A16" s="12" t="s">
        <v>52</v>
      </c>
      <c r="B16" s="14" t="s">
        <v>53</v>
      </c>
      <c r="C16" s="1">
        <v>4</v>
      </c>
      <c r="D16" s="1" t="s">
        <v>9</v>
      </c>
      <c r="E16" s="23" t="s">
        <v>54</v>
      </c>
      <c r="F16">
        <v>91.04</v>
      </c>
      <c r="G16" s="1">
        <f t="shared" si="0"/>
        <v>364.16</v>
      </c>
      <c r="H16"/>
      <c r="I16"/>
      <c r="J16"/>
    </row>
    <row r="17" spans="1:10" x14ac:dyDescent="0.25">
      <c r="A17" s="12" t="s">
        <v>55</v>
      </c>
      <c r="B17" s="14" t="s">
        <v>56</v>
      </c>
      <c r="C17" s="1">
        <v>2</v>
      </c>
      <c r="D17" s="1" t="s">
        <v>9</v>
      </c>
      <c r="E17" s="23" t="s">
        <v>57</v>
      </c>
      <c r="F17">
        <v>2.64</v>
      </c>
      <c r="G17" s="1">
        <f t="shared" si="0"/>
        <v>5.28</v>
      </c>
      <c r="H17"/>
      <c r="I17"/>
      <c r="J17"/>
    </row>
    <row r="18" spans="1:10" x14ac:dyDescent="0.25">
      <c r="A18" s="12" t="s">
        <v>58</v>
      </c>
      <c r="B18" s="14" t="s">
        <v>59</v>
      </c>
      <c r="C18" s="1">
        <v>12</v>
      </c>
      <c r="D18" s="1" t="s">
        <v>9</v>
      </c>
      <c r="E18" s="23" t="s">
        <v>60</v>
      </c>
      <c r="F18">
        <v>0.98</v>
      </c>
      <c r="G18" s="1">
        <f t="shared" si="0"/>
        <v>11.76</v>
      </c>
      <c r="H18"/>
      <c r="I18"/>
      <c r="J18"/>
    </row>
    <row r="19" spans="1:10" x14ac:dyDescent="0.25">
      <c r="A19" s="12" t="s">
        <v>61</v>
      </c>
      <c r="B19" s="14" t="s">
        <v>62</v>
      </c>
      <c r="C19" s="1">
        <v>4</v>
      </c>
      <c r="D19" s="1" t="s">
        <v>9</v>
      </c>
      <c r="E19" s="23" t="s">
        <v>63</v>
      </c>
      <c r="F19" s="21">
        <v>119.97</v>
      </c>
      <c r="G19" s="1">
        <f t="shared" si="0"/>
        <v>479.88</v>
      </c>
      <c r="H19"/>
      <c r="I19"/>
      <c r="J19"/>
    </row>
    <row r="20" spans="1:10" x14ac:dyDescent="0.25">
      <c r="A20" s="12" t="s">
        <v>64</v>
      </c>
      <c r="B20" s="14" t="s">
        <v>65</v>
      </c>
      <c r="C20" s="1">
        <v>1</v>
      </c>
      <c r="D20" s="1" t="s">
        <v>9</v>
      </c>
      <c r="E20" s="23" t="s">
        <v>66</v>
      </c>
      <c r="F20" s="21">
        <v>461.14</v>
      </c>
      <c r="G20" s="1">
        <f t="shared" si="0"/>
        <v>461.14</v>
      </c>
    </row>
    <row r="21" spans="1:10" x14ac:dyDescent="0.25">
      <c r="A21" s="12" t="s">
        <v>67</v>
      </c>
      <c r="B21" s="14" t="s">
        <v>68</v>
      </c>
      <c r="C21" s="1">
        <v>6</v>
      </c>
      <c r="D21" s="1" t="s">
        <v>9</v>
      </c>
      <c r="E21" s="23" t="s">
        <v>69</v>
      </c>
      <c r="F21" s="21">
        <v>3.9</v>
      </c>
      <c r="G21" s="1">
        <f t="shared" si="0"/>
        <v>23.4</v>
      </c>
    </row>
    <row r="22" spans="1:10" x14ac:dyDescent="0.25">
      <c r="A22" s="12" t="s">
        <v>70</v>
      </c>
      <c r="B22" s="14" t="s">
        <v>71</v>
      </c>
      <c r="C22" s="1">
        <v>8</v>
      </c>
      <c r="D22" s="1" t="s">
        <v>9</v>
      </c>
      <c r="E22" t="s">
        <v>72</v>
      </c>
      <c r="F22" s="21">
        <v>23.07</v>
      </c>
      <c r="G22" s="1">
        <f t="shared" si="0"/>
        <v>184.56</v>
      </c>
    </row>
    <row r="23" spans="1:10" x14ac:dyDescent="0.25">
      <c r="A23" s="12"/>
      <c r="B23" s="15" t="s">
        <v>6</v>
      </c>
      <c r="C23" s="16">
        <f>SUM(C2:C22)</f>
        <v>98</v>
      </c>
      <c r="E23"/>
      <c r="G23" s="1"/>
    </row>
    <row r="24" spans="1:10" x14ac:dyDescent="0.25">
      <c r="A24" s="12"/>
      <c r="E24"/>
      <c r="G24" s="1"/>
    </row>
    <row r="25" spans="1:10" x14ac:dyDescent="0.25">
      <c r="A25" s="12"/>
      <c r="E25"/>
      <c r="G25" s="1"/>
    </row>
    <row r="26" spans="1:10" x14ac:dyDescent="0.25">
      <c r="A26" s="12"/>
      <c r="E26"/>
      <c r="G26" s="1"/>
    </row>
    <row r="27" spans="1:10" x14ac:dyDescent="0.25">
      <c r="A27" s="12"/>
      <c r="E27"/>
      <c r="G27" s="1"/>
    </row>
    <row r="28" spans="1:10" ht="15.75" x14ac:dyDescent="0.25">
      <c r="F28" s="5"/>
    </row>
    <row r="29" spans="1:10" ht="15.75" x14ac:dyDescent="0.25">
      <c r="A29" s="6"/>
      <c r="B29" s="13"/>
      <c r="C29" s="7"/>
      <c r="D29" s="10"/>
      <c r="E29" s="4"/>
      <c r="G29" s="8"/>
      <c r="H29" s="9"/>
      <c r="I29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9F16-986A-42DB-8E2E-88064295A0E3}">
  <sheetPr>
    <tabColor rgb="FFB3EDFF"/>
  </sheetPr>
  <dimension ref="A1:J37"/>
  <sheetViews>
    <sheetView workbookViewId="0">
      <selection activeCell="G1" sqref="G1:G1048576"/>
    </sheetView>
  </sheetViews>
  <sheetFormatPr defaultRowHeight="15" x14ac:dyDescent="0.25"/>
  <cols>
    <col min="1" max="1" width="12.5703125" style="3" customWidth="1"/>
    <col min="2" max="2" width="17.140625" style="14" customWidth="1"/>
    <col min="3" max="3" width="18.140625" style="1" customWidth="1"/>
    <col min="4" max="4" width="18.85546875" style="2" customWidth="1"/>
    <col min="5" max="5" width="10.7109375" style="2" customWidth="1"/>
    <col min="6" max="6" width="13.7109375" style="36" customWidth="1"/>
    <col min="7" max="7" width="13.7109375" style="41" customWidth="1"/>
    <col min="8" max="8" width="22.7109375" style="2" customWidth="1"/>
    <col min="9" max="9" width="24.7109375" style="1" customWidth="1"/>
    <col min="10" max="10" width="32.7109375" style="11" customWidth="1"/>
  </cols>
  <sheetData>
    <row r="1" spans="1:10" s="1" customFormat="1" ht="15" customHeight="1" x14ac:dyDescent="0.25">
      <c r="A1" s="30" t="s">
        <v>73</v>
      </c>
      <c r="B1" s="17" t="s">
        <v>74</v>
      </c>
      <c r="C1" s="19" t="s">
        <v>75</v>
      </c>
      <c r="D1" s="24" t="s">
        <v>76</v>
      </c>
      <c r="E1" s="19" t="s">
        <v>2</v>
      </c>
      <c r="F1" s="34" t="s">
        <v>77</v>
      </c>
      <c r="G1" s="39" t="s">
        <v>6</v>
      </c>
      <c r="H1" s="24" t="s">
        <v>78</v>
      </c>
      <c r="I1" s="31" t="s">
        <v>79</v>
      </c>
      <c r="J1" s="31" t="s">
        <v>80</v>
      </c>
    </row>
    <row r="2" spans="1:10" ht="15" customHeight="1" x14ac:dyDescent="0.25">
      <c r="A2" s="33">
        <v>44552</v>
      </c>
      <c r="B2" s="25" t="s">
        <v>8</v>
      </c>
      <c r="C2" s="26"/>
      <c r="D2" s="43" t="s">
        <v>81</v>
      </c>
      <c r="E2" s="26">
        <v>1</v>
      </c>
      <c r="F2" s="35">
        <v>73.05</v>
      </c>
      <c r="G2" s="40">
        <f>Table13[[#This Row],[QTY]]*Table13[[#This Row],[UNIT PRICE]]</f>
        <v>73.05</v>
      </c>
      <c r="H2" s="1"/>
      <c r="J2" s="47" t="s">
        <v>82</v>
      </c>
    </row>
    <row r="3" spans="1:10" x14ac:dyDescent="0.25">
      <c r="A3" s="32">
        <v>44552</v>
      </c>
      <c r="B3" s="14" t="s">
        <v>34</v>
      </c>
      <c r="D3" s="44" t="s">
        <v>35</v>
      </c>
      <c r="E3" s="1">
        <v>2</v>
      </c>
      <c r="F3" s="35">
        <v>12.15</v>
      </c>
      <c r="G3" s="41">
        <v>24.3</v>
      </c>
      <c r="H3" s="1"/>
      <c r="J3" s="49"/>
    </row>
    <row r="4" spans="1:10" x14ac:dyDescent="0.25">
      <c r="A4" s="32">
        <v>44552</v>
      </c>
      <c r="B4" s="20" t="s">
        <v>31</v>
      </c>
      <c r="D4" s="44" t="s">
        <v>32</v>
      </c>
      <c r="E4" s="1">
        <v>1</v>
      </c>
      <c r="F4" s="35">
        <v>12.15</v>
      </c>
      <c r="G4" s="41">
        <f>Table13[[#This Row],[QTY]]*Table13[[#This Row],[UNIT PRICE]]</f>
        <v>12.15</v>
      </c>
      <c r="H4" s="1"/>
      <c r="J4" s="50"/>
    </row>
    <row r="5" spans="1:10" x14ac:dyDescent="0.25">
      <c r="A5" s="32">
        <v>44552</v>
      </c>
      <c r="B5" s="14" t="s">
        <v>40</v>
      </c>
      <c r="D5" s="44" t="s">
        <v>41</v>
      </c>
      <c r="E5" s="1">
        <v>1</v>
      </c>
      <c r="F5" s="35">
        <v>15.11</v>
      </c>
      <c r="G5" s="41">
        <f>E5*F5</f>
        <v>15.11</v>
      </c>
      <c r="H5" s="1"/>
      <c r="J5" s="50"/>
    </row>
    <row r="6" spans="1:10" x14ac:dyDescent="0.25">
      <c r="A6" s="32">
        <v>44552</v>
      </c>
      <c r="B6" s="14" t="s">
        <v>53</v>
      </c>
      <c r="D6" s="44" t="s">
        <v>83</v>
      </c>
      <c r="E6" s="1">
        <v>1</v>
      </c>
      <c r="F6" s="35">
        <v>95.32</v>
      </c>
      <c r="G6" s="41">
        <f>Table13[[#This Row],[QTY]]*Table13[[#This Row],[UNIT PRICE]]</f>
        <v>95.32</v>
      </c>
      <c r="H6" s="1"/>
      <c r="J6" s="50"/>
    </row>
    <row r="7" spans="1:10" x14ac:dyDescent="0.25">
      <c r="A7" s="32">
        <v>44552</v>
      </c>
      <c r="B7" s="14" t="s">
        <v>50</v>
      </c>
      <c r="D7" s="44" t="s">
        <v>51</v>
      </c>
      <c r="E7" s="1">
        <v>1</v>
      </c>
      <c r="F7" s="35">
        <v>90.19</v>
      </c>
      <c r="G7" s="41">
        <f>Table13[[#This Row],[QTY]]*Table13[[#This Row],[UNIT PRICE]]</f>
        <v>90.19</v>
      </c>
      <c r="H7" s="1"/>
      <c r="J7" s="50"/>
    </row>
    <row r="8" spans="1:10" x14ac:dyDescent="0.25">
      <c r="A8" s="32">
        <v>44552</v>
      </c>
      <c r="B8" s="14" t="s">
        <v>84</v>
      </c>
      <c r="D8" s="44" t="s">
        <v>85</v>
      </c>
      <c r="E8" s="1">
        <v>1</v>
      </c>
      <c r="F8" s="35">
        <v>22.33</v>
      </c>
      <c r="G8" s="41">
        <f>Table13[[#This Row],[QTY]]*Table13[[#This Row],[UNIT PRICE]]</f>
        <v>22.33</v>
      </c>
      <c r="H8" s="1"/>
      <c r="J8" s="50"/>
    </row>
    <row r="9" spans="1:10" x14ac:dyDescent="0.25">
      <c r="A9" s="32">
        <v>44552</v>
      </c>
      <c r="B9" s="14" t="s">
        <v>22</v>
      </c>
      <c r="D9" s="44" t="s">
        <v>23</v>
      </c>
      <c r="E9" s="1">
        <v>9</v>
      </c>
      <c r="F9" s="35">
        <v>4.58</v>
      </c>
      <c r="G9" s="41">
        <f>Table13[[#This Row],[QTY]]*Table13[[#This Row],[UNIT PRICE]]</f>
        <v>41.22</v>
      </c>
      <c r="H9" s="1"/>
      <c r="J9" s="51"/>
    </row>
    <row r="10" spans="1:10" x14ac:dyDescent="0.25">
      <c r="A10" s="32">
        <v>44552</v>
      </c>
      <c r="B10" s="14" t="s">
        <v>86</v>
      </c>
      <c r="D10" s="44" t="s">
        <v>87</v>
      </c>
      <c r="E10" s="1">
        <v>1</v>
      </c>
      <c r="F10" s="35">
        <v>4.5</v>
      </c>
      <c r="G10" s="41">
        <f>Table13[[#This Row],[QTY]]*Table13[[#This Row],[UNIT PRICE]]</f>
        <v>4.5</v>
      </c>
      <c r="H10" s="1"/>
      <c r="J10" s="52"/>
    </row>
    <row r="11" spans="1:10" x14ac:dyDescent="0.25">
      <c r="A11" s="32">
        <v>44552</v>
      </c>
      <c r="B11" s="14" t="s">
        <v>28</v>
      </c>
      <c r="D11" s="44" t="s">
        <v>29</v>
      </c>
      <c r="E11" s="1">
        <v>4</v>
      </c>
      <c r="F11" s="35">
        <v>1.2</v>
      </c>
      <c r="G11" s="41">
        <f>Table13[[#This Row],[QTY]]*Table13[[#This Row],[UNIT PRICE]]</f>
        <v>4.8</v>
      </c>
      <c r="H11" s="1"/>
      <c r="J11" s="53"/>
    </row>
    <row r="12" spans="1:10" x14ac:dyDescent="0.25">
      <c r="A12" s="32">
        <v>44552</v>
      </c>
      <c r="B12" s="14" t="s">
        <v>25</v>
      </c>
      <c r="D12" s="44" t="s">
        <v>26</v>
      </c>
      <c r="E12" s="1">
        <v>4</v>
      </c>
      <c r="F12" s="35">
        <v>1.6</v>
      </c>
      <c r="G12" s="41">
        <f>Table13[[#This Row],[QTY]]*Table13[[#This Row],[UNIT PRICE]]</f>
        <v>6.4</v>
      </c>
      <c r="H12" s="1"/>
      <c r="J12" s="51"/>
    </row>
    <row r="13" spans="1:10" x14ac:dyDescent="0.25">
      <c r="A13" s="32">
        <v>44552</v>
      </c>
      <c r="B13" s="14" t="s">
        <v>19</v>
      </c>
      <c r="D13" s="44" t="s">
        <v>20</v>
      </c>
      <c r="E13" s="1">
        <v>3</v>
      </c>
      <c r="F13" s="35">
        <v>1.77</v>
      </c>
      <c r="G13" s="41">
        <f>Table13[[#This Row],[QTY]]*Table13[[#This Row],[UNIT PRICE]]</f>
        <v>5.3100000000000005</v>
      </c>
      <c r="H13" s="1"/>
      <c r="J13" s="52"/>
    </row>
    <row r="14" spans="1:10" x14ac:dyDescent="0.25">
      <c r="A14" s="32">
        <v>44552</v>
      </c>
      <c r="B14" s="20" t="s">
        <v>88</v>
      </c>
      <c r="D14" s="44" t="s">
        <v>89</v>
      </c>
      <c r="E14" s="1">
        <v>4</v>
      </c>
      <c r="F14" s="38">
        <v>1.8</v>
      </c>
      <c r="G14" s="38">
        <v>7.2</v>
      </c>
      <c r="H14" s="1"/>
      <c r="J14" s="52"/>
    </row>
    <row r="15" spans="1:10" x14ac:dyDescent="0.25">
      <c r="A15" s="32">
        <v>44552</v>
      </c>
      <c r="B15" s="14" t="s">
        <v>90</v>
      </c>
      <c r="D15" s="44" t="s">
        <v>91</v>
      </c>
      <c r="E15" s="1">
        <v>2</v>
      </c>
      <c r="F15" s="35">
        <v>2.38</v>
      </c>
      <c r="G15" s="41">
        <f>Table13[[#This Row],[QTY]]*Table13[[#This Row],[UNIT PRICE]]</f>
        <v>4.76</v>
      </c>
      <c r="H15" s="1"/>
      <c r="J15" s="52"/>
    </row>
    <row r="16" spans="1:10" x14ac:dyDescent="0.25">
      <c r="A16" s="32">
        <v>44552</v>
      </c>
      <c r="B16" s="14" t="s">
        <v>43</v>
      </c>
      <c r="D16" s="44" t="s">
        <v>44</v>
      </c>
      <c r="E16" s="1">
        <v>4</v>
      </c>
      <c r="F16" s="35">
        <v>3.98</v>
      </c>
      <c r="G16" s="41">
        <f>Table13[[#This Row],[QTY]]*Table13[[#This Row],[UNIT PRICE]]</f>
        <v>15.92</v>
      </c>
      <c r="H16" s="1"/>
      <c r="J16" s="53"/>
    </row>
    <row r="17" spans="1:10" x14ac:dyDescent="0.25">
      <c r="A17" s="32">
        <v>44552</v>
      </c>
      <c r="B17" s="14" t="s">
        <v>92</v>
      </c>
      <c r="D17" s="44" t="s">
        <v>93</v>
      </c>
      <c r="E17" s="1">
        <v>1</v>
      </c>
      <c r="F17" s="35">
        <v>4.5999999999999996</v>
      </c>
      <c r="G17" s="41">
        <f>Table13[[#This Row],[QTY]]*Table13[[#This Row],[UNIT PRICE]]</f>
        <v>4.5999999999999996</v>
      </c>
      <c r="H17" s="1"/>
      <c r="J17" s="50"/>
    </row>
    <row r="18" spans="1:10" x14ac:dyDescent="0.25">
      <c r="A18" s="32">
        <v>44552</v>
      </c>
      <c r="B18" s="14" t="s">
        <v>59</v>
      </c>
      <c r="D18" s="44" t="s">
        <v>60</v>
      </c>
      <c r="E18" s="1">
        <v>2</v>
      </c>
      <c r="F18" s="35">
        <v>0.98</v>
      </c>
      <c r="G18" s="41">
        <f>Table13[[#This Row],[QTY]]*Table13[[#This Row],[UNIT PRICE]]</f>
        <v>1.96</v>
      </c>
      <c r="H18" s="1"/>
      <c r="J18" s="51"/>
    </row>
    <row r="19" spans="1:10" x14ac:dyDescent="0.25">
      <c r="A19" s="32">
        <v>44552</v>
      </c>
      <c r="B19" s="14" t="s">
        <v>56</v>
      </c>
      <c r="D19" s="37" t="s">
        <v>57</v>
      </c>
      <c r="E19" s="1">
        <v>4</v>
      </c>
      <c r="F19" s="35">
        <v>2.71</v>
      </c>
      <c r="G19" s="41">
        <f>Table13[[#This Row],[QTY]]*Table13[[#This Row],[UNIT PRICE]]</f>
        <v>10.84</v>
      </c>
      <c r="H19" s="1"/>
      <c r="J19" s="52"/>
    </row>
    <row r="20" spans="1:10" x14ac:dyDescent="0.25">
      <c r="A20"/>
      <c r="B20"/>
      <c r="C20"/>
      <c r="D20"/>
      <c r="E20"/>
      <c r="F20" s="36" t="s">
        <v>6</v>
      </c>
      <c r="G20" s="42">
        <f>SUBTOTAL(109,Table13[TOTAL])</f>
        <v>439.95999999999992</v>
      </c>
      <c r="H20"/>
      <c r="I20"/>
      <c r="J20" s="48"/>
    </row>
    <row r="21" spans="1:10" x14ac:dyDescent="0.25">
      <c r="A21"/>
      <c r="B21"/>
      <c r="C21"/>
      <c r="D21"/>
      <c r="E21"/>
      <c r="F21" s="21"/>
      <c r="H21"/>
      <c r="I21"/>
    </row>
    <row r="22" spans="1:10" x14ac:dyDescent="0.25">
      <c r="A22"/>
      <c r="B22"/>
      <c r="C22"/>
      <c r="D22"/>
      <c r="E22"/>
      <c r="F22" s="21"/>
      <c r="H22"/>
      <c r="I22"/>
    </row>
    <row r="23" spans="1:10" x14ac:dyDescent="0.25">
      <c r="A23"/>
      <c r="B23"/>
      <c r="C23"/>
      <c r="D23"/>
      <c r="E23"/>
      <c r="F23" s="21"/>
      <c r="H23"/>
      <c r="I23"/>
    </row>
    <row r="24" spans="1:10" x14ac:dyDescent="0.25">
      <c r="A24"/>
      <c r="B24"/>
      <c r="C24"/>
      <c r="D24"/>
      <c r="E24"/>
      <c r="F24" s="21"/>
      <c r="H24"/>
      <c r="I24"/>
    </row>
    <row r="25" spans="1:10" x14ac:dyDescent="0.25">
      <c r="A25"/>
      <c r="B25"/>
      <c r="C25"/>
      <c r="D25"/>
      <c r="E25"/>
      <c r="F25" s="21"/>
      <c r="H25"/>
      <c r="I25"/>
    </row>
    <row r="26" spans="1:10" x14ac:dyDescent="0.25">
      <c r="A26"/>
      <c r="B26"/>
      <c r="C26"/>
      <c r="D26"/>
      <c r="E26"/>
      <c r="F26" s="21"/>
      <c r="H26"/>
      <c r="I26"/>
    </row>
    <row r="27" spans="1:10" x14ac:dyDescent="0.25">
      <c r="A27"/>
      <c r="B27"/>
      <c r="C27"/>
      <c r="D27"/>
      <c r="E27"/>
      <c r="F27" s="21"/>
      <c r="H27"/>
      <c r="I27"/>
    </row>
    <row r="28" spans="1:10" x14ac:dyDescent="0.25">
      <c r="A28"/>
      <c r="B28"/>
      <c r="C28"/>
      <c r="D28"/>
      <c r="E28"/>
      <c r="F28" s="21"/>
      <c r="H28"/>
      <c r="I28"/>
    </row>
    <row r="29" spans="1:10" x14ac:dyDescent="0.25">
      <c r="A29"/>
      <c r="B29"/>
      <c r="C29"/>
      <c r="D29"/>
      <c r="E29"/>
      <c r="F29" s="21"/>
      <c r="H29"/>
      <c r="I29"/>
    </row>
    <row r="30" spans="1:10" x14ac:dyDescent="0.25">
      <c r="A30"/>
      <c r="B30"/>
      <c r="C30"/>
      <c r="D30"/>
      <c r="E30"/>
      <c r="F30" s="21"/>
      <c r="H30"/>
      <c r="I30"/>
    </row>
    <row r="31" spans="1:10" x14ac:dyDescent="0.25">
      <c r="A31"/>
      <c r="B31"/>
      <c r="C31"/>
      <c r="D31"/>
      <c r="E31"/>
      <c r="F31" s="21"/>
      <c r="H31"/>
      <c r="I31"/>
    </row>
    <row r="32" spans="1:10" x14ac:dyDescent="0.25">
      <c r="A32"/>
      <c r="B32"/>
      <c r="C32"/>
      <c r="D32"/>
      <c r="E32"/>
      <c r="F32" s="21"/>
      <c r="H32"/>
      <c r="I32"/>
    </row>
    <row r="33" spans="1:9" x14ac:dyDescent="0.25">
      <c r="A33"/>
      <c r="B33"/>
      <c r="C33"/>
      <c r="D33"/>
      <c r="E33"/>
      <c r="F33" s="21"/>
      <c r="H33"/>
      <c r="I33"/>
    </row>
    <row r="34" spans="1:9" x14ac:dyDescent="0.25">
      <c r="A34"/>
      <c r="B34"/>
      <c r="C34"/>
      <c r="D34"/>
      <c r="E34"/>
      <c r="F34" s="21"/>
      <c r="H34"/>
      <c r="I34"/>
    </row>
    <row r="35" spans="1:9" x14ac:dyDescent="0.25">
      <c r="A35"/>
      <c r="B35"/>
      <c r="C35"/>
      <c r="D35"/>
      <c r="E35"/>
      <c r="F35" s="21"/>
      <c r="H35"/>
      <c r="I35"/>
    </row>
    <row r="36" spans="1:9" x14ac:dyDescent="0.25">
      <c r="A36"/>
      <c r="B36"/>
      <c r="C36"/>
      <c r="D36"/>
      <c r="E36"/>
      <c r="F36" s="21"/>
      <c r="H36"/>
      <c r="I36"/>
    </row>
    <row r="37" spans="1:9" x14ac:dyDescent="0.25">
      <c r="A37"/>
      <c r="B37"/>
      <c r="C37"/>
      <c r="D37"/>
      <c r="E37"/>
      <c r="F37" s="21"/>
      <c r="H37"/>
      <c r="I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9AD9-2F18-45C3-BE55-E13BC089AC08}">
  <dimension ref="A1:K116"/>
  <sheetViews>
    <sheetView tabSelected="1" workbookViewId="0">
      <selection activeCell="D12" sqref="D12"/>
    </sheetView>
  </sheetViews>
  <sheetFormatPr defaultRowHeight="15" x14ac:dyDescent="0.25"/>
  <cols>
    <col min="1" max="1" width="12.5703125" customWidth="1"/>
    <col min="2" max="2" width="17.140625" style="27" customWidth="1"/>
    <col min="3" max="4" width="18.140625" style="27" customWidth="1"/>
    <col min="5" max="5" width="18.85546875" customWidth="1"/>
    <col min="6" max="6" width="10.7109375" customWidth="1"/>
    <col min="7" max="8" width="13.7109375" customWidth="1"/>
    <col min="9" max="9" width="22.7109375" customWidth="1"/>
    <col min="10" max="10" width="24.7109375" customWidth="1"/>
    <col min="11" max="11" width="32.7109375" customWidth="1"/>
  </cols>
  <sheetData>
    <row r="1" spans="1:11" x14ac:dyDescent="0.25">
      <c r="A1" s="57" t="s">
        <v>73</v>
      </c>
      <c r="B1" s="58" t="s">
        <v>74</v>
      </c>
      <c r="C1" s="62" t="s">
        <v>75</v>
      </c>
      <c r="D1" s="69" t="s">
        <v>243</v>
      </c>
      <c r="E1" s="60" t="s">
        <v>76</v>
      </c>
      <c r="F1" s="59" t="s">
        <v>2</v>
      </c>
      <c r="G1" s="60" t="s">
        <v>77</v>
      </c>
      <c r="H1" s="60" t="s">
        <v>6</v>
      </c>
      <c r="I1" s="60" t="s">
        <v>78</v>
      </c>
      <c r="J1" s="60" t="s">
        <v>79</v>
      </c>
      <c r="K1" s="61" t="s">
        <v>80</v>
      </c>
    </row>
    <row r="2" spans="1:11" x14ac:dyDescent="0.25">
      <c r="A2" s="54">
        <v>44622</v>
      </c>
      <c r="B2" s="63" t="s">
        <v>12</v>
      </c>
      <c r="C2" s="63" t="s">
        <v>94</v>
      </c>
      <c r="D2" s="70" t="s">
        <v>244</v>
      </c>
      <c r="E2" s="55" t="s">
        <v>13</v>
      </c>
      <c r="F2" s="55">
        <v>1</v>
      </c>
      <c r="G2" s="56"/>
      <c r="H2" s="56">
        <f>PRODUCT(Table4[[#This Row],[QTY]]*Table4[[#This Row],[UNIT PRICE]])</f>
        <v>0</v>
      </c>
      <c r="I2" s="55" t="s">
        <v>95</v>
      </c>
      <c r="J2" s="55" t="s">
        <v>96</v>
      </c>
      <c r="K2" s="68"/>
    </row>
    <row r="3" spans="1:11" x14ac:dyDescent="0.25">
      <c r="A3" s="54">
        <v>44622</v>
      </c>
      <c r="B3" s="63"/>
      <c r="C3" s="63" t="s">
        <v>97</v>
      </c>
      <c r="D3" s="70" t="s">
        <v>244</v>
      </c>
      <c r="E3" s="55" t="s">
        <v>13</v>
      </c>
      <c r="F3" s="55">
        <v>1</v>
      </c>
      <c r="G3" s="56"/>
      <c r="H3" s="56">
        <f>PRODUCT(Table4[[#This Row],[QTY]]*Table4[[#This Row],[UNIT PRICE]])</f>
        <v>0</v>
      </c>
      <c r="I3" s="55" t="s">
        <v>98</v>
      </c>
      <c r="J3" s="55" t="s">
        <v>96</v>
      </c>
      <c r="K3" s="65"/>
    </row>
    <row r="4" spans="1:11" x14ac:dyDescent="0.25">
      <c r="A4" s="54">
        <v>44622</v>
      </c>
      <c r="B4" s="63" t="s">
        <v>31</v>
      </c>
      <c r="C4" s="63" t="s">
        <v>99</v>
      </c>
      <c r="D4" s="70" t="s">
        <v>245</v>
      </c>
      <c r="E4" s="55" t="s">
        <v>32</v>
      </c>
      <c r="F4" s="55">
        <v>1</v>
      </c>
      <c r="G4" s="56"/>
      <c r="H4" s="56">
        <f>PRODUCT(Table4[[#This Row],[QTY]]*Table4[[#This Row],[UNIT PRICE]])</f>
        <v>0</v>
      </c>
      <c r="I4" s="55" t="s">
        <v>95</v>
      </c>
      <c r="J4" s="55" t="s">
        <v>96</v>
      </c>
      <c r="K4" s="65"/>
    </row>
    <row r="5" spans="1:11" x14ac:dyDescent="0.25">
      <c r="A5" s="54">
        <v>44622</v>
      </c>
      <c r="B5" s="66"/>
      <c r="C5" s="63" t="s">
        <v>100</v>
      </c>
      <c r="D5" s="70" t="s">
        <v>246</v>
      </c>
      <c r="E5" s="55" t="s">
        <v>32</v>
      </c>
      <c r="F5" s="55">
        <v>1</v>
      </c>
      <c r="G5" s="56"/>
      <c r="H5" s="56">
        <f>PRODUCT(Table4[[#This Row],[QTY]]*Table4[[#This Row],[UNIT PRICE]])</f>
        <v>0</v>
      </c>
      <c r="I5" s="55" t="s">
        <v>95</v>
      </c>
      <c r="J5" s="55" t="s">
        <v>96</v>
      </c>
      <c r="K5" s="55"/>
    </row>
    <row r="6" spans="1:11" x14ac:dyDescent="0.25">
      <c r="A6" s="67">
        <v>44622</v>
      </c>
      <c r="B6" s="63"/>
      <c r="C6" s="63" t="s">
        <v>101</v>
      </c>
      <c r="D6" s="70" t="s">
        <v>246</v>
      </c>
      <c r="E6" s="55" t="s">
        <v>32</v>
      </c>
      <c r="F6" s="55">
        <v>1</v>
      </c>
      <c r="G6" s="56"/>
      <c r="H6" s="56">
        <f>PRODUCT(Table4[[#This Row],[QTY]]*Table4[[#This Row],[UNIT PRICE]])</f>
        <v>0</v>
      </c>
      <c r="I6" s="55" t="s">
        <v>95</v>
      </c>
      <c r="J6" s="55" t="s">
        <v>96</v>
      </c>
      <c r="K6" s="55"/>
    </row>
    <row r="7" spans="1:11" x14ac:dyDescent="0.25">
      <c r="A7" s="71">
        <v>44622</v>
      </c>
      <c r="B7" s="72" t="s">
        <v>34</v>
      </c>
      <c r="C7" s="72" t="s">
        <v>102</v>
      </c>
      <c r="D7" s="72" t="s">
        <v>247</v>
      </c>
      <c r="E7" s="73" t="s">
        <v>104</v>
      </c>
      <c r="F7" s="73">
        <v>1</v>
      </c>
      <c r="G7" s="74"/>
      <c r="H7" s="74">
        <f>PRODUCT(Table4[[#This Row],[QTY]]*Table4[[#This Row],[UNIT PRICE]])</f>
        <v>0</v>
      </c>
      <c r="I7" s="73" t="s">
        <v>95</v>
      </c>
      <c r="J7" s="73" t="s">
        <v>96</v>
      </c>
      <c r="K7" s="55"/>
    </row>
    <row r="8" spans="1:11" x14ac:dyDescent="0.25">
      <c r="A8" s="54">
        <v>44622</v>
      </c>
      <c r="B8" s="63"/>
      <c r="C8" s="63" t="s">
        <v>103</v>
      </c>
      <c r="D8" s="70" t="s">
        <v>248</v>
      </c>
      <c r="E8" s="55" t="s">
        <v>104</v>
      </c>
      <c r="F8" s="55">
        <v>1</v>
      </c>
      <c r="G8" s="56"/>
      <c r="H8" s="56">
        <f>PRODUCT(Table4[[#This Row],[QTY]]*Table4[[#This Row],[UNIT PRICE]])</f>
        <v>0</v>
      </c>
      <c r="I8" s="55" t="s">
        <v>95</v>
      </c>
      <c r="J8" s="55" t="s">
        <v>96</v>
      </c>
      <c r="K8" s="55"/>
    </row>
    <row r="9" spans="1:11" x14ac:dyDescent="0.25">
      <c r="A9" s="54">
        <v>44622</v>
      </c>
      <c r="B9" s="63"/>
      <c r="C9" s="63" t="s">
        <v>105</v>
      </c>
      <c r="D9" s="70" t="s">
        <v>248</v>
      </c>
      <c r="E9" s="55" t="s">
        <v>104</v>
      </c>
      <c r="F9" s="55">
        <v>1</v>
      </c>
      <c r="G9" s="56"/>
      <c r="H9" s="56">
        <f>PRODUCT(Table4[[#This Row],[QTY]]*Table4[[#This Row],[UNIT PRICE]])</f>
        <v>0</v>
      </c>
      <c r="I9" s="55" t="s">
        <v>95</v>
      </c>
      <c r="J9" s="55" t="s">
        <v>96</v>
      </c>
      <c r="K9" s="55"/>
    </row>
    <row r="10" spans="1:11" x14ac:dyDescent="0.25">
      <c r="A10" s="71">
        <v>44622</v>
      </c>
      <c r="B10" s="72"/>
      <c r="C10" s="72" t="s">
        <v>106</v>
      </c>
      <c r="D10" s="72" t="s">
        <v>247</v>
      </c>
      <c r="E10" s="73" t="s">
        <v>104</v>
      </c>
      <c r="F10" s="73">
        <v>1</v>
      </c>
      <c r="G10" s="74"/>
      <c r="H10" s="74">
        <f>PRODUCT(Table4[[#This Row],[QTY]]*Table4[[#This Row],[UNIT PRICE]])</f>
        <v>0</v>
      </c>
      <c r="I10" s="73" t="s">
        <v>95</v>
      </c>
      <c r="J10" s="73" t="s">
        <v>96</v>
      </c>
      <c r="K10" s="55"/>
    </row>
    <row r="11" spans="1:11" x14ac:dyDescent="0.25">
      <c r="A11" s="54">
        <v>44622</v>
      </c>
      <c r="B11" s="63"/>
      <c r="C11" s="63" t="s">
        <v>107</v>
      </c>
      <c r="D11" s="70" t="s">
        <v>248</v>
      </c>
      <c r="E11" s="55" t="s">
        <v>104</v>
      </c>
      <c r="F11" s="55">
        <v>1</v>
      </c>
      <c r="G11" s="56"/>
      <c r="H11" s="56">
        <f>PRODUCT(Table4[[#This Row],[QTY]]*Table4[[#This Row],[UNIT PRICE]])</f>
        <v>0</v>
      </c>
      <c r="I11" s="55" t="s">
        <v>108</v>
      </c>
      <c r="J11" s="55" t="s">
        <v>109</v>
      </c>
      <c r="K11" s="55"/>
    </row>
    <row r="12" spans="1:11" x14ac:dyDescent="0.25">
      <c r="A12" s="54">
        <v>44622</v>
      </c>
      <c r="B12" s="63" t="s">
        <v>40</v>
      </c>
      <c r="C12" s="63" t="s">
        <v>110</v>
      </c>
      <c r="D12" s="70" t="s">
        <v>249</v>
      </c>
      <c r="E12" s="55" t="s">
        <v>41</v>
      </c>
      <c r="F12" s="55">
        <v>1</v>
      </c>
      <c r="G12" s="56"/>
      <c r="H12" s="56">
        <f>PRODUCT(Table4[[#This Row],[QTY]]*Table4[[#This Row],[UNIT PRICE]])</f>
        <v>0</v>
      </c>
      <c r="I12" s="55" t="s">
        <v>95</v>
      </c>
      <c r="J12" s="55" t="s">
        <v>96</v>
      </c>
      <c r="K12" s="55"/>
    </row>
    <row r="13" spans="1:11" x14ac:dyDescent="0.25">
      <c r="A13" s="54">
        <v>44622</v>
      </c>
      <c r="B13" s="63"/>
      <c r="C13" s="63" t="s">
        <v>111</v>
      </c>
      <c r="D13" s="70" t="s">
        <v>250</v>
      </c>
      <c r="E13" s="55" t="s">
        <v>41</v>
      </c>
      <c r="F13" s="55">
        <v>1</v>
      </c>
      <c r="G13" s="56"/>
      <c r="H13" s="56">
        <f>PRODUCT(Table4[[#This Row],[QTY]]*Table4[[#This Row],[UNIT PRICE]])</f>
        <v>0</v>
      </c>
      <c r="I13" s="55" t="s">
        <v>95</v>
      </c>
      <c r="J13" s="55" t="s">
        <v>96</v>
      </c>
      <c r="K13" s="55"/>
    </row>
    <row r="14" spans="1:11" x14ac:dyDescent="0.25">
      <c r="A14" s="54">
        <v>44622</v>
      </c>
      <c r="B14" s="63" t="s">
        <v>112</v>
      </c>
      <c r="C14" s="63" t="s">
        <v>113</v>
      </c>
      <c r="D14" s="70" t="s">
        <v>248</v>
      </c>
      <c r="E14" s="55" t="s">
        <v>114</v>
      </c>
      <c r="F14" s="55">
        <v>1</v>
      </c>
      <c r="G14" s="56"/>
      <c r="H14" s="56">
        <f>PRODUCT(Table4[[#This Row],[QTY]]*Table4[[#This Row],[UNIT PRICE]])</f>
        <v>0</v>
      </c>
      <c r="I14" s="55" t="s">
        <v>108</v>
      </c>
      <c r="J14" s="55" t="s">
        <v>115</v>
      </c>
      <c r="K14" s="55"/>
    </row>
    <row r="15" spans="1:11" x14ac:dyDescent="0.25">
      <c r="A15" s="54">
        <v>44622</v>
      </c>
      <c r="B15" s="66" t="s">
        <v>37</v>
      </c>
      <c r="C15" s="63" t="s">
        <v>116</v>
      </c>
      <c r="D15" s="70" t="s">
        <v>251</v>
      </c>
      <c r="E15" s="55" t="s">
        <v>38</v>
      </c>
      <c r="F15" s="55">
        <v>1</v>
      </c>
      <c r="G15" s="56"/>
      <c r="H15" s="56">
        <f>PRODUCT(Table4[[#This Row],[QTY]]*Table4[[#This Row],[UNIT PRICE]])</f>
        <v>0</v>
      </c>
      <c r="I15" s="55" t="s">
        <v>117</v>
      </c>
      <c r="J15" s="55" t="s">
        <v>118</v>
      </c>
      <c r="K15" s="55"/>
    </row>
    <row r="16" spans="1:11" x14ac:dyDescent="0.25">
      <c r="A16" s="71">
        <v>44622</v>
      </c>
      <c r="B16" s="72"/>
      <c r="C16" s="72" t="s">
        <v>119</v>
      </c>
      <c r="D16" s="72" t="s">
        <v>252</v>
      </c>
      <c r="E16" s="73" t="s">
        <v>38</v>
      </c>
      <c r="F16" s="73">
        <v>1</v>
      </c>
      <c r="G16" s="74"/>
      <c r="H16" s="74">
        <f>PRODUCT(Table4[[#This Row],[QTY]]*Table4[[#This Row],[UNIT PRICE]])</f>
        <v>0</v>
      </c>
      <c r="I16" s="73" t="s">
        <v>120</v>
      </c>
      <c r="J16" s="73" t="s">
        <v>120</v>
      </c>
      <c r="K16" s="55"/>
    </row>
    <row r="17" spans="1:11" x14ac:dyDescent="0.25">
      <c r="A17" s="54">
        <v>44622</v>
      </c>
      <c r="B17" s="63"/>
      <c r="C17" s="63" t="s">
        <v>121</v>
      </c>
      <c r="D17" s="70" t="s">
        <v>245</v>
      </c>
      <c r="E17" s="55" t="s">
        <v>38</v>
      </c>
      <c r="F17" s="55">
        <v>1</v>
      </c>
      <c r="G17" s="56"/>
      <c r="H17" s="56">
        <f>PRODUCT(Table4[[#This Row],[QTY]]*Table4[[#This Row],[UNIT PRICE]])</f>
        <v>0</v>
      </c>
      <c r="I17" s="55" t="s">
        <v>117</v>
      </c>
      <c r="J17" s="55" t="s">
        <v>122</v>
      </c>
      <c r="K17" s="55"/>
    </row>
    <row r="18" spans="1:11" x14ac:dyDescent="0.25">
      <c r="A18" s="54">
        <v>44622</v>
      </c>
      <c r="B18" s="63" t="s">
        <v>62</v>
      </c>
      <c r="C18" s="63" t="s">
        <v>123</v>
      </c>
      <c r="D18" s="70" t="s">
        <v>253</v>
      </c>
      <c r="E18" s="55" t="s">
        <v>63</v>
      </c>
      <c r="F18" s="55">
        <v>1</v>
      </c>
      <c r="G18" s="56"/>
      <c r="H18" s="56">
        <f>PRODUCT(Table4[[#This Row],[QTY]]*Table4[[#This Row],[UNIT PRICE]])</f>
        <v>0</v>
      </c>
      <c r="I18" s="55" t="s">
        <v>108</v>
      </c>
      <c r="J18" s="55" t="s">
        <v>124</v>
      </c>
      <c r="K18" s="55"/>
    </row>
    <row r="19" spans="1:11" x14ac:dyDescent="0.25">
      <c r="A19" s="54">
        <v>44622</v>
      </c>
      <c r="B19" s="63"/>
      <c r="C19" s="63" t="s">
        <v>125</v>
      </c>
      <c r="D19" s="70" t="s">
        <v>253</v>
      </c>
      <c r="E19" s="55" t="s">
        <v>63</v>
      </c>
      <c r="F19" s="55">
        <v>1</v>
      </c>
      <c r="G19" s="56"/>
      <c r="H19" s="56">
        <f>PRODUCT(Table4[[#This Row],[QTY]]*Table4[[#This Row],[UNIT PRICE]])</f>
        <v>0</v>
      </c>
      <c r="I19" s="55" t="s">
        <v>108</v>
      </c>
      <c r="J19" s="55" t="s">
        <v>124</v>
      </c>
      <c r="K19" s="55"/>
    </row>
    <row r="20" spans="1:11" x14ac:dyDescent="0.25">
      <c r="A20" s="54">
        <v>44622</v>
      </c>
      <c r="B20" s="63"/>
      <c r="C20" s="63" t="s">
        <v>126</v>
      </c>
      <c r="D20" s="70" t="s">
        <v>254</v>
      </c>
      <c r="E20" s="55" t="s">
        <v>63</v>
      </c>
      <c r="F20" s="55">
        <v>1</v>
      </c>
      <c r="G20" s="56"/>
      <c r="H20" s="56">
        <f>PRODUCT(Table4[[#This Row],[QTY]]*Table4[[#This Row],[UNIT PRICE]])</f>
        <v>0</v>
      </c>
      <c r="I20" s="55" t="s">
        <v>108</v>
      </c>
      <c r="J20" s="55" t="s">
        <v>124</v>
      </c>
      <c r="K20" s="55"/>
    </row>
    <row r="21" spans="1:11" x14ac:dyDescent="0.25">
      <c r="A21" s="54">
        <v>44622</v>
      </c>
      <c r="B21" s="63"/>
      <c r="C21" s="70" t="s">
        <v>127</v>
      </c>
      <c r="D21" s="70" t="s">
        <v>253</v>
      </c>
      <c r="E21" s="55" t="s">
        <v>63</v>
      </c>
      <c r="F21" s="55">
        <v>1</v>
      </c>
      <c r="G21" s="56"/>
      <c r="H21" s="56">
        <f>PRODUCT(Table4[[#This Row],[QTY]]*Table4[[#This Row],[UNIT PRICE]])</f>
        <v>0</v>
      </c>
      <c r="I21" s="55" t="s">
        <v>108</v>
      </c>
      <c r="J21" s="55" t="s">
        <v>128</v>
      </c>
      <c r="K21" s="55"/>
    </row>
    <row r="22" spans="1:11" x14ac:dyDescent="0.25">
      <c r="A22" s="54">
        <v>44622</v>
      </c>
      <c r="B22" s="63" t="s">
        <v>129</v>
      </c>
      <c r="C22" s="63" t="s">
        <v>130</v>
      </c>
      <c r="D22" s="70" t="s">
        <v>255</v>
      </c>
      <c r="E22" s="55" t="s">
        <v>131</v>
      </c>
      <c r="F22" s="55">
        <v>1</v>
      </c>
      <c r="G22" s="56"/>
      <c r="H22" s="56">
        <f>PRODUCT(Table4[[#This Row],[QTY]]*Table4[[#This Row],[UNIT PRICE]])</f>
        <v>0</v>
      </c>
      <c r="I22" s="55" t="s">
        <v>117</v>
      </c>
      <c r="J22" s="55" t="s">
        <v>132</v>
      </c>
      <c r="K22" s="55"/>
    </row>
    <row r="23" spans="1:11" x14ac:dyDescent="0.25">
      <c r="A23" s="54">
        <v>44622</v>
      </c>
      <c r="B23" s="63" t="s">
        <v>84</v>
      </c>
      <c r="C23" s="63" t="s">
        <v>133</v>
      </c>
      <c r="D23" s="70" t="s">
        <v>256</v>
      </c>
      <c r="E23" s="55" t="s">
        <v>85</v>
      </c>
      <c r="F23" s="55">
        <v>1</v>
      </c>
      <c r="G23" s="56"/>
      <c r="H23" s="56">
        <f>PRODUCT(Table4[[#This Row],[QTY]]*Table4[[#This Row],[UNIT PRICE]])</f>
        <v>0</v>
      </c>
      <c r="I23" s="55" t="s">
        <v>95</v>
      </c>
      <c r="J23" s="55" t="s">
        <v>134</v>
      </c>
      <c r="K23" s="55"/>
    </row>
    <row r="24" spans="1:11" x14ac:dyDescent="0.25">
      <c r="A24" s="54">
        <v>44622</v>
      </c>
      <c r="B24" s="63"/>
      <c r="C24" s="63" t="s">
        <v>135</v>
      </c>
      <c r="D24" s="70" t="s">
        <v>256</v>
      </c>
      <c r="E24" s="55" t="s">
        <v>85</v>
      </c>
      <c r="F24" s="55">
        <v>1</v>
      </c>
      <c r="G24" s="56"/>
      <c r="H24" s="56">
        <f>PRODUCT(Table4[[#This Row],[QTY]]*Table4[[#This Row],[UNIT PRICE]])</f>
        <v>0</v>
      </c>
      <c r="I24" s="55" t="s">
        <v>95</v>
      </c>
      <c r="J24" s="55" t="s">
        <v>134</v>
      </c>
      <c r="K24" s="55"/>
    </row>
    <row r="25" spans="1:11" x14ac:dyDescent="0.25">
      <c r="A25" s="54">
        <v>44622</v>
      </c>
      <c r="B25" s="63" t="s">
        <v>136</v>
      </c>
      <c r="C25" s="63" t="s">
        <v>137</v>
      </c>
      <c r="D25" s="70" t="s">
        <v>257</v>
      </c>
      <c r="E25" s="55" t="s">
        <v>138</v>
      </c>
      <c r="F25" s="55">
        <v>1</v>
      </c>
      <c r="G25" s="56"/>
      <c r="H25" s="56">
        <f>PRODUCT(Table4[[#This Row],[QTY]]*Table4[[#This Row],[UNIT PRICE]])</f>
        <v>0</v>
      </c>
      <c r="I25" s="55" t="s">
        <v>95</v>
      </c>
      <c r="J25" s="55" t="s">
        <v>139</v>
      </c>
      <c r="K25" s="55"/>
    </row>
    <row r="26" spans="1:11" x14ac:dyDescent="0.25">
      <c r="A26" s="54">
        <v>44622</v>
      </c>
      <c r="B26" s="63"/>
      <c r="C26" s="63" t="s">
        <v>140</v>
      </c>
      <c r="D26" s="70" t="s">
        <v>257</v>
      </c>
      <c r="E26" s="55" t="s">
        <v>138</v>
      </c>
      <c r="F26" s="55">
        <v>1</v>
      </c>
      <c r="G26" s="56"/>
      <c r="H26" s="56">
        <f>PRODUCT(Table4[[#This Row],[QTY]]*Table4[[#This Row],[UNIT PRICE]])</f>
        <v>0</v>
      </c>
      <c r="I26" s="55" t="s">
        <v>95</v>
      </c>
      <c r="J26" s="55" t="s">
        <v>139</v>
      </c>
      <c r="K26" s="55"/>
    </row>
    <row r="27" spans="1:11" x14ac:dyDescent="0.25">
      <c r="A27" s="54">
        <v>44622</v>
      </c>
      <c r="B27" s="63" t="s">
        <v>25</v>
      </c>
      <c r="C27" s="63" t="s">
        <v>141</v>
      </c>
      <c r="D27" s="70" t="s">
        <v>258</v>
      </c>
      <c r="E27" s="55" t="s">
        <v>26</v>
      </c>
      <c r="F27" s="55">
        <v>1</v>
      </c>
      <c r="G27" s="56"/>
      <c r="H27" s="56">
        <f>PRODUCT(Table4[[#This Row],[QTY]]*Table4[[#This Row],[UNIT PRICE]])</f>
        <v>0</v>
      </c>
      <c r="I27" s="55" t="s">
        <v>117</v>
      </c>
      <c r="J27" s="55" t="s">
        <v>122</v>
      </c>
      <c r="K27" s="55"/>
    </row>
    <row r="28" spans="1:11" x14ac:dyDescent="0.25">
      <c r="A28" s="54">
        <v>44622</v>
      </c>
      <c r="B28" s="63"/>
      <c r="C28" s="63" t="s">
        <v>142</v>
      </c>
      <c r="D28" s="70" t="s">
        <v>258</v>
      </c>
      <c r="E28" s="55" t="s">
        <v>26</v>
      </c>
      <c r="F28" s="55">
        <v>1</v>
      </c>
      <c r="G28" s="56"/>
      <c r="H28" s="56">
        <f>PRODUCT(Table4[[#This Row],[QTY]]*Table4[[#This Row],[UNIT PRICE]])</f>
        <v>0</v>
      </c>
      <c r="I28" s="55" t="s">
        <v>117</v>
      </c>
      <c r="J28" s="55" t="s">
        <v>143</v>
      </c>
      <c r="K28" s="55"/>
    </row>
    <row r="29" spans="1:11" x14ac:dyDescent="0.25">
      <c r="A29" s="54">
        <v>44622</v>
      </c>
      <c r="B29" s="63" t="s">
        <v>28</v>
      </c>
      <c r="C29" s="63" t="s">
        <v>144</v>
      </c>
      <c r="D29" s="70" t="s">
        <v>259</v>
      </c>
      <c r="E29" s="55" t="s">
        <v>29</v>
      </c>
      <c r="F29" s="55">
        <v>1</v>
      </c>
      <c r="G29" s="56"/>
      <c r="H29" s="56">
        <f>PRODUCT(Table4[[#This Row],[QTY]]*Table4[[#This Row],[UNIT PRICE]])</f>
        <v>0</v>
      </c>
      <c r="I29" s="55" t="s">
        <v>108</v>
      </c>
      <c r="J29" s="55" t="s">
        <v>145</v>
      </c>
      <c r="K29" s="55"/>
    </row>
    <row r="30" spans="1:11" x14ac:dyDescent="0.25">
      <c r="A30" s="54">
        <v>44622</v>
      </c>
      <c r="B30" s="63"/>
      <c r="C30" s="63" t="s">
        <v>146</v>
      </c>
      <c r="D30" s="70" t="s">
        <v>257</v>
      </c>
      <c r="E30" s="55" t="s">
        <v>29</v>
      </c>
      <c r="F30" s="55">
        <v>1</v>
      </c>
      <c r="G30" s="56"/>
      <c r="H30" s="56">
        <f>PRODUCT(Table4[[#This Row],[QTY]]*Table4[[#This Row],[UNIT PRICE]])</f>
        <v>0</v>
      </c>
      <c r="I30" s="55" t="s">
        <v>108</v>
      </c>
      <c r="J30" s="55" t="s">
        <v>147</v>
      </c>
      <c r="K30" s="55"/>
    </row>
    <row r="31" spans="1:11" x14ac:dyDescent="0.25">
      <c r="A31" s="54">
        <v>44622</v>
      </c>
      <c r="B31" s="63"/>
      <c r="C31" s="63" t="s">
        <v>148</v>
      </c>
      <c r="D31" s="70" t="s">
        <v>260</v>
      </c>
      <c r="E31" s="55" t="s">
        <v>29</v>
      </c>
      <c r="F31" s="55">
        <v>1</v>
      </c>
      <c r="G31" s="56"/>
      <c r="H31" s="56">
        <f>PRODUCT(Table4[[#This Row],[QTY]]*Table4[[#This Row],[UNIT PRICE]])</f>
        <v>0</v>
      </c>
      <c r="I31" s="55" t="s">
        <v>95</v>
      </c>
      <c r="J31" s="55" t="s">
        <v>139</v>
      </c>
      <c r="K31" s="55"/>
    </row>
    <row r="32" spans="1:11" x14ac:dyDescent="0.25">
      <c r="A32" s="54">
        <v>44622</v>
      </c>
      <c r="B32" s="63"/>
      <c r="C32" s="63" t="s">
        <v>149</v>
      </c>
      <c r="D32" s="70" t="s">
        <v>257</v>
      </c>
      <c r="E32" s="55" t="s">
        <v>29</v>
      </c>
      <c r="F32" s="55">
        <v>1</v>
      </c>
      <c r="G32" s="56"/>
      <c r="H32" s="56">
        <f>PRODUCT(Table4[[#This Row],[QTY]]*Table4[[#This Row],[UNIT PRICE]])</f>
        <v>0</v>
      </c>
      <c r="I32" s="55" t="s">
        <v>108</v>
      </c>
      <c r="J32" s="55" t="s">
        <v>124</v>
      </c>
      <c r="K32" s="55"/>
    </row>
    <row r="33" spans="1:11" x14ac:dyDescent="0.25">
      <c r="A33" s="54">
        <v>44622</v>
      </c>
      <c r="B33" s="63"/>
      <c r="C33" s="63" t="s">
        <v>150</v>
      </c>
      <c r="D33" s="70" t="s">
        <v>248</v>
      </c>
      <c r="E33" s="55" t="s">
        <v>29</v>
      </c>
      <c r="F33" s="55">
        <v>1</v>
      </c>
      <c r="G33" s="56"/>
      <c r="H33" s="56">
        <f>PRODUCT(Table4[[#This Row],[QTY]]*Table4[[#This Row],[UNIT PRICE]])</f>
        <v>0</v>
      </c>
      <c r="I33" s="55" t="s">
        <v>108</v>
      </c>
      <c r="J33" s="55" t="s">
        <v>124</v>
      </c>
      <c r="K33" s="55"/>
    </row>
    <row r="34" spans="1:11" x14ac:dyDescent="0.25">
      <c r="A34" s="54">
        <v>44622</v>
      </c>
      <c r="B34" s="63"/>
      <c r="C34" s="63" t="s">
        <v>151</v>
      </c>
      <c r="D34" s="70" t="s">
        <v>257</v>
      </c>
      <c r="E34" s="55" t="s">
        <v>29</v>
      </c>
      <c r="F34" s="55">
        <v>1</v>
      </c>
      <c r="G34" s="56"/>
      <c r="H34" s="56">
        <f>PRODUCT(Table4[[#This Row],[QTY]]*Table4[[#This Row],[UNIT PRICE]])</f>
        <v>0</v>
      </c>
      <c r="I34" s="55" t="s">
        <v>120</v>
      </c>
      <c r="J34" s="55" t="s">
        <v>120</v>
      </c>
      <c r="K34" s="55"/>
    </row>
    <row r="35" spans="1:11" x14ac:dyDescent="0.25">
      <c r="A35" s="54">
        <v>44622</v>
      </c>
      <c r="B35" s="63" t="s">
        <v>152</v>
      </c>
      <c r="C35" s="63" t="s">
        <v>153</v>
      </c>
      <c r="D35" s="70" t="s">
        <v>257</v>
      </c>
      <c r="E35" s="55" t="s">
        <v>154</v>
      </c>
      <c r="F35" s="55">
        <v>1</v>
      </c>
      <c r="G35" s="56"/>
      <c r="H35" s="56">
        <f>PRODUCT(Table4[[#This Row],[QTY]]*Table4[[#This Row],[UNIT PRICE]])</f>
        <v>0</v>
      </c>
      <c r="I35" s="55" t="s">
        <v>108</v>
      </c>
      <c r="J35" s="55" t="s">
        <v>147</v>
      </c>
      <c r="K35" s="55"/>
    </row>
    <row r="36" spans="1:11" x14ac:dyDescent="0.25">
      <c r="A36" s="54">
        <v>44622</v>
      </c>
      <c r="B36" s="63" t="s">
        <v>88</v>
      </c>
      <c r="C36" s="63" t="s">
        <v>155</v>
      </c>
      <c r="D36" s="70" t="s">
        <v>258</v>
      </c>
      <c r="E36" s="55" t="s">
        <v>89</v>
      </c>
      <c r="F36" s="55">
        <v>1</v>
      </c>
      <c r="G36" s="56"/>
      <c r="H36" s="56">
        <f>PRODUCT(Table4[[#This Row],[QTY]]*Table4[[#This Row],[UNIT PRICE]])</f>
        <v>0</v>
      </c>
      <c r="I36" s="55" t="s">
        <v>108</v>
      </c>
      <c r="J36" s="55" t="s">
        <v>156</v>
      </c>
      <c r="K36" s="55"/>
    </row>
    <row r="37" spans="1:11" x14ac:dyDescent="0.25">
      <c r="A37" s="54">
        <v>44622</v>
      </c>
      <c r="B37" s="63"/>
      <c r="C37" s="63" t="s">
        <v>157</v>
      </c>
      <c r="D37" s="70" t="s">
        <v>248</v>
      </c>
      <c r="E37" s="55" t="s">
        <v>89</v>
      </c>
      <c r="F37" s="55">
        <v>1</v>
      </c>
      <c r="G37" s="56"/>
      <c r="H37" s="56">
        <f>PRODUCT(Table4[[#This Row],[QTY]]*Table4[[#This Row],[UNIT PRICE]])</f>
        <v>0</v>
      </c>
      <c r="I37" s="55" t="s">
        <v>108</v>
      </c>
      <c r="J37" s="55" t="s">
        <v>147</v>
      </c>
      <c r="K37" s="55"/>
    </row>
    <row r="38" spans="1:11" x14ac:dyDescent="0.25">
      <c r="A38" s="54">
        <v>44622</v>
      </c>
      <c r="B38" s="63"/>
      <c r="C38" s="63" t="s">
        <v>158</v>
      </c>
      <c r="D38" s="70" t="s">
        <v>258</v>
      </c>
      <c r="E38" s="55" t="s">
        <v>89</v>
      </c>
      <c r="F38" s="55">
        <v>1</v>
      </c>
      <c r="G38" s="56"/>
      <c r="H38" s="56">
        <f>PRODUCT(Table4[[#This Row],[QTY]]*Table4[[#This Row],[UNIT PRICE]])</f>
        <v>0</v>
      </c>
      <c r="I38" s="55" t="s">
        <v>95</v>
      </c>
      <c r="J38" s="55" t="s">
        <v>134</v>
      </c>
      <c r="K38" s="55"/>
    </row>
    <row r="39" spans="1:11" x14ac:dyDescent="0.25">
      <c r="A39" s="54">
        <v>44622</v>
      </c>
      <c r="B39" s="63"/>
      <c r="C39" s="63" t="s">
        <v>159</v>
      </c>
      <c r="D39" s="70" t="s">
        <v>261</v>
      </c>
      <c r="E39" s="55" t="s">
        <v>89</v>
      </c>
      <c r="F39" s="55">
        <v>1</v>
      </c>
      <c r="G39" s="56"/>
      <c r="H39" s="56">
        <f>PRODUCT(Table4[[#This Row],[QTY]]*Table4[[#This Row],[UNIT PRICE]])</f>
        <v>0</v>
      </c>
      <c r="I39" s="55" t="s">
        <v>108</v>
      </c>
      <c r="J39" s="55" t="s">
        <v>147</v>
      </c>
      <c r="K39" s="55"/>
    </row>
    <row r="40" spans="1:11" x14ac:dyDescent="0.25">
      <c r="A40" s="54">
        <v>44622</v>
      </c>
      <c r="B40" s="63"/>
      <c r="C40" s="63" t="s">
        <v>160</v>
      </c>
      <c r="D40" s="70" t="s">
        <v>261</v>
      </c>
      <c r="E40" s="55" t="s">
        <v>89</v>
      </c>
      <c r="F40" s="55">
        <v>1</v>
      </c>
      <c r="G40" s="56"/>
      <c r="H40" s="56">
        <f>PRODUCT(Table4[[#This Row],[QTY]]*Table4[[#This Row],[UNIT PRICE]])</f>
        <v>0</v>
      </c>
      <c r="I40" s="55" t="s">
        <v>108</v>
      </c>
      <c r="J40" s="55" t="s">
        <v>147</v>
      </c>
      <c r="K40" s="55"/>
    </row>
    <row r="41" spans="1:11" x14ac:dyDescent="0.25">
      <c r="A41" s="54">
        <v>44622</v>
      </c>
      <c r="B41" s="63"/>
      <c r="C41" s="63" t="s">
        <v>161</v>
      </c>
      <c r="D41" s="70" t="s">
        <v>261</v>
      </c>
      <c r="E41" s="55" t="s">
        <v>89</v>
      </c>
      <c r="F41" s="55">
        <v>1</v>
      </c>
      <c r="G41" s="56"/>
      <c r="H41" s="56">
        <f>PRODUCT(Table4[[#This Row],[QTY]]*Table4[[#This Row],[UNIT PRICE]])</f>
        <v>0</v>
      </c>
      <c r="I41" s="55" t="s">
        <v>95</v>
      </c>
      <c r="J41" s="55" t="s">
        <v>162</v>
      </c>
      <c r="K41" s="55"/>
    </row>
    <row r="42" spans="1:11" x14ac:dyDescent="0.25">
      <c r="A42" s="54">
        <v>44622</v>
      </c>
      <c r="B42" s="63"/>
      <c r="C42" s="63" t="s">
        <v>163</v>
      </c>
      <c r="D42" s="70" t="s">
        <v>261</v>
      </c>
      <c r="E42" s="55" t="s">
        <v>89</v>
      </c>
      <c r="F42" s="55">
        <v>1</v>
      </c>
      <c r="G42" s="56"/>
      <c r="H42" s="56">
        <f>PRODUCT(Table4[[#This Row],[QTY]]*Table4[[#This Row],[UNIT PRICE]])</f>
        <v>0</v>
      </c>
      <c r="I42" s="55" t="s">
        <v>108</v>
      </c>
      <c r="J42" s="55" t="s">
        <v>156</v>
      </c>
      <c r="K42" s="55"/>
    </row>
    <row r="43" spans="1:11" x14ac:dyDescent="0.25">
      <c r="A43" s="54">
        <v>44622</v>
      </c>
      <c r="B43" s="63"/>
      <c r="C43" s="63" t="s">
        <v>164</v>
      </c>
      <c r="D43" s="70" t="s">
        <v>262</v>
      </c>
      <c r="E43" s="55" t="s">
        <v>89</v>
      </c>
      <c r="F43" s="55">
        <v>1</v>
      </c>
      <c r="G43" s="56"/>
      <c r="H43" s="56">
        <f>PRODUCT(Table4[[#This Row],[QTY]]*Table4[[#This Row],[UNIT PRICE]])</f>
        <v>0</v>
      </c>
      <c r="I43" s="55" t="s">
        <v>108</v>
      </c>
      <c r="J43" s="55" t="s">
        <v>156</v>
      </c>
      <c r="K43" s="55"/>
    </row>
    <row r="44" spans="1:11" x14ac:dyDescent="0.25">
      <c r="A44" s="54">
        <v>44622</v>
      </c>
      <c r="B44" s="63"/>
      <c r="C44" s="63" t="s">
        <v>165</v>
      </c>
      <c r="D44" s="70" t="s">
        <v>260</v>
      </c>
      <c r="E44" s="55" t="s">
        <v>89</v>
      </c>
      <c r="F44" s="55">
        <v>1</v>
      </c>
      <c r="G44" s="56"/>
      <c r="H44" s="56">
        <f>PRODUCT(Table4[[#This Row],[QTY]]*Table4[[#This Row],[UNIT PRICE]])</f>
        <v>0</v>
      </c>
      <c r="I44" s="55" t="s">
        <v>108</v>
      </c>
      <c r="J44" s="55" t="s">
        <v>147</v>
      </c>
      <c r="K44" s="55"/>
    </row>
    <row r="45" spans="1:11" x14ac:dyDescent="0.25">
      <c r="A45" s="54">
        <v>44622</v>
      </c>
      <c r="B45" s="63"/>
      <c r="C45" s="63" t="s">
        <v>166</v>
      </c>
      <c r="D45" s="70" t="s">
        <v>260</v>
      </c>
      <c r="E45" s="55" t="s">
        <v>89</v>
      </c>
      <c r="F45" s="55">
        <v>1</v>
      </c>
      <c r="G45" s="56"/>
      <c r="H45" s="56">
        <f>PRODUCT(Table4[[#This Row],[QTY]]*Table4[[#This Row],[UNIT PRICE]])</f>
        <v>0</v>
      </c>
      <c r="I45" s="55" t="s">
        <v>108</v>
      </c>
      <c r="J45" s="55" t="s">
        <v>147</v>
      </c>
      <c r="K45" s="55"/>
    </row>
    <row r="46" spans="1:11" x14ac:dyDescent="0.25">
      <c r="A46" s="54">
        <v>44622</v>
      </c>
      <c r="B46" s="63"/>
      <c r="C46" s="70" t="s">
        <v>167</v>
      </c>
      <c r="D46" s="70" t="s">
        <v>260</v>
      </c>
      <c r="E46" s="55" t="s">
        <v>89</v>
      </c>
      <c r="F46" s="55">
        <v>1</v>
      </c>
      <c r="G46" s="56"/>
      <c r="H46" s="56">
        <f>PRODUCT(Table4[[#This Row],[QTY]]*Table4[[#This Row],[UNIT PRICE]])</f>
        <v>0</v>
      </c>
      <c r="I46" s="55" t="s">
        <v>108</v>
      </c>
      <c r="J46" s="55" t="s">
        <v>147</v>
      </c>
      <c r="K46" s="55"/>
    </row>
    <row r="47" spans="1:11" x14ac:dyDescent="0.25">
      <c r="A47" s="54">
        <v>44622</v>
      </c>
      <c r="B47" s="63"/>
      <c r="C47" s="63" t="s">
        <v>168</v>
      </c>
      <c r="D47" s="70" t="s">
        <v>260</v>
      </c>
      <c r="E47" s="55" t="s">
        <v>89</v>
      </c>
      <c r="F47" s="55">
        <v>1</v>
      </c>
      <c r="G47" s="56"/>
      <c r="H47" s="56">
        <f>PRODUCT(Table4[[#This Row],[QTY]]*Table4[[#This Row],[UNIT PRICE]])</f>
        <v>0</v>
      </c>
      <c r="I47" s="55" t="s">
        <v>108</v>
      </c>
      <c r="J47" s="55" t="s">
        <v>147</v>
      </c>
      <c r="K47" s="55"/>
    </row>
    <row r="48" spans="1:11" x14ac:dyDescent="0.25">
      <c r="A48" s="54">
        <v>44622</v>
      </c>
      <c r="B48" s="63"/>
      <c r="C48" s="63" t="s">
        <v>169</v>
      </c>
      <c r="D48" s="70" t="s">
        <v>260</v>
      </c>
      <c r="E48" s="55" t="s">
        <v>89</v>
      </c>
      <c r="F48" s="55">
        <v>1</v>
      </c>
      <c r="G48" s="56"/>
      <c r="H48" s="56">
        <f>PRODUCT(Table4[[#This Row],[QTY]]*Table4[[#This Row],[UNIT PRICE]])</f>
        <v>0</v>
      </c>
      <c r="I48" s="55" t="s">
        <v>108</v>
      </c>
      <c r="J48" s="55" t="s">
        <v>147</v>
      </c>
      <c r="K48" s="55"/>
    </row>
    <row r="49" spans="1:11" x14ac:dyDescent="0.25">
      <c r="A49" s="54">
        <v>44622</v>
      </c>
      <c r="B49" s="63"/>
      <c r="C49" s="63" t="s">
        <v>170</v>
      </c>
      <c r="D49" s="70" t="s">
        <v>260</v>
      </c>
      <c r="E49" s="55" t="s">
        <v>89</v>
      </c>
      <c r="F49" s="55">
        <v>1</v>
      </c>
      <c r="G49" s="56"/>
      <c r="H49" s="56">
        <f>PRODUCT(Table4[[#This Row],[QTY]]*Table4[[#This Row],[UNIT PRICE]])</f>
        <v>0</v>
      </c>
      <c r="I49" s="55" t="s">
        <v>108</v>
      </c>
      <c r="J49" s="55" t="s">
        <v>147</v>
      </c>
      <c r="K49" s="55"/>
    </row>
    <row r="50" spans="1:11" x14ac:dyDescent="0.25">
      <c r="A50" s="54">
        <v>44622</v>
      </c>
      <c r="B50" s="63"/>
      <c r="C50" s="63" t="s">
        <v>171</v>
      </c>
      <c r="D50" s="70" t="s">
        <v>260</v>
      </c>
      <c r="E50" s="55" t="s">
        <v>89</v>
      </c>
      <c r="F50" s="55">
        <v>1</v>
      </c>
      <c r="G50" s="56"/>
      <c r="H50" s="56">
        <f>PRODUCT(Table4[[#This Row],[QTY]]*Table4[[#This Row],[UNIT PRICE]])</f>
        <v>0</v>
      </c>
      <c r="I50" s="55" t="s">
        <v>108</v>
      </c>
      <c r="J50" s="55" t="s">
        <v>147</v>
      </c>
      <c r="K50" s="55"/>
    </row>
    <row r="51" spans="1:11" x14ac:dyDescent="0.25">
      <c r="A51" s="54">
        <v>44622</v>
      </c>
      <c r="B51" s="63"/>
      <c r="C51" s="63" t="s">
        <v>172</v>
      </c>
      <c r="D51" s="70" t="s">
        <v>258</v>
      </c>
      <c r="E51" s="55" t="s">
        <v>89</v>
      </c>
      <c r="F51" s="55">
        <v>1</v>
      </c>
      <c r="G51" s="56"/>
      <c r="H51" s="56">
        <f>PRODUCT(Table4[[#This Row],[QTY]]*Table4[[#This Row],[UNIT PRICE]])</f>
        <v>0</v>
      </c>
      <c r="I51" s="55" t="s">
        <v>108</v>
      </c>
      <c r="J51" s="55" t="s">
        <v>145</v>
      </c>
      <c r="K51" s="55"/>
    </row>
    <row r="52" spans="1:11" x14ac:dyDescent="0.25">
      <c r="A52" s="54">
        <v>44622</v>
      </c>
      <c r="B52" s="63" t="s">
        <v>19</v>
      </c>
      <c r="C52" s="63" t="s">
        <v>173</v>
      </c>
      <c r="D52" s="70" t="s">
        <v>261</v>
      </c>
      <c r="E52" s="55" t="s">
        <v>20</v>
      </c>
      <c r="F52" s="55">
        <v>1</v>
      </c>
      <c r="G52" s="56"/>
      <c r="H52" s="56">
        <f>PRODUCT(Table4[[#This Row],[QTY]]*Table4[[#This Row],[UNIT PRICE]])</f>
        <v>0</v>
      </c>
      <c r="I52" s="55" t="s">
        <v>108</v>
      </c>
      <c r="J52" s="55" t="s">
        <v>147</v>
      </c>
      <c r="K52" s="55"/>
    </row>
    <row r="53" spans="1:11" x14ac:dyDescent="0.25">
      <c r="A53" s="54">
        <v>44622</v>
      </c>
      <c r="B53" s="63"/>
      <c r="C53" s="63" t="s">
        <v>174</v>
      </c>
      <c r="D53" s="70" t="s">
        <v>261</v>
      </c>
      <c r="E53" s="55" t="s">
        <v>20</v>
      </c>
      <c r="F53" s="55">
        <v>1</v>
      </c>
      <c r="G53" s="56"/>
      <c r="H53" s="56">
        <f>PRODUCT(Table4[[#This Row],[QTY]]*Table4[[#This Row],[UNIT PRICE]])</f>
        <v>0</v>
      </c>
      <c r="I53" s="55" t="s">
        <v>108</v>
      </c>
      <c r="J53" s="55" t="s">
        <v>147</v>
      </c>
      <c r="K53" s="55"/>
    </row>
    <row r="54" spans="1:11" x14ac:dyDescent="0.25">
      <c r="A54" s="54">
        <v>44622</v>
      </c>
      <c r="B54" s="63"/>
      <c r="C54" s="63" t="s">
        <v>175</v>
      </c>
      <c r="D54" s="70" t="s">
        <v>260</v>
      </c>
      <c r="E54" s="55" t="s">
        <v>20</v>
      </c>
      <c r="F54" s="55">
        <v>1</v>
      </c>
      <c r="G54" s="56"/>
      <c r="H54" s="56">
        <f>PRODUCT(Table4[[#This Row],[QTY]]*Table4[[#This Row],[UNIT PRICE]])</f>
        <v>0</v>
      </c>
      <c r="I54" s="55" t="s">
        <v>95</v>
      </c>
      <c r="J54" s="55" t="s">
        <v>176</v>
      </c>
      <c r="K54" s="55"/>
    </row>
    <row r="55" spans="1:11" x14ac:dyDescent="0.25">
      <c r="A55" s="54">
        <v>44622</v>
      </c>
      <c r="B55" s="63"/>
      <c r="C55" s="63" t="s">
        <v>177</v>
      </c>
      <c r="D55" s="70" t="s">
        <v>260</v>
      </c>
      <c r="E55" s="55" t="s">
        <v>20</v>
      </c>
      <c r="F55" s="55">
        <v>1</v>
      </c>
      <c r="G55" s="56"/>
      <c r="H55" s="56">
        <f>PRODUCT(Table4[[#This Row],[QTY]]*Table4[[#This Row],[UNIT PRICE]])</f>
        <v>0</v>
      </c>
      <c r="I55" s="55" t="s">
        <v>95</v>
      </c>
      <c r="J55" s="55" t="s">
        <v>178</v>
      </c>
      <c r="K55" s="55"/>
    </row>
    <row r="56" spans="1:11" x14ac:dyDescent="0.25">
      <c r="A56" s="54">
        <v>44622</v>
      </c>
      <c r="B56" s="63"/>
      <c r="C56" s="63" t="s">
        <v>179</v>
      </c>
      <c r="D56" s="70" t="s">
        <v>260</v>
      </c>
      <c r="E56" s="55" t="s">
        <v>20</v>
      </c>
      <c r="F56" s="55">
        <v>1</v>
      </c>
      <c r="G56" s="56"/>
      <c r="H56" s="56">
        <f>PRODUCT(Table4[[#This Row],[QTY]]*Table4[[#This Row],[UNIT PRICE]])</f>
        <v>0</v>
      </c>
      <c r="I56" s="55" t="s">
        <v>95</v>
      </c>
      <c r="J56" s="55" t="s">
        <v>176</v>
      </c>
      <c r="K56" s="55"/>
    </row>
    <row r="57" spans="1:11" x14ac:dyDescent="0.25">
      <c r="A57" s="54">
        <v>44622</v>
      </c>
      <c r="B57" s="63"/>
      <c r="C57" s="63" t="s">
        <v>180</v>
      </c>
      <c r="D57" s="70" t="s">
        <v>261</v>
      </c>
      <c r="E57" s="55" t="s">
        <v>20</v>
      </c>
      <c r="F57" s="55">
        <v>1</v>
      </c>
      <c r="G57" s="56"/>
      <c r="H57" s="56">
        <f>PRODUCT(Table4[[#This Row],[QTY]]*Table4[[#This Row],[UNIT PRICE]])</f>
        <v>0</v>
      </c>
      <c r="I57" s="55" t="s">
        <v>181</v>
      </c>
      <c r="J57" s="55" t="s">
        <v>182</v>
      </c>
      <c r="K57" s="55"/>
    </row>
    <row r="58" spans="1:11" x14ac:dyDescent="0.25">
      <c r="A58" s="54">
        <v>44622</v>
      </c>
      <c r="B58" s="63"/>
      <c r="C58" s="63" t="s">
        <v>183</v>
      </c>
      <c r="D58" s="70" t="s">
        <v>260</v>
      </c>
      <c r="E58" s="55" t="s">
        <v>20</v>
      </c>
      <c r="F58" s="55">
        <v>1</v>
      </c>
      <c r="G58" s="56"/>
      <c r="H58" s="56">
        <f>PRODUCT(Table4[[#This Row],[QTY]]*Table4[[#This Row],[UNIT PRICE]])</f>
        <v>0</v>
      </c>
      <c r="I58" s="55" t="s">
        <v>95</v>
      </c>
      <c r="J58" s="55" t="s">
        <v>176</v>
      </c>
      <c r="K58" s="55"/>
    </row>
    <row r="59" spans="1:11" x14ac:dyDescent="0.25">
      <c r="A59" s="54">
        <v>44622</v>
      </c>
      <c r="B59" s="63"/>
      <c r="C59" s="63" t="s">
        <v>184</v>
      </c>
      <c r="D59" s="70" t="s">
        <v>260</v>
      </c>
      <c r="E59" s="55" t="s">
        <v>20</v>
      </c>
      <c r="F59" s="55">
        <v>1</v>
      </c>
      <c r="G59" s="56"/>
      <c r="H59" s="56">
        <f>PRODUCT(Table4[[#This Row],[QTY]]*Table4[[#This Row],[UNIT PRICE]])</f>
        <v>0</v>
      </c>
      <c r="I59" s="55" t="s">
        <v>117</v>
      </c>
      <c r="J59" s="55" t="s">
        <v>117</v>
      </c>
      <c r="K59" s="55"/>
    </row>
    <row r="60" spans="1:11" x14ac:dyDescent="0.25">
      <c r="A60" s="54">
        <v>44622</v>
      </c>
      <c r="B60" s="63"/>
      <c r="C60" s="63" t="s">
        <v>185</v>
      </c>
      <c r="D60" s="70" t="s">
        <v>260</v>
      </c>
      <c r="E60" s="55" t="s">
        <v>20</v>
      </c>
      <c r="F60" s="55">
        <v>1</v>
      </c>
      <c r="G60" s="56"/>
      <c r="H60" s="56">
        <f>PRODUCT(Table4[[#This Row],[QTY]]*Table4[[#This Row],[UNIT PRICE]])</f>
        <v>0</v>
      </c>
      <c r="I60" s="55" t="s">
        <v>95</v>
      </c>
      <c r="J60" s="55" t="s">
        <v>176</v>
      </c>
      <c r="K60" s="55"/>
    </row>
    <row r="61" spans="1:11" x14ac:dyDescent="0.25">
      <c r="A61" s="54">
        <v>44622</v>
      </c>
      <c r="B61" s="63"/>
      <c r="C61" s="63" t="s">
        <v>186</v>
      </c>
      <c r="D61" s="70" t="s">
        <v>258</v>
      </c>
      <c r="E61" s="55" t="s">
        <v>20</v>
      </c>
      <c r="F61" s="55">
        <v>1</v>
      </c>
      <c r="G61" s="56"/>
      <c r="H61" s="56">
        <f>PRODUCT(Table4[[#This Row],[QTY]]*Table4[[#This Row],[UNIT PRICE]])</f>
        <v>0</v>
      </c>
      <c r="I61" s="55" t="s">
        <v>108</v>
      </c>
      <c r="J61" s="55" t="s">
        <v>156</v>
      </c>
      <c r="K61" s="55"/>
    </row>
    <row r="62" spans="1:11" x14ac:dyDescent="0.25">
      <c r="A62" s="54">
        <v>44622</v>
      </c>
      <c r="B62" s="63"/>
      <c r="C62" s="63" t="s">
        <v>187</v>
      </c>
      <c r="D62" s="70" t="s">
        <v>258</v>
      </c>
      <c r="E62" s="55" t="s">
        <v>20</v>
      </c>
      <c r="F62" s="55">
        <v>1</v>
      </c>
      <c r="G62" s="56"/>
      <c r="H62" s="56">
        <f>PRODUCT(Table4[[#This Row],[QTY]]*Table4[[#This Row],[UNIT PRICE]])</f>
        <v>0</v>
      </c>
      <c r="I62" s="55" t="s">
        <v>95</v>
      </c>
      <c r="J62" s="55" t="s">
        <v>178</v>
      </c>
      <c r="K62" s="55"/>
    </row>
    <row r="63" spans="1:11" x14ac:dyDescent="0.25">
      <c r="A63" s="54">
        <v>44622</v>
      </c>
      <c r="B63" s="63"/>
      <c r="C63" s="63" t="s">
        <v>188</v>
      </c>
      <c r="D63" s="70" t="s">
        <v>258</v>
      </c>
      <c r="E63" s="55" t="s">
        <v>20</v>
      </c>
      <c r="F63" s="55">
        <v>1</v>
      </c>
      <c r="G63" s="56"/>
      <c r="H63" s="56">
        <f>PRODUCT(Table4[[#This Row],[QTY]]*Table4[[#This Row],[UNIT PRICE]])</f>
        <v>0</v>
      </c>
      <c r="I63" s="55" t="s">
        <v>95</v>
      </c>
      <c r="J63" s="55" t="s">
        <v>176</v>
      </c>
      <c r="K63" s="55"/>
    </row>
    <row r="64" spans="1:11" x14ac:dyDescent="0.25">
      <c r="A64" s="54">
        <v>44622</v>
      </c>
      <c r="B64" s="63" t="s">
        <v>86</v>
      </c>
      <c r="C64" s="63" t="s">
        <v>189</v>
      </c>
      <c r="D64" s="70" t="s">
        <v>263</v>
      </c>
      <c r="E64" s="55" t="s">
        <v>23</v>
      </c>
      <c r="F64" s="55">
        <v>1</v>
      </c>
      <c r="G64" s="56"/>
      <c r="H64" s="56">
        <f>PRODUCT(Table4[[#This Row],[QTY]]*Table4[[#This Row],[UNIT PRICE]])</f>
        <v>0</v>
      </c>
      <c r="I64" s="55" t="s">
        <v>108</v>
      </c>
      <c r="J64" s="55" t="s">
        <v>147</v>
      </c>
      <c r="K64" s="46"/>
    </row>
    <row r="65" spans="1:11" x14ac:dyDescent="0.25">
      <c r="A65" s="54">
        <v>44622</v>
      </c>
      <c r="B65" s="63" t="s">
        <v>22</v>
      </c>
      <c r="C65" s="63" t="s">
        <v>190</v>
      </c>
      <c r="D65" s="70" t="s">
        <v>260</v>
      </c>
      <c r="E65" s="55" t="s">
        <v>23</v>
      </c>
      <c r="F65" s="55">
        <v>1</v>
      </c>
      <c r="G65" s="56"/>
      <c r="H65" s="56">
        <f>PRODUCT(Table4[[#This Row],[QTY]]*Table4[[#This Row],[UNIT PRICE]])</f>
        <v>0</v>
      </c>
      <c r="I65" s="55" t="s">
        <v>108</v>
      </c>
      <c r="J65" s="55" t="s">
        <v>145</v>
      </c>
      <c r="K65" s="55"/>
    </row>
    <row r="66" spans="1:11" x14ac:dyDescent="0.25">
      <c r="A66" s="45">
        <v>44622</v>
      </c>
      <c r="B66" s="63"/>
      <c r="C66" s="63" t="s">
        <v>191</v>
      </c>
      <c r="D66" s="70" t="s">
        <v>260</v>
      </c>
      <c r="E66" s="55" t="s">
        <v>23</v>
      </c>
      <c r="F66" s="55">
        <v>1</v>
      </c>
      <c r="G66" s="56"/>
      <c r="H66" s="56">
        <f>PRODUCT(Table4[[#This Row],[QTY]]*Table4[[#This Row],[UNIT PRICE]])</f>
        <v>0</v>
      </c>
      <c r="I66" s="55" t="s">
        <v>108</v>
      </c>
      <c r="J66" s="55" t="s">
        <v>145</v>
      </c>
      <c r="K66" s="55"/>
    </row>
    <row r="67" spans="1:11" x14ac:dyDescent="0.25">
      <c r="A67" s="45">
        <v>44622</v>
      </c>
      <c r="B67" s="63"/>
      <c r="C67" s="63" t="s">
        <v>192</v>
      </c>
      <c r="D67" s="70" t="s">
        <v>260</v>
      </c>
      <c r="E67" s="55" t="s">
        <v>23</v>
      </c>
      <c r="F67" s="55">
        <v>1</v>
      </c>
      <c r="G67" s="56"/>
      <c r="H67" s="56">
        <f>PRODUCT(Table4[[#This Row],[QTY]]*Table4[[#This Row],[UNIT PRICE]])</f>
        <v>0</v>
      </c>
      <c r="I67" s="55" t="s">
        <v>108</v>
      </c>
      <c r="J67" s="55" t="s">
        <v>145</v>
      </c>
      <c r="K67" s="55"/>
    </row>
    <row r="68" spans="1:11" x14ac:dyDescent="0.25">
      <c r="A68" s="45">
        <v>44622</v>
      </c>
      <c r="B68" s="63"/>
      <c r="C68" s="63" t="s">
        <v>193</v>
      </c>
      <c r="D68" s="70" t="s">
        <v>264</v>
      </c>
      <c r="E68" s="55" t="s">
        <v>23</v>
      </c>
      <c r="F68" s="55">
        <v>1</v>
      </c>
      <c r="G68" s="56"/>
      <c r="H68" s="56">
        <f>PRODUCT(Table4[[#This Row],[QTY]]*Table4[[#This Row],[UNIT PRICE]])</f>
        <v>0</v>
      </c>
      <c r="I68" s="55" t="s">
        <v>108</v>
      </c>
      <c r="J68" s="55" t="s">
        <v>145</v>
      </c>
      <c r="K68" s="55"/>
    </row>
    <row r="69" spans="1:11" x14ac:dyDescent="0.25">
      <c r="A69" s="45">
        <v>44622</v>
      </c>
      <c r="B69" s="63"/>
      <c r="C69" s="63" t="s">
        <v>194</v>
      </c>
      <c r="D69" s="70" t="s">
        <v>264</v>
      </c>
      <c r="E69" s="55" t="s">
        <v>23</v>
      </c>
      <c r="F69" s="55">
        <v>1</v>
      </c>
      <c r="G69" s="56"/>
      <c r="H69" s="56">
        <f>PRODUCT(Table4[[#This Row],[QTY]]*Table4[[#This Row],[UNIT PRICE]])</f>
        <v>0</v>
      </c>
      <c r="I69" s="55" t="s">
        <v>108</v>
      </c>
      <c r="J69" s="55" t="s">
        <v>145</v>
      </c>
      <c r="K69" s="55"/>
    </row>
    <row r="70" spans="1:11" x14ac:dyDescent="0.25">
      <c r="A70" s="45">
        <v>44622</v>
      </c>
      <c r="B70" s="63"/>
      <c r="C70" s="63" t="s">
        <v>195</v>
      </c>
      <c r="D70" s="70" t="s">
        <v>264</v>
      </c>
      <c r="E70" s="55" t="s">
        <v>23</v>
      </c>
      <c r="F70" s="55">
        <v>1</v>
      </c>
      <c r="G70" s="56"/>
      <c r="H70" s="56">
        <f>PRODUCT(Table4[[#This Row],[QTY]]*Table4[[#This Row],[UNIT PRICE]])</f>
        <v>0</v>
      </c>
      <c r="I70" s="55" t="s">
        <v>108</v>
      </c>
      <c r="J70" s="55" t="s">
        <v>145</v>
      </c>
      <c r="K70" s="55"/>
    </row>
    <row r="71" spans="1:11" x14ac:dyDescent="0.25">
      <c r="A71" s="45">
        <v>44622</v>
      </c>
      <c r="B71" s="63"/>
      <c r="C71" s="63" t="s">
        <v>196</v>
      </c>
      <c r="D71" s="70" t="s">
        <v>264</v>
      </c>
      <c r="E71" s="55" t="s">
        <v>23</v>
      </c>
      <c r="F71" s="55">
        <v>1</v>
      </c>
      <c r="G71" s="56"/>
      <c r="H71" s="56">
        <f>PRODUCT(Table4[[#This Row],[QTY]]*Table4[[#This Row],[UNIT PRICE]])</f>
        <v>0</v>
      </c>
      <c r="I71" s="55" t="s">
        <v>108</v>
      </c>
      <c r="J71" s="55" t="s">
        <v>145</v>
      </c>
      <c r="K71" s="55"/>
    </row>
    <row r="72" spans="1:11" x14ac:dyDescent="0.25">
      <c r="A72" s="45">
        <v>44622</v>
      </c>
      <c r="B72" s="63"/>
      <c r="C72" s="63" t="s">
        <v>197</v>
      </c>
      <c r="D72" s="70" t="s">
        <v>264</v>
      </c>
      <c r="E72" s="55" t="s">
        <v>23</v>
      </c>
      <c r="F72" s="55">
        <v>1</v>
      </c>
      <c r="G72" s="56"/>
      <c r="H72" s="56">
        <f>PRODUCT(Table4[[#This Row],[QTY]]*Table4[[#This Row],[UNIT PRICE]])</f>
        <v>0</v>
      </c>
      <c r="I72" s="55" t="s">
        <v>108</v>
      </c>
      <c r="J72" s="55" t="s">
        <v>145</v>
      </c>
      <c r="K72" s="55"/>
    </row>
    <row r="73" spans="1:11" x14ac:dyDescent="0.25">
      <c r="A73" s="45">
        <v>44622</v>
      </c>
      <c r="B73" s="63"/>
      <c r="C73" s="63" t="s">
        <v>198</v>
      </c>
      <c r="D73" s="70" t="s">
        <v>264</v>
      </c>
      <c r="E73" s="55" t="s">
        <v>23</v>
      </c>
      <c r="F73" s="55">
        <v>1</v>
      </c>
      <c r="G73" s="56"/>
      <c r="H73" s="56">
        <f>PRODUCT(Table4[[#This Row],[QTY]]*Table4[[#This Row],[UNIT PRICE]])</f>
        <v>0</v>
      </c>
      <c r="I73" s="55" t="s">
        <v>120</v>
      </c>
      <c r="J73" s="55" t="s">
        <v>120</v>
      </c>
      <c r="K73" s="55"/>
    </row>
    <row r="74" spans="1:11" x14ac:dyDescent="0.25">
      <c r="A74" s="45">
        <v>44622</v>
      </c>
      <c r="B74" s="63"/>
      <c r="C74" s="63" t="s">
        <v>199</v>
      </c>
      <c r="D74" s="70" t="s">
        <v>258</v>
      </c>
      <c r="E74" s="55" t="s">
        <v>23</v>
      </c>
      <c r="F74" s="55">
        <v>1</v>
      </c>
      <c r="G74" s="56"/>
      <c r="H74" s="56">
        <f>PRODUCT(Table4[[#This Row],[QTY]]*Table4[[#This Row],[UNIT PRICE]])</f>
        <v>0</v>
      </c>
      <c r="I74" s="55" t="s">
        <v>95</v>
      </c>
      <c r="J74" s="55" t="s">
        <v>162</v>
      </c>
      <c r="K74" s="55"/>
    </row>
    <row r="75" spans="1:11" x14ac:dyDescent="0.25">
      <c r="A75" s="45">
        <v>44622</v>
      </c>
      <c r="B75" s="63"/>
      <c r="C75" s="63" t="s">
        <v>200</v>
      </c>
      <c r="D75" s="70" t="s">
        <v>258</v>
      </c>
      <c r="E75" s="55" t="s">
        <v>23</v>
      </c>
      <c r="F75" s="55">
        <v>1</v>
      </c>
      <c r="G75" s="56"/>
      <c r="H75" s="56">
        <f>PRODUCT(Table4[[#This Row],[QTY]]*Table4[[#This Row],[UNIT PRICE]])</f>
        <v>0</v>
      </c>
      <c r="I75" s="55" t="s">
        <v>108</v>
      </c>
      <c r="J75" s="55" t="s">
        <v>156</v>
      </c>
      <c r="K75" s="55"/>
    </row>
    <row r="76" spans="1:11" x14ac:dyDescent="0.25">
      <c r="A76" s="45">
        <v>44622</v>
      </c>
      <c r="B76" s="63" t="s">
        <v>43</v>
      </c>
      <c r="C76" s="63" t="s">
        <v>201</v>
      </c>
      <c r="D76" s="70" t="s">
        <v>265</v>
      </c>
      <c r="E76" s="55" t="s">
        <v>44</v>
      </c>
      <c r="F76" s="55">
        <v>1</v>
      </c>
      <c r="G76" s="56"/>
      <c r="H76" s="56">
        <f>PRODUCT(Table4[[#This Row],[QTY]]*Table4[[#This Row],[UNIT PRICE]])</f>
        <v>0</v>
      </c>
      <c r="I76" s="55" t="s">
        <v>95</v>
      </c>
      <c r="J76" s="55" t="s">
        <v>139</v>
      </c>
      <c r="K76" s="55"/>
    </row>
    <row r="77" spans="1:11" x14ac:dyDescent="0.25">
      <c r="A77" s="45">
        <v>44622</v>
      </c>
      <c r="B77" s="63"/>
      <c r="C77" s="63" t="s">
        <v>202</v>
      </c>
      <c r="D77" s="70" t="s">
        <v>266</v>
      </c>
      <c r="E77" s="55" t="s">
        <v>44</v>
      </c>
      <c r="F77" s="55">
        <v>1</v>
      </c>
      <c r="G77" s="56"/>
      <c r="H77" s="56">
        <f>PRODUCT(Table4[[#This Row],[QTY]]*Table4[[#This Row],[UNIT PRICE]])</f>
        <v>0</v>
      </c>
      <c r="I77" s="55" t="s">
        <v>108</v>
      </c>
      <c r="J77" s="55" t="s">
        <v>203</v>
      </c>
      <c r="K77" s="55"/>
    </row>
    <row r="78" spans="1:11" x14ac:dyDescent="0.25">
      <c r="A78" s="45">
        <v>44622</v>
      </c>
      <c r="B78" s="63"/>
      <c r="C78" s="63" t="s">
        <v>204</v>
      </c>
      <c r="D78" s="70" t="s">
        <v>256</v>
      </c>
      <c r="E78" s="55" t="s">
        <v>44</v>
      </c>
      <c r="F78" s="55">
        <v>1</v>
      </c>
      <c r="G78" s="56"/>
      <c r="H78" s="56">
        <f>PRODUCT(Table4[[#This Row],[QTY]]*Table4[[#This Row],[UNIT PRICE]])</f>
        <v>0</v>
      </c>
      <c r="I78" s="55" t="s">
        <v>95</v>
      </c>
      <c r="J78" s="55" t="s">
        <v>139</v>
      </c>
      <c r="K78" s="55"/>
    </row>
    <row r="79" spans="1:11" x14ac:dyDescent="0.25">
      <c r="A79" s="45">
        <v>44622</v>
      </c>
      <c r="B79" s="63" t="s">
        <v>205</v>
      </c>
      <c r="C79" s="63" t="s">
        <v>206</v>
      </c>
      <c r="D79" s="70" t="s">
        <v>248</v>
      </c>
      <c r="E79" s="55" t="s">
        <v>207</v>
      </c>
      <c r="F79" s="55">
        <v>1</v>
      </c>
      <c r="G79" s="56"/>
      <c r="H79" s="56">
        <f>PRODUCT(Table4[[#This Row],[QTY]]*Table4[[#This Row],[UNIT PRICE]])</f>
        <v>0</v>
      </c>
      <c r="I79" s="55" t="s">
        <v>95</v>
      </c>
      <c r="J79" s="55" t="s">
        <v>139</v>
      </c>
      <c r="K79" s="55"/>
    </row>
    <row r="80" spans="1:11" x14ac:dyDescent="0.25">
      <c r="A80" s="45">
        <v>44622</v>
      </c>
      <c r="B80" s="63"/>
      <c r="C80" s="63" t="s">
        <v>208</v>
      </c>
      <c r="D80" s="70" t="s">
        <v>248</v>
      </c>
      <c r="E80" s="55" t="s">
        <v>207</v>
      </c>
      <c r="F80" s="55">
        <v>1</v>
      </c>
      <c r="G80" s="56"/>
      <c r="H80" s="56">
        <f>PRODUCT(Table4[[#This Row],[QTY]]*Table4[[#This Row],[UNIT PRICE]])</f>
        <v>0</v>
      </c>
      <c r="I80" s="55" t="s">
        <v>95</v>
      </c>
      <c r="J80" s="55" t="s">
        <v>139</v>
      </c>
      <c r="K80" s="55"/>
    </row>
    <row r="81" spans="1:11" x14ac:dyDescent="0.25">
      <c r="A81" s="45">
        <v>44622</v>
      </c>
      <c r="B81" s="63"/>
      <c r="C81" s="63" t="s">
        <v>209</v>
      </c>
      <c r="D81" s="70" t="s">
        <v>267</v>
      </c>
      <c r="E81" s="55" t="s">
        <v>207</v>
      </c>
      <c r="F81" s="55">
        <v>1</v>
      </c>
      <c r="G81" s="56"/>
      <c r="H81" s="56">
        <f>PRODUCT(Table4[[#This Row],[QTY]]*Table4[[#This Row],[UNIT PRICE]])</f>
        <v>0</v>
      </c>
      <c r="I81" s="55" t="s">
        <v>95</v>
      </c>
      <c r="J81" s="55" t="s">
        <v>139</v>
      </c>
      <c r="K81" s="55"/>
    </row>
    <row r="82" spans="1:11" x14ac:dyDescent="0.25">
      <c r="A82" s="45">
        <v>44622</v>
      </c>
      <c r="B82" s="63" t="s">
        <v>46</v>
      </c>
      <c r="C82" s="63" t="s">
        <v>210</v>
      </c>
      <c r="D82" s="70" t="s">
        <v>257</v>
      </c>
      <c r="E82" s="55" t="s">
        <v>47</v>
      </c>
      <c r="F82" s="55">
        <v>1</v>
      </c>
      <c r="G82" s="56"/>
      <c r="H82" s="56">
        <f>PRODUCT(Table4[[#This Row],[QTY]]*Table4[[#This Row],[UNIT PRICE]])</f>
        <v>0</v>
      </c>
      <c r="I82" s="55" t="s">
        <v>95</v>
      </c>
      <c r="J82" s="55" t="s">
        <v>176</v>
      </c>
      <c r="K82" s="55"/>
    </row>
    <row r="83" spans="1:11" x14ac:dyDescent="0.25">
      <c r="A83" s="45">
        <v>44622</v>
      </c>
      <c r="B83" s="63"/>
      <c r="C83" s="63" t="s">
        <v>211</v>
      </c>
      <c r="D83" s="70" t="s">
        <v>257</v>
      </c>
      <c r="E83" s="55" t="s">
        <v>47</v>
      </c>
      <c r="F83" s="55">
        <v>1</v>
      </c>
      <c r="G83" s="56"/>
      <c r="H83" s="56">
        <f>PRODUCT(Table4[[#This Row],[QTY]]*Table4[[#This Row],[UNIT PRICE]])</f>
        <v>0</v>
      </c>
      <c r="I83" s="55" t="s">
        <v>95</v>
      </c>
      <c r="J83" s="55" t="s">
        <v>176</v>
      </c>
      <c r="K83" s="55"/>
    </row>
    <row r="84" spans="1:11" x14ac:dyDescent="0.25">
      <c r="A84" s="45">
        <v>44622</v>
      </c>
      <c r="B84" s="63"/>
      <c r="C84" s="63" t="s">
        <v>212</v>
      </c>
      <c r="D84" s="70" t="s">
        <v>257</v>
      </c>
      <c r="E84" s="55" t="s">
        <v>47</v>
      </c>
      <c r="F84" s="55">
        <v>1</v>
      </c>
      <c r="G84" s="56"/>
      <c r="H84" s="56">
        <f>PRODUCT(Table4[[#This Row],[QTY]]*Table4[[#This Row],[UNIT PRICE]])</f>
        <v>0</v>
      </c>
      <c r="I84" s="55" t="s">
        <v>117</v>
      </c>
      <c r="J84" s="55" t="s">
        <v>117</v>
      </c>
      <c r="K84" s="55"/>
    </row>
    <row r="85" spans="1:11" x14ac:dyDescent="0.25">
      <c r="A85" s="45">
        <v>44622</v>
      </c>
      <c r="B85" s="63"/>
      <c r="C85" s="63" t="s">
        <v>213</v>
      </c>
      <c r="D85" s="70" t="s">
        <v>257</v>
      </c>
      <c r="E85" s="55" t="s">
        <v>47</v>
      </c>
      <c r="F85" s="55">
        <v>1</v>
      </c>
      <c r="G85" s="56"/>
      <c r="H85" s="56">
        <f>PRODUCT(Table4[[#This Row],[QTY]]*Table4[[#This Row],[UNIT PRICE]])</f>
        <v>0</v>
      </c>
      <c r="I85" s="55" t="s">
        <v>95</v>
      </c>
      <c r="J85" s="55" t="s">
        <v>176</v>
      </c>
      <c r="K85" s="55"/>
    </row>
    <row r="86" spans="1:11" x14ac:dyDescent="0.25">
      <c r="A86" s="45">
        <v>44622</v>
      </c>
      <c r="B86" s="63"/>
      <c r="C86" s="63" t="s">
        <v>214</v>
      </c>
      <c r="D86" s="70" t="s">
        <v>257</v>
      </c>
      <c r="E86" s="55" t="s">
        <v>47</v>
      </c>
      <c r="F86" s="55">
        <v>1</v>
      </c>
      <c r="G86" s="56"/>
      <c r="H86" s="56">
        <f>PRODUCT(Table4[[#This Row],[QTY]]*Table4[[#This Row],[UNIT PRICE]])</f>
        <v>0</v>
      </c>
      <c r="I86" s="55" t="s">
        <v>108</v>
      </c>
      <c r="J86" s="55" t="s">
        <v>109</v>
      </c>
      <c r="K86" s="55"/>
    </row>
    <row r="87" spans="1:11" x14ac:dyDescent="0.25">
      <c r="A87" s="45">
        <v>44622</v>
      </c>
      <c r="B87" s="63"/>
      <c r="C87" s="63" t="s">
        <v>215</v>
      </c>
      <c r="D87" s="70" t="s">
        <v>257</v>
      </c>
      <c r="E87" s="55" t="s">
        <v>47</v>
      </c>
      <c r="F87" s="55">
        <v>1</v>
      </c>
      <c r="G87" s="56"/>
      <c r="H87" s="56">
        <f>PRODUCT(Table4[[#This Row],[QTY]]*Table4[[#This Row],[UNIT PRICE]])</f>
        <v>0</v>
      </c>
      <c r="I87" s="55" t="s">
        <v>95</v>
      </c>
      <c r="J87" s="55" t="s">
        <v>139</v>
      </c>
      <c r="K87" s="55"/>
    </row>
    <row r="88" spans="1:11" x14ac:dyDescent="0.25">
      <c r="A88" s="45">
        <v>44622</v>
      </c>
      <c r="B88" s="63"/>
      <c r="C88" s="63" t="s">
        <v>216</v>
      </c>
      <c r="D88" s="70" t="s">
        <v>257</v>
      </c>
      <c r="E88" s="55" t="s">
        <v>47</v>
      </c>
      <c r="F88" s="55">
        <v>1</v>
      </c>
      <c r="G88" s="56"/>
      <c r="H88" s="56">
        <f>PRODUCT(Table4[[#This Row],[QTY]]*Table4[[#This Row],[UNIT PRICE]])</f>
        <v>0</v>
      </c>
      <c r="I88" s="55" t="s">
        <v>95</v>
      </c>
      <c r="J88" s="55" t="s">
        <v>176</v>
      </c>
      <c r="K88" s="55"/>
    </row>
    <row r="89" spans="1:11" x14ac:dyDescent="0.25">
      <c r="A89" s="45">
        <v>44622</v>
      </c>
      <c r="B89" s="63"/>
      <c r="C89" s="63" t="s">
        <v>217</v>
      </c>
      <c r="D89" s="70" t="s">
        <v>257</v>
      </c>
      <c r="E89" s="55" t="s">
        <v>47</v>
      </c>
      <c r="F89" s="55">
        <v>1</v>
      </c>
      <c r="G89" s="56"/>
      <c r="H89" s="56">
        <f>PRODUCT(Table4[[#This Row],[QTY]]*Table4[[#This Row],[UNIT PRICE]])</f>
        <v>0</v>
      </c>
      <c r="I89" s="55" t="s">
        <v>95</v>
      </c>
      <c r="J89" s="55" t="s">
        <v>139</v>
      </c>
      <c r="K89" s="55"/>
    </row>
    <row r="90" spans="1:11" x14ac:dyDescent="0.25">
      <c r="A90" s="45">
        <v>44622</v>
      </c>
      <c r="B90" s="63"/>
      <c r="C90" s="70" t="s">
        <v>218</v>
      </c>
      <c r="D90" s="70" t="s">
        <v>257</v>
      </c>
      <c r="E90" s="55" t="s">
        <v>47</v>
      </c>
      <c r="F90" s="55">
        <v>1</v>
      </c>
      <c r="G90" s="56"/>
      <c r="H90" s="56">
        <f>PRODUCT(Table4[[#This Row],[QTY]]*Table4[[#This Row],[UNIT PRICE]])</f>
        <v>0</v>
      </c>
      <c r="I90" s="55" t="s">
        <v>95</v>
      </c>
      <c r="J90" s="55" t="s">
        <v>176</v>
      </c>
      <c r="K90" s="55"/>
    </row>
    <row r="91" spans="1:11" x14ac:dyDescent="0.25">
      <c r="A91" s="45">
        <v>44622</v>
      </c>
      <c r="B91" s="63"/>
      <c r="C91" s="63" t="s">
        <v>219</v>
      </c>
      <c r="D91" s="70" t="s">
        <v>258</v>
      </c>
      <c r="E91" s="55" t="s">
        <v>47</v>
      </c>
      <c r="F91" s="55">
        <v>1</v>
      </c>
      <c r="G91" s="56"/>
      <c r="H91" s="56">
        <f>PRODUCT(Table4[[#This Row],[QTY]]*Table4[[#This Row],[UNIT PRICE]])</f>
        <v>0</v>
      </c>
      <c r="I91" s="55" t="s">
        <v>95</v>
      </c>
      <c r="J91" s="55" t="s">
        <v>176</v>
      </c>
      <c r="K91" s="55"/>
    </row>
    <row r="92" spans="1:11" x14ac:dyDescent="0.25">
      <c r="A92" s="45">
        <v>44622</v>
      </c>
      <c r="B92" s="63"/>
      <c r="C92" s="63" t="s">
        <v>220</v>
      </c>
      <c r="D92" s="70" t="s">
        <v>258</v>
      </c>
      <c r="E92" s="55" t="s">
        <v>47</v>
      </c>
      <c r="F92" s="55">
        <v>1</v>
      </c>
      <c r="G92" s="56"/>
      <c r="H92" s="56">
        <f>PRODUCT(Table4[[#This Row],[QTY]]*Table4[[#This Row],[UNIT PRICE]])</f>
        <v>0</v>
      </c>
      <c r="I92" s="55" t="s">
        <v>95</v>
      </c>
      <c r="J92" s="55" t="s">
        <v>176</v>
      </c>
      <c r="K92" s="55"/>
    </row>
    <row r="93" spans="1:11" x14ac:dyDescent="0.25">
      <c r="A93" s="45">
        <v>44622</v>
      </c>
      <c r="B93" s="63"/>
      <c r="C93" s="63" t="s">
        <v>221</v>
      </c>
      <c r="D93" s="70" t="s">
        <v>260</v>
      </c>
      <c r="E93" s="55" t="s">
        <v>47</v>
      </c>
      <c r="F93" s="55">
        <v>1</v>
      </c>
      <c r="G93" s="56"/>
      <c r="H93" s="56">
        <f>PRODUCT(Table4[[#This Row],[QTY]]*Table4[[#This Row],[UNIT PRICE]])</f>
        <v>0</v>
      </c>
      <c r="I93" s="55" t="s">
        <v>95</v>
      </c>
      <c r="J93" s="55" t="s">
        <v>162</v>
      </c>
      <c r="K93" s="55"/>
    </row>
    <row r="94" spans="1:11" x14ac:dyDescent="0.25">
      <c r="A94" s="45">
        <v>44622</v>
      </c>
      <c r="B94" s="63" t="s">
        <v>222</v>
      </c>
      <c r="C94" s="63" t="s">
        <v>223</v>
      </c>
      <c r="D94" s="70" t="s">
        <v>268</v>
      </c>
      <c r="E94" s="55" t="s">
        <v>72</v>
      </c>
      <c r="F94" s="55">
        <v>1</v>
      </c>
      <c r="G94" s="56"/>
      <c r="H94" s="56">
        <f>PRODUCT(Table4[[#This Row],[QTY]]*Table4[[#This Row],[UNIT PRICE]])</f>
        <v>0</v>
      </c>
      <c r="I94" s="55" t="s">
        <v>117</v>
      </c>
      <c r="J94" s="55" t="s">
        <v>132</v>
      </c>
      <c r="K94" s="55"/>
    </row>
    <row r="95" spans="1:11" x14ac:dyDescent="0.25">
      <c r="A95" s="45">
        <v>44622</v>
      </c>
      <c r="B95" s="63" t="s">
        <v>224</v>
      </c>
      <c r="C95" s="63" t="s">
        <v>225</v>
      </c>
      <c r="D95" s="70" t="s">
        <v>268</v>
      </c>
      <c r="E95" s="55" t="s">
        <v>226</v>
      </c>
      <c r="F95" s="55">
        <v>1</v>
      </c>
      <c r="G95" s="56"/>
      <c r="H95" s="56">
        <f>PRODUCT(Table4[[#This Row],[QTY]]*Table4[[#This Row],[UNIT PRICE]])</f>
        <v>0</v>
      </c>
      <c r="I95" s="55" t="s">
        <v>95</v>
      </c>
      <c r="J95" s="55" t="s">
        <v>227</v>
      </c>
      <c r="K95" s="55"/>
    </row>
    <row r="96" spans="1:11" x14ac:dyDescent="0.25">
      <c r="A96" s="45">
        <v>44622</v>
      </c>
      <c r="B96" s="63"/>
      <c r="C96" s="63" t="s">
        <v>228</v>
      </c>
      <c r="D96" s="70" t="s">
        <v>268</v>
      </c>
      <c r="E96" s="55" t="s">
        <v>226</v>
      </c>
      <c r="F96" s="55">
        <v>1</v>
      </c>
      <c r="G96" s="56"/>
      <c r="H96" s="56">
        <f>PRODUCT(Table4[[#This Row],[QTY]]*Table4[[#This Row],[UNIT PRICE]])</f>
        <v>0</v>
      </c>
      <c r="I96" s="55" t="s">
        <v>95</v>
      </c>
      <c r="J96" s="55" t="s">
        <v>227</v>
      </c>
      <c r="K96" s="55"/>
    </row>
    <row r="97" spans="1:11" x14ac:dyDescent="0.25">
      <c r="A97" s="45">
        <v>44622</v>
      </c>
      <c r="B97" s="63"/>
      <c r="C97" s="63" t="s">
        <v>229</v>
      </c>
      <c r="D97" s="70" t="s">
        <v>268</v>
      </c>
      <c r="E97" s="55" t="s">
        <v>226</v>
      </c>
      <c r="F97" s="55">
        <v>1</v>
      </c>
      <c r="G97" s="56"/>
      <c r="H97" s="56">
        <f>PRODUCT(Table4[[#This Row],[QTY]]*Table4[[#This Row],[UNIT PRICE]])</f>
        <v>0</v>
      </c>
      <c r="I97" s="55" t="s">
        <v>95</v>
      </c>
      <c r="J97" s="55" t="s">
        <v>227</v>
      </c>
      <c r="K97" s="55"/>
    </row>
    <row r="98" spans="1:11" x14ac:dyDescent="0.25">
      <c r="A98" s="45">
        <v>44622</v>
      </c>
      <c r="B98" s="63"/>
      <c r="C98" s="63" t="s">
        <v>230</v>
      </c>
      <c r="D98" s="70" t="s">
        <v>268</v>
      </c>
      <c r="E98" s="55" t="s">
        <v>226</v>
      </c>
      <c r="F98" s="55">
        <v>1</v>
      </c>
      <c r="G98" s="56"/>
      <c r="H98" s="56">
        <f>PRODUCT(Table4[[#This Row],[QTY]]*Table4[[#This Row],[UNIT PRICE]])</f>
        <v>0</v>
      </c>
      <c r="I98" s="55" t="s">
        <v>95</v>
      </c>
      <c r="J98" s="55" t="s">
        <v>227</v>
      </c>
      <c r="K98" s="55"/>
    </row>
    <row r="99" spans="1:11" x14ac:dyDescent="0.25">
      <c r="A99" s="45">
        <v>44622</v>
      </c>
      <c r="B99" s="63"/>
      <c r="C99" s="63" t="s">
        <v>231</v>
      </c>
      <c r="D99" s="70" t="s">
        <v>268</v>
      </c>
      <c r="E99" s="55" t="s">
        <v>226</v>
      </c>
      <c r="F99" s="55">
        <v>1</v>
      </c>
      <c r="G99" s="56"/>
      <c r="H99" s="56">
        <f>PRODUCT(Table4[[#This Row],[QTY]]*Table4[[#This Row],[UNIT PRICE]])</f>
        <v>0</v>
      </c>
      <c r="I99" s="55" t="s">
        <v>95</v>
      </c>
      <c r="J99" s="55" t="s">
        <v>227</v>
      </c>
      <c r="K99" s="55"/>
    </row>
    <row r="100" spans="1:11" x14ac:dyDescent="0.25">
      <c r="A100" s="45">
        <v>44622</v>
      </c>
      <c r="B100" s="63"/>
      <c r="C100" s="63" t="s">
        <v>232</v>
      </c>
      <c r="D100" s="70" t="s">
        <v>268</v>
      </c>
      <c r="E100" s="55" t="s">
        <v>226</v>
      </c>
      <c r="F100" s="55">
        <v>1</v>
      </c>
      <c r="G100" s="56"/>
      <c r="H100" s="56">
        <f>PRODUCT(Table4[[#This Row],[QTY]]*Table4[[#This Row],[UNIT PRICE]])</f>
        <v>0</v>
      </c>
      <c r="I100" s="55" t="s">
        <v>95</v>
      </c>
      <c r="J100" s="55" t="s">
        <v>227</v>
      </c>
      <c r="K100" s="55"/>
    </row>
    <row r="101" spans="1:11" x14ac:dyDescent="0.25">
      <c r="A101" s="45">
        <v>44622</v>
      </c>
      <c r="B101" s="63"/>
      <c r="C101" s="63" t="s">
        <v>233</v>
      </c>
      <c r="D101" s="70" t="s">
        <v>268</v>
      </c>
      <c r="E101" s="55" t="s">
        <v>226</v>
      </c>
      <c r="F101" s="55">
        <v>1</v>
      </c>
      <c r="G101" s="56"/>
      <c r="H101" s="56">
        <f>PRODUCT(Table4[[#This Row],[QTY]]*Table4[[#This Row],[UNIT PRICE]])</f>
        <v>0</v>
      </c>
      <c r="I101" s="55" t="s">
        <v>95</v>
      </c>
      <c r="J101" s="55" t="s">
        <v>227</v>
      </c>
      <c r="K101" s="55"/>
    </row>
    <row r="102" spans="1:11" x14ac:dyDescent="0.25">
      <c r="A102" s="45">
        <v>44622</v>
      </c>
      <c r="B102" s="63"/>
      <c r="C102" s="63" t="s">
        <v>234</v>
      </c>
      <c r="D102" s="70" t="s">
        <v>268</v>
      </c>
      <c r="E102" s="55" t="s">
        <v>226</v>
      </c>
      <c r="F102" s="55">
        <v>1</v>
      </c>
      <c r="G102" s="56"/>
      <c r="H102" s="56">
        <f>PRODUCT(Table4[[#This Row],[QTY]]*Table4[[#This Row],[UNIT PRICE]])</f>
        <v>0</v>
      </c>
      <c r="I102" s="55" t="s">
        <v>117</v>
      </c>
      <c r="J102" s="55" t="s">
        <v>132</v>
      </c>
      <c r="K102" s="55"/>
    </row>
    <row r="103" spans="1:11" x14ac:dyDescent="0.25">
      <c r="A103" s="45">
        <v>44622</v>
      </c>
      <c r="B103" s="63"/>
      <c r="C103" s="63" t="s">
        <v>235</v>
      </c>
      <c r="D103" s="70" t="s">
        <v>268</v>
      </c>
      <c r="E103" s="55" t="s">
        <v>226</v>
      </c>
      <c r="F103" s="55">
        <v>1</v>
      </c>
      <c r="G103" s="56"/>
      <c r="H103" s="56">
        <f>PRODUCT(Table4[[#This Row],[QTY]]*Table4[[#This Row],[UNIT PRICE]])</f>
        <v>0</v>
      </c>
      <c r="I103" s="55" t="s">
        <v>117</v>
      </c>
      <c r="J103" s="55" t="s">
        <v>132</v>
      </c>
      <c r="K103" s="55"/>
    </row>
    <row r="104" spans="1:11" x14ac:dyDescent="0.25">
      <c r="A104" s="45">
        <v>44622</v>
      </c>
      <c r="B104" s="63"/>
      <c r="C104" s="63" t="s">
        <v>236</v>
      </c>
      <c r="D104" s="70" t="s">
        <v>268</v>
      </c>
      <c r="E104" s="55" t="s">
        <v>226</v>
      </c>
      <c r="F104" s="55">
        <v>1</v>
      </c>
      <c r="G104" s="56"/>
      <c r="H104" s="56">
        <f>PRODUCT(Table4[[#This Row],[QTY]]*Table4[[#This Row],[UNIT PRICE]])</f>
        <v>0</v>
      </c>
      <c r="I104" s="55" t="s">
        <v>120</v>
      </c>
      <c r="J104" s="55" t="s">
        <v>120</v>
      </c>
      <c r="K104" s="55"/>
    </row>
    <row r="105" spans="1:11" x14ac:dyDescent="0.25">
      <c r="A105" s="45">
        <v>44622</v>
      </c>
      <c r="B105" s="63"/>
      <c r="C105" s="63" t="s">
        <v>237</v>
      </c>
      <c r="D105" s="70" t="s">
        <v>268</v>
      </c>
      <c r="E105" s="55" t="s">
        <v>226</v>
      </c>
      <c r="F105" s="55">
        <v>1</v>
      </c>
      <c r="G105" s="56"/>
      <c r="H105" s="56">
        <f>PRODUCT(Table4[[#This Row],[QTY]]*Table4[[#This Row],[UNIT PRICE]])</f>
        <v>0</v>
      </c>
      <c r="I105" s="55" t="s">
        <v>120</v>
      </c>
      <c r="J105" s="55" t="s">
        <v>120</v>
      </c>
      <c r="K105" s="55"/>
    </row>
    <row r="106" spans="1:11" x14ac:dyDescent="0.25">
      <c r="A106" s="45">
        <v>44622</v>
      </c>
      <c r="B106" s="63"/>
      <c r="C106" s="63" t="s">
        <v>238</v>
      </c>
      <c r="D106" s="70" t="s">
        <v>268</v>
      </c>
      <c r="E106" s="55" t="s">
        <v>226</v>
      </c>
      <c r="F106" s="55">
        <v>1</v>
      </c>
      <c r="G106" s="56"/>
      <c r="H106" s="56">
        <f>PRODUCT(Table4[[#This Row],[QTY]]*Table4[[#This Row],[UNIT PRICE]])</f>
        <v>0</v>
      </c>
      <c r="I106" s="55" t="s">
        <v>108</v>
      </c>
      <c r="J106" s="55" t="s">
        <v>203</v>
      </c>
      <c r="K106" s="55"/>
    </row>
    <row r="107" spans="1:11" x14ac:dyDescent="0.25">
      <c r="A107" s="45">
        <v>44622</v>
      </c>
      <c r="B107" s="63"/>
      <c r="C107" s="63" t="s">
        <v>239</v>
      </c>
      <c r="D107" s="70" t="s">
        <v>268</v>
      </c>
      <c r="E107" s="55" t="s">
        <v>226</v>
      </c>
      <c r="F107" s="55">
        <v>1</v>
      </c>
      <c r="G107" s="56"/>
      <c r="H107" s="56">
        <f>PRODUCT(Table4[[#This Row],[QTY]]*Table4[[#This Row],[UNIT PRICE]])</f>
        <v>0</v>
      </c>
      <c r="I107" s="55" t="s">
        <v>108</v>
      </c>
      <c r="J107" s="55" t="s">
        <v>128</v>
      </c>
      <c r="K107" s="55"/>
    </row>
    <row r="108" spans="1:11" x14ac:dyDescent="0.25">
      <c r="A108" s="45">
        <v>44622</v>
      </c>
      <c r="B108" s="63"/>
      <c r="C108" s="63" t="s">
        <v>240</v>
      </c>
      <c r="D108" s="70" t="s">
        <v>268</v>
      </c>
      <c r="E108" s="55" t="s">
        <v>226</v>
      </c>
      <c r="F108" s="55">
        <v>1</v>
      </c>
      <c r="G108" s="56"/>
      <c r="H108" s="56">
        <f>PRODUCT(Table4[[#This Row],[QTY]]*Table4[[#This Row],[UNIT PRICE]])</f>
        <v>0</v>
      </c>
      <c r="I108" s="55" t="s">
        <v>95</v>
      </c>
      <c r="J108" s="55" t="s">
        <v>241</v>
      </c>
      <c r="K108" s="55"/>
    </row>
    <row r="109" spans="1:11" x14ac:dyDescent="0.25">
      <c r="A109" s="45">
        <v>44622</v>
      </c>
      <c r="B109" s="63"/>
      <c r="C109" s="63" t="s">
        <v>242</v>
      </c>
      <c r="D109" s="70" t="s">
        <v>268</v>
      </c>
      <c r="E109" s="55" t="s">
        <v>226</v>
      </c>
      <c r="F109" s="55">
        <v>1</v>
      </c>
      <c r="G109" s="56"/>
      <c r="H109" s="56">
        <f>PRODUCT(Table4[[#This Row],[QTY]]*Table4[[#This Row],[UNIT PRICE]])</f>
        <v>0</v>
      </c>
      <c r="I109" s="55" t="s">
        <v>117</v>
      </c>
      <c r="J109" s="55" t="s">
        <v>117</v>
      </c>
      <c r="K109" s="55"/>
    </row>
    <row r="110" spans="1:11" x14ac:dyDescent="0.25">
      <c r="A110" s="45">
        <v>44622</v>
      </c>
      <c r="B110" s="63"/>
      <c r="C110" s="63"/>
      <c r="D110" s="63"/>
      <c r="E110" s="55"/>
      <c r="F110" s="55"/>
      <c r="G110" s="64" t="s">
        <v>6</v>
      </c>
      <c r="H110" s="64">
        <f>SUBTOTAL(109,H3:H109)</f>
        <v>0</v>
      </c>
      <c r="I110" s="55"/>
      <c r="J110" s="55"/>
      <c r="K110" s="55"/>
    </row>
    <row r="111" spans="1:11" x14ac:dyDescent="0.25">
      <c r="A111" s="54"/>
      <c r="B111" s="63"/>
      <c r="C111" s="63"/>
      <c r="D111" s="63"/>
      <c r="E111" s="55"/>
      <c r="F111" s="55"/>
      <c r="G111" s="56"/>
      <c r="H111" s="56"/>
      <c r="I111" s="55"/>
      <c r="J111" s="55"/>
      <c r="K111" s="55"/>
    </row>
    <row r="112" spans="1:11" x14ac:dyDescent="0.25">
      <c r="A112" s="54"/>
      <c r="B112" s="63"/>
      <c r="C112" s="63"/>
      <c r="D112" s="63"/>
      <c r="E112" s="55"/>
      <c r="F112" s="55"/>
      <c r="G112" s="56"/>
      <c r="H112" s="56"/>
      <c r="I112" s="55"/>
      <c r="J112" s="55"/>
      <c r="K112" s="55"/>
    </row>
    <row r="113" spans="1:11" x14ac:dyDescent="0.25">
      <c r="A113" s="54"/>
      <c r="B113" s="63"/>
      <c r="C113" s="63"/>
      <c r="D113" s="63"/>
      <c r="E113" s="55"/>
      <c r="F113" s="55"/>
      <c r="G113" s="56"/>
      <c r="H113" s="56"/>
      <c r="I113" s="55"/>
      <c r="J113" s="55"/>
      <c r="K113" s="55"/>
    </row>
    <row r="114" spans="1:11" x14ac:dyDescent="0.25">
      <c r="A114" s="54"/>
      <c r="B114" s="63"/>
      <c r="C114" s="63"/>
      <c r="D114" s="63"/>
      <c r="E114" s="55"/>
      <c r="F114" s="55"/>
      <c r="G114" s="56"/>
      <c r="H114" s="56"/>
      <c r="I114" s="55"/>
      <c r="J114" s="55"/>
      <c r="K114" s="55"/>
    </row>
    <row r="115" spans="1:11" x14ac:dyDescent="0.25">
      <c r="A115" s="54"/>
      <c r="B115" s="63"/>
      <c r="C115" s="63"/>
      <c r="D115" s="63"/>
      <c r="E115" s="55"/>
      <c r="F115" s="55"/>
      <c r="G115" s="56"/>
      <c r="H115" s="56"/>
      <c r="I115" s="55"/>
      <c r="J115" s="55"/>
      <c r="K115" s="55"/>
    </row>
    <row r="116" spans="1:11" x14ac:dyDescent="0.25">
      <c r="A116" s="54"/>
      <c r="B116" s="63"/>
      <c r="C116" s="63"/>
      <c r="D116" s="63"/>
      <c r="E116" s="55"/>
      <c r="F116" s="55"/>
      <c r="G116" s="56"/>
      <c r="H116" s="56"/>
      <c r="I116" s="55"/>
      <c r="J116" s="55"/>
      <c r="K116" s="55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11-15-2021</vt:lpstr>
      <vt:lpstr>12-22-2021</vt:lpstr>
      <vt:lpstr>3-2-2022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 Belan</dc:creator>
  <cp:keywords/>
  <dc:description/>
  <cp:lastModifiedBy>Jon Belan</cp:lastModifiedBy>
  <cp:revision/>
  <dcterms:created xsi:type="dcterms:W3CDTF">2021-10-13T14:59:47Z</dcterms:created>
  <dcterms:modified xsi:type="dcterms:W3CDTF">2022-03-02T19:14:51Z</dcterms:modified>
  <cp:category/>
  <cp:contentStatus/>
</cp:coreProperties>
</file>