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tutneduar-my.sharepoint.com/personal/nicolas_reboreda_alu_inspt_utn_edu_ar/Documents/"/>
    </mc:Choice>
  </mc:AlternateContent>
  <xr:revisionPtr revIDLastSave="0" documentId="8_{617C2FDA-AB8E-419D-8494-29FCC6CC179D}" xr6:coauthVersionLast="47" xr6:coauthVersionMax="47" xr10:uidLastSave="{00000000-0000-0000-0000-000000000000}"/>
  <bookViews>
    <workbookView xWindow="-120" yWindow="-120" windowWidth="29040" windowHeight="15720" xr2:uid="{CCBD2F33-FB16-4430-BE41-A3CF8BD82A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K52" i="1"/>
  <c r="J52" i="1"/>
  <c r="J50" i="1"/>
  <c r="J55" i="1"/>
  <c r="J53" i="1"/>
  <c r="J54" i="1"/>
  <c r="J51" i="1"/>
  <c r="J49" i="1"/>
  <c r="J48" i="1"/>
  <c r="J47" i="1"/>
  <c r="J46" i="1"/>
  <c r="I45" i="1"/>
  <c r="I21" i="1"/>
  <c r="H21" i="1"/>
  <c r="G21" i="1"/>
  <c r="F21" i="1"/>
  <c r="E21" i="1"/>
  <c r="D21" i="1"/>
  <c r="I20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<sst xmlns="http://schemas.openxmlformats.org/spreadsheetml/2006/main" count="219" uniqueCount="90">
  <si>
    <t>Referencia</t>
  </si>
  <si>
    <t>Producto</t>
  </si>
  <si>
    <t>Unidadades</t>
  </si>
  <si>
    <t>Stock</t>
  </si>
  <si>
    <t>Color</t>
  </si>
  <si>
    <t>Proveedor</t>
  </si>
  <si>
    <t>Departamento</t>
  </si>
  <si>
    <t>Salarios</t>
  </si>
  <si>
    <t>R001</t>
  </si>
  <si>
    <t>Guante</t>
  </si>
  <si>
    <t>R003</t>
  </si>
  <si>
    <t>Bajo</t>
  </si>
  <si>
    <t>Amarillo</t>
  </si>
  <si>
    <t>Calcetines</t>
  </si>
  <si>
    <t>Ropajes S.L.</t>
  </si>
  <si>
    <t>A_dept</t>
  </si>
  <si>
    <t>R002</t>
  </si>
  <si>
    <t>Gafas</t>
  </si>
  <si>
    <t>R010</t>
  </si>
  <si>
    <t>Alto</t>
  </si>
  <si>
    <t>Camisa</t>
  </si>
  <si>
    <t>Ateliere S.A.</t>
  </si>
  <si>
    <t>B_dept</t>
  </si>
  <si>
    <t>Gorra</t>
  </si>
  <si>
    <t>R012</t>
  </si>
  <si>
    <t>Medio</t>
  </si>
  <si>
    <t>Azúl</t>
  </si>
  <si>
    <t>Camiseta</t>
  </si>
  <si>
    <t>C_dept</t>
  </si>
  <si>
    <t>R004</t>
  </si>
  <si>
    <t>Blanco</t>
  </si>
  <si>
    <t>Camisón</t>
  </si>
  <si>
    <t>D_dept</t>
  </si>
  <si>
    <t>R005</t>
  </si>
  <si>
    <t>Sudadera</t>
  </si>
  <si>
    <t>R014</t>
  </si>
  <si>
    <t>Chaqueta</t>
  </si>
  <si>
    <t>R006</t>
  </si>
  <si>
    <t>Gorro</t>
  </si>
  <si>
    <t>Gris</t>
  </si>
  <si>
    <t>Falda</t>
  </si>
  <si>
    <t>R007</t>
  </si>
  <si>
    <t>R008</t>
  </si>
  <si>
    <t>Unidades</t>
  </si>
  <si>
    <t>Pantalones</t>
  </si>
  <si>
    <t>Rojo</t>
  </si>
  <si>
    <t>R009</t>
  </si>
  <si>
    <t>Jersey</t>
  </si>
  <si>
    <t>R011</t>
  </si>
  <si>
    <t>Pañuelo</t>
  </si>
  <si>
    <t>R013</t>
  </si>
  <si>
    <t>Verde</t>
  </si>
  <si>
    <t>Pijama</t>
  </si>
  <si>
    <t>R015</t>
  </si>
  <si>
    <t>ID</t>
  </si>
  <si>
    <t>Edad</t>
  </si>
  <si>
    <t>Jornada(horas)</t>
  </si>
  <si>
    <t>Ventas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</si>
  <si>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</si>
  <si>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</si>
  <si>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</si>
  <si>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</si>
  <si>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</si>
  <si>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</si>
  <si>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</si>
  <si>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</si>
  <si>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</si>
  <si>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</si>
  <si>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</si>
  <si>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</si>
  <si>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</si>
  <si>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</si>
  <si>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</si>
  <si>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</si>
  <si>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Dept3</t>
  </si>
  <si>
    <t>Dept6</t>
  </si>
  <si>
    <t>Dept5</t>
  </si>
  <si>
    <t>Dept4</t>
  </si>
  <si>
    <t>Dept2</t>
  </si>
  <si>
    <t>Numero de comerciantes</t>
  </si>
  <si>
    <t>Edad media de los comerciantes</t>
  </si>
  <si>
    <t>Jornada media de los empleados</t>
  </si>
  <si>
    <t>Suma de las ventas realizadas</t>
  </si>
  <si>
    <t>Numero de comerciantes en el Dept1</t>
  </si>
  <si>
    <t xml:space="preserve">        Media de edad de los comerciales en el Dept2</t>
  </si>
  <si>
    <t xml:space="preserve">      Suma de las ventas de los empleados del Dept3</t>
  </si>
  <si>
    <t xml:space="preserve">                 Suma de las ventas de los empleados del Dept4 y Dept5</t>
  </si>
  <si>
    <t>Media de las ventas de los empleados mayores de 40 años.</t>
  </si>
  <si>
    <t>Media de la jornada de los empleados que venden más de 1.500 €</t>
  </si>
  <si>
    <t>Suma de las ventas mayores de 1.200 €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</si>
</sst>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\ [$€-484]"/>
    <numFmt numFmtId="169" formatCode="#,##0.00\ [$€-1007]"/>
    <numFmt numFmtId="172" formatCode="#,##0\ [$€-1007]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3" borderId="1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3" borderId="1" xfId="0" applyFont="1" applyFill="1" applyBorder="1"/>
    <xf numFmtId="3" fontId="5" fillId="3" borderId="1" xfId="0" applyNumberFormat="1" applyFont="1" applyFill="1" applyBorder="1"/>
    <xf numFmtId="0" fontId="5" fillId="0" borderId="0" xfId="0" applyFont="1"/>
    <xf numFmtId="16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/>
    <xf numFmtId="0" fontId="6" fillId="0" borderId="0" xfId="0" applyFont="1"/>
    <xf numFmtId="172" fontId="0" fillId="0" borderId="0" xfId="0" applyNumberFormat="1"/>
    <xf numFmtId="0" fontId="3" fillId="4" borderId="0" xfId="0" applyFont="1" applyFill="1"/>
    <xf numFmtId="168" fontId="1" fillId="4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57FD-A54B-4F04-8C98-1A215B692554}">
  <dimension ref="A1:Q55"/>
  <sheetViews>
    <sheetView tabSelected="1" workbookViewId="0">
      <selection activeCell="H58" sqref="H58"/>
    </sheetView>
  </sheetViews>
  <sheetFormatPr baseColWidth="10" defaultRowHeight="15" x14ac:dyDescent="0.25"/>
  <cols>
    <col min="3" max="3" width="13.85546875" bestFit="1" customWidth="1"/>
    <col min="4" max="4" width="14.140625" bestFit="1" customWidth="1"/>
    <col min="10" max="10" width="11.85546875" bestFit="1" customWidth="1"/>
  </cols>
  <sheetData>
    <row r="1" spans="1:17" x14ac:dyDescent="0.25">
      <c r="A1" s="1" t="s">
        <v>0</v>
      </c>
      <c r="B1" s="1" t="s">
        <v>1</v>
      </c>
      <c r="C1" s="2"/>
      <c r="D1" s="1" t="s">
        <v>0</v>
      </c>
      <c r="E1" s="1" t="s">
        <v>2</v>
      </c>
      <c r="F1" s="1" t="s">
        <v>3</v>
      </c>
      <c r="G1" s="1" t="s">
        <v>4</v>
      </c>
      <c r="H1" s="2"/>
      <c r="I1" s="1" t="s">
        <v>1</v>
      </c>
      <c r="J1" s="1" t="s">
        <v>5</v>
      </c>
      <c r="K1" s="2"/>
      <c r="L1" s="1" t="s">
        <v>0</v>
      </c>
      <c r="M1" s="1" t="s">
        <v>6</v>
      </c>
      <c r="N1" s="1" t="s">
        <v>7</v>
      </c>
      <c r="O1" s="2"/>
      <c r="P1" s="1" t="s">
        <v>6</v>
      </c>
      <c r="Q1" s="1" t="s">
        <v>7</v>
      </c>
    </row>
    <row r="2" spans="1:17" x14ac:dyDescent="0.25">
      <c r="A2" s="3" t="s">
        <v>8</v>
      </c>
      <c r="B2" s="4" t="s">
        <v>9</v>
      </c>
      <c r="C2" s="2"/>
      <c r="D2" s="3" t="s">
        <v>10</v>
      </c>
      <c r="E2" s="3">
        <v>300</v>
      </c>
      <c r="F2" s="5" t="s">
        <v>11</v>
      </c>
      <c r="G2" s="3" t="s">
        <v>12</v>
      </c>
      <c r="H2" s="6"/>
      <c r="I2" s="4" t="s">
        <v>13</v>
      </c>
      <c r="J2" s="3" t="s">
        <v>14</v>
      </c>
      <c r="K2" s="2"/>
      <c r="L2" s="3" t="s">
        <v>8</v>
      </c>
      <c r="M2" s="4" t="s">
        <v>15</v>
      </c>
      <c r="N2" s="7">
        <v>100000</v>
      </c>
      <c r="O2" s="2"/>
      <c r="P2" s="4" t="s">
        <v>15</v>
      </c>
      <c r="Q2" s="8">
        <v>100000</v>
      </c>
    </row>
    <row r="3" spans="1:17" x14ac:dyDescent="0.25">
      <c r="A3" s="3" t="s">
        <v>16</v>
      </c>
      <c r="B3" s="4" t="s">
        <v>17</v>
      </c>
      <c r="C3" s="2"/>
      <c r="D3" s="3" t="s">
        <v>18</v>
      </c>
      <c r="E3" s="3">
        <v>900</v>
      </c>
      <c r="F3" s="5" t="s">
        <v>19</v>
      </c>
      <c r="G3" s="3" t="s">
        <v>12</v>
      </c>
      <c r="H3" s="6"/>
      <c r="I3" s="4" t="s">
        <v>20</v>
      </c>
      <c r="J3" s="3" t="s">
        <v>21</v>
      </c>
      <c r="K3" s="2"/>
      <c r="L3" s="3" t="s">
        <v>16</v>
      </c>
      <c r="M3" s="4" t="s">
        <v>22</v>
      </c>
      <c r="N3" s="7">
        <v>50000</v>
      </c>
      <c r="O3" s="2"/>
      <c r="P3" s="4" t="s">
        <v>22</v>
      </c>
      <c r="Q3" s="8">
        <v>50000</v>
      </c>
    </row>
    <row r="4" spans="1:17" x14ac:dyDescent="0.25">
      <c r="A4" s="3" t="s">
        <v>10</v>
      </c>
      <c r="B4" s="4" t="s">
        <v>23</v>
      </c>
      <c r="C4" s="2"/>
      <c r="D4" s="3" t="s">
        <v>24</v>
      </c>
      <c r="E4" s="3">
        <v>600</v>
      </c>
      <c r="F4" s="5" t="s">
        <v>25</v>
      </c>
      <c r="G4" s="3" t="s">
        <v>26</v>
      </c>
      <c r="H4" s="6"/>
      <c r="I4" s="4" t="s">
        <v>27</v>
      </c>
      <c r="J4" s="3" t="s">
        <v>14</v>
      </c>
      <c r="K4" s="2"/>
      <c r="L4" s="3" t="s">
        <v>10</v>
      </c>
      <c r="M4" s="4" t="s">
        <v>28</v>
      </c>
      <c r="N4" s="7">
        <v>75000</v>
      </c>
      <c r="O4" s="2"/>
      <c r="P4" s="4" t="s">
        <v>28</v>
      </c>
      <c r="Q4" s="8">
        <v>75000</v>
      </c>
    </row>
    <row r="5" spans="1:17" x14ac:dyDescent="0.25">
      <c r="A5" s="3" t="s">
        <v>29</v>
      </c>
      <c r="B5" s="4" t="s">
        <v>27</v>
      </c>
      <c r="C5" s="2"/>
      <c r="D5" s="3" t="s">
        <v>29</v>
      </c>
      <c r="E5" s="3">
        <v>500</v>
      </c>
      <c r="F5" s="5" t="s">
        <v>25</v>
      </c>
      <c r="G5" s="3" t="s">
        <v>30</v>
      </c>
      <c r="H5" s="6"/>
      <c r="I5" s="4" t="s">
        <v>31</v>
      </c>
      <c r="J5" s="3" t="s">
        <v>21</v>
      </c>
      <c r="K5" s="2"/>
      <c r="L5" s="3" t="s">
        <v>29</v>
      </c>
      <c r="M5" s="4" t="s">
        <v>32</v>
      </c>
      <c r="N5" s="7">
        <v>20000</v>
      </c>
      <c r="O5" s="2"/>
      <c r="P5" s="4" t="s">
        <v>32</v>
      </c>
      <c r="Q5" s="8">
        <v>20000</v>
      </c>
    </row>
    <row r="6" spans="1:17" x14ac:dyDescent="0.25">
      <c r="A6" s="3" t="s">
        <v>33</v>
      </c>
      <c r="B6" s="4" t="s">
        <v>34</v>
      </c>
      <c r="C6" s="2"/>
      <c r="D6" s="3" t="s">
        <v>35</v>
      </c>
      <c r="E6" s="3">
        <v>500</v>
      </c>
      <c r="F6" s="5" t="s">
        <v>25</v>
      </c>
      <c r="G6" s="3" t="s">
        <v>30</v>
      </c>
      <c r="H6" s="6"/>
      <c r="I6" s="4" t="s">
        <v>36</v>
      </c>
      <c r="J6" s="3" t="s">
        <v>21</v>
      </c>
      <c r="K6" s="2"/>
      <c r="L6" s="3" t="s">
        <v>33</v>
      </c>
      <c r="M6" s="4" t="s">
        <v>15</v>
      </c>
      <c r="N6" s="7">
        <v>100000</v>
      </c>
      <c r="O6" s="2"/>
      <c r="P6" s="2"/>
      <c r="Q6" s="2"/>
    </row>
    <row r="7" spans="1:17" x14ac:dyDescent="0.25">
      <c r="A7" s="3" t="s">
        <v>37</v>
      </c>
      <c r="B7" s="4" t="s">
        <v>38</v>
      </c>
      <c r="C7" s="2"/>
      <c r="D7" s="3" t="s">
        <v>33</v>
      </c>
      <c r="E7" s="3">
        <v>600</v>
      </c>
      <c r="F7" s="5" t="s">
        <v>25</v>
      </c>
      <c r="G7" s="3" t="s">
        <v>39</v>
      </c>
      <c r="H7" s="6"/>
      <c r="I7" s="4" t="s">
        <v>40</v>
      </c>
      <c r="J7" s="3" t="s">
        <v>21</v>
      </c>
      <c r="K7" s="2"/>
      <c r="L7" s="3" t="s">
        <v>37</v>
      </c>
      <c r="M7" s="4" t="s">
        <v>22</v>
      </c>
      <c r="N7" s="7">
        <v>50000</v>
      </c>
      <c r="O7" s="2"/>
      <c r="P7" s="2"/>
      <c r="Q7" s="2"/>
    </row>
    <row r="8" spans="1:17" x14ac:dyDescent="0.25">
      <c r="A8" s="3" t="s">
        <v>41</v>
      </c>
      <c r="B8" s="4" t="s">
        <v>13</v>
      </c>
      <c r="C8" s="2"/>
      <c r="D8" s="3" t="s">
        <v>42</v>
      </c>
      <c r="E8" s="3">
        <v>1000</v>
      </c>
      <c r="F8" s="5" t="s">
        <v>19</v>
      </c>
      <c r="G8" s="3" t="s">
        <v>39</v>
      </c>
      <c r="H8" s="6"/>
      <c r="I8" s="4" t="s">
        <v>17</v>
      </c>
      <c r="J8" s="3" t="s">
        <v>14</v>
      </c>
      <c r="K8" s="2"/>
      <c r="L8" s="3" t="s">
        <v>41</v>
      </c>
      <c r="M8" s="4" t="s">
        <v>15</v>
      </c>
      <c r="N8" s="7">
        <v>100000</v>
      </c>
      <c r="O8" s="2"/>
      <c r="P8" s="1" t="s">
        <v>43</v>
      </c>
      <c r="Q8" s="1" t="s">
        <v>3</v>
      </c>
    </row>
    <row r="9" spans="1:17" x14ac:dyDescent="0.25">
      <c r="A9" s="3" t="s">
        <v>42</v>
      </c>
      <c r="B9" s="4" t="s">
        <v>44</v>
      </c>
      <c r="C9" s="2"/>
      <c r="D9" s="3" t="s">
        <v>8</v>
      </c>
      <c r="E9" s="3">
        <v>900</v>
      </c>
      <c r="F9" s="5" t="s">
        <v>19</v>
      </c>
      <c r="G9" s="3" t="s">
        <v>45</v>
      </c>
      <c r="H9" s="6"/>
      <c r="I9" s="4" t="s">
        <v>23</v>
      </c>
      <c r="J9" s="3" t="s">
        <v>14</v>
      </c>
      <c r="K9" s="2"/>
      <c r="L9" s="3" t="s">
        <v>42</v>
      </c>
      <c r="M9" s="4" t="s">
        <v>15</v>
      </c>
      <c r="N9" s="7">
        <v>100000</v>
      </c>
      <c r="O9" s="2"/>
      <c r="P9" s="4">
        <v>100</v>
      </c>
      <c r="Q9" s="4" t="s">
        <v>11</v>
      </c>
    </row>
    <row r="10" spans="1:17" x14ac:dyDescent="0.25">
      <c r="A10" s="3" t="s">
        <v>46</v>
      </c>
      <c r="B10" s="4" t="s">
        <v>20</v>
      </c>
      <c r="C10" s="2"/>
      <c r="D10" s="3" t="s">
        <v>37</v>
      </c>
      <c r="E10" s="3">
        <v>800</v>
      </c>
      <c r="F10" s="5" t="s">
        <v>19</v>
      </c>
      <c r="G10" s="3" t="s">
        <v>45</v>
      </c>
      <c r="H10" s="6"/>
      <c r="I10" s="4" t="s">
        <v>38</v>
      </c>
      <c r="J10" s="3" t="s">
        <v>14</v>
      </c>
      <c r="K10" s="2"/>
      <c r="L10" s="3" t="s">
        <v>46</v>
      </c>
      <c r="M10" s="4" t="s">
        <v>28</v>
      </c>
      <c r="N10" s="7">
        <v>75000</v>
      </c>
      <c r="O10" s="2"/>
      <c r="P10" s="4">
        <v>200</v>
      </c>
      <c r="Q10" s="4" t="s">
        <v>11</v>
      </c>
    </row>
    <row r="11" spans="1:17" x14ac:dyDescent="0.25">
      <c r="A11" s="3" t="s">
        <v>18</v>
      </c>
      <c r="B11" s="4" t="s">
        <v>47</v>
      </c>
      <c r="C11" s="2"/>
      <c r="D11" s="3" t="s">
        <v>46</v>
      </c>
      <c r="E11" s="3">
        <v>700</v>
      </c>
      <c r="F11" s="5" t="s">
        <v>25</v>
      </c>
      <c r="G11" s="3" t="s">
        <v>45</v>
      </c>
      <c r="H11" s="6"/>
      <c r="I11" s="4" t="s">
        <v>9</v>
      </c>
      <c r="J11" s="3" t="s">
        <v>14</v>
      </c>
      <c r="K11" s="2"/>
      <c r="L11" s="3" t="s">
        <v>18</v>
      </c>
      <c r="M11" s="4" t="s">
        <v>32</v>
      </c>
      <c r="N11" s="7">
        <v>20000</v>
      </c>
      <c r="O11" s="2"/>
      <c r="P11" s="4">
        <v>300</v>
      </c>
      <c r="Q11" s="4" t="s">
        <v>11</v>
      </c>
    </row>
    <row r="12" spans="1:17" x14ac:dyDescent="0.25">
      <c r="A12" s="3" t="s">
        <v>48</v>
      </c>
      <c r="B12" s="4" t="s">
        <v>49</v>
      </c>
      <c r="C12" s="2"/>
      <c r="D12" s="3" t="s">
        <v>50</v>
      </c>
      <c r="E12" s="3">
        <v>100</v>
      </c>
      <c r="F12" s="5" t="s">
        <v>11</v>
      </c>
      <c r="G12" s="3" t="s">
        <v>45</v>
      </c>
      <c r="H12" s="6"/>
      <c r="I12" s="4" t="s">
        <v>47</v>
      </c>
      <c r="J12" s="3" t="s">
        <v>21</v>
      </c>
      <c r="K12" s="2"/>
      <c r="L12" s="3" t="s">
        <v>48</v>
      </c>
      <c r="M12" s="4" t="s">
        <v>32</v>
      </c>
      <c r="N12" s="7">
        <v>20000</v>
      </c>
      <c r="O12" s="2"/>
      <c r="P12" s="4">
        <v>400</v>
      </c>
      <c r="Q12" s="4" t="s">
        <v>25</v>
      </c>
    </row>
    <row r="13" spans="1:17" x14ac:dyDescent="0.25">
      <c r="A13" s="3" t="s">
        <v>24</v>
      </c>
      <c r="B13" s="4" t="s">
        <v>36</v>
      </c>
      <c r="C13" s="2"/>
      <c r="D13" s="3" t="s">
        <v>16</v>
      </c>
      <c r="E13" s="3">
        <v>100</v>
      </c>
      <c r="F13" s="5" t="s">
        <v>11</v>
      </c>
      <c r="G13" s="3" t="s">
        <v>51</v>
      </c>
      <c r="H13" s="6"/>
      <c r="I13" s="4" t="s">
        <v>44</v>
      </c>
      <c r="J13" s="3" t="s">
        <v>14</v>
      </c>
      <c r="K13" s="2"/>
      <c r="L13" s="3" t="s">
        <v>24</v>
      </c>
      <c r="M13" s="4" t="s">
        <v>28</v>
      </c>
      <c r="N13" s="7">
        <v>75000</v>
      </c>
      <c r="O13" s="2"/>
      <c r="P13" s="4">
        <v>500</v>
      </c>
      <c r="Q13" s="4" t="s">
        <v>25</v>
      </c>
    </row>
    <row r="14" spans="1:17" x14ac:dyDescent="0.25">
      <c r="A14" s="3" t="s">
        <v>50</v>
      </c>
      <c r="B14" s="4" t="s">
        <v>40</v>
      </c>
      <c r="C14" s="2"/>
      <c r="D14" s="3" t="s">
        <v>41</v>
      </c>
      <c r="E14" s="3">
        <v>800</v>
      </c>
      <c r="F14" s="5" t="s">
        <v>19</v>
      </c>
      <c r="G14" s="3" t="s">
        <v>51</v>
      </c>
      <c r="H14" s="6"/>
      <c r="I14" s="4" t="s">
        <v>49</v>
      </c>
      <c r="J14" s="3" t="s">
        <v>21</v>
      </c>
      <c r="K14" s="2"/>
      <c r="L14" s="3" t="s">
        <v>50</v>
      </c>
      <c r="M14" s="4" t="s">
        <v>22</v>
      </c>
      <c r="N14" s="7">
        <v>50000</v>
      </c>
      <c r="O14" s="2"/>
      <c r="P14" s="4">
        <v>600</v>
      </c>
      <c r="Q14" s="4" t="s">
        <v>25</v>
      </c>
    </row>
    <row r="15" spans="1:17" x14ac:dyDescent="0.25">
      <c r="A15" s="3" t="s">
        <v>35</v>
      </c>
      <c r="B15" s="4" t="s">
        <v>52</v>
      </c>
      <c r="C15" s="2"/>
      <c r="D15" s="3" t="s">
        <v>48</v>
      </c>
      <c r="E15" s="3">
        <v>700</v>
      </c>
      <c r="F15" s="5" t="s">
        <v>25</v>
      </c>
      <c r="G15" s="3" t="s">
        <v>51</v>
      </c>
      <c r="H15" s="6"/>
      <c r="I15" s="4" t="s">
        <v>52</v>
      </c>
      <c r="J15" s="3" t="s">
        <v>21</v>
      </c>
      <c r="K15" s="2"/>
      <c r="L15" s="3" t="s">
        <v>35</v>
      </c>
      <c r="M15" s="4" t="s">
        <v>22</v>
      </c>
      <c r="N15" s="7">
        <v>50000</v>
      </c>
      <c r="O15" s="2"/>
      <c r="P15" s="4">
        <v>700</v>
      </c>
      <c r="Q15" s="4" t="s">
        <v>25</v>
      </c>
    </row>
    <row r="16" spans="1:17" x14ac:dyDescent="0.25">
      <c r="A16" s="3" t="s">
        <v>53</v>
      </c>
      <c r="B16" s="4" t="s">
        <v>31</v>
      </c>
      <c r="C16" s="2"/>
      <c r="D16" s="3" t="s">
        <v>53</v>
      </c>
      <c r="E16" s="3">
        <v>700</v>
      </c>
      <c r="F16" s="5" t="s">
        <v>25</v>
      </c>
      <c r="G16" s="3" t="s">
        <v>51</v>
      </c>
      <c r="H16" s="6"/>
      <c r="I16" s="4" t="s">
        <v>34</v>
      </c>
      <c r="J16" s="3" t="s">
        <v>14</v>
      </c>
      <c r="K16" s="2"/>
      <c r="L16" s="3" t="s">
        <v>53</v>
      </c>
      <c r="M16" s="4" t="s">
        <v>15</v>
      </c>
      <c r="N16" s="7">
        <v>100000</v>
      </c>
      <c r="O16" s="2"/>
      <c r="P16" s="4">
        <v>800</v>
      </c>
      <c r="Q16" s="4" t="s">
        <v>19</v>
      </c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2"/>
      <c r="L17" s="12"/>
      <c r="M17" s="2"/>
      <c r="N17" s="2"/>
      <c r="O17" s="2"/>
      <c r="P17" s="4">
        <v>900</v>
      </c>
      <c r="Q17" s="4" t="s">
        <v>19</v>
      </c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12"/>
      <c r="L18" s="12"/>
      <c r="M18" s="2"/>
      <c r="N18" s="2"/>
      <c r="O18" s="2"/>
      <c r="P18" s="4">
        <v>1000</v>
      </c>
      <c r="Q18" s="4" t="s">
        <v>19</v>
      </c>
    </row>
    <row r="19" spans="1:17" x14ac:dyDescent="0.25">
      <c r="A19" s="2"/>
      <c r="B19" s="2"/>
      <c r="C19" s="1" t="s">
        <v>0</v>
      </c>
      <c r="D19" s="1" t="s">
        <v>1</v>
      </c>
      <c r="E19" s="1" t="s">
        <v>43</v>
      </c>
      <c r="F19" s="1" t="s">
        <v>3</v>
      </c>
      <c r="G19" s="1" t="s">
        <v>4</v>
      </c>
      <c r="H19" s="1" t="s">
        <v>5</v>
      </c>
      <c r="I19" s="1" t="s">
        <v>7</v>
      </c>
      <c r="J19" s="2"/>
      <c r="K19" s="12"/>
      <c r="L19" s="12"/>
      <c r="M19" s="2"/>
      <c r="N19" s="2"/>
      <c r="O19" s="2"/>
      <c r="P19" s="2"/>
      <c r="Q19" s="2"/>
    </row>
    <row r="20" spans="1:17" x14ac:dyDescent="0.25">
      <c r="A20" s="2"/>
      <c r="B20" s="2"/>
      <c r="C20" s="9" t="s">
        <v>16</v>
      </c>
      <c r="D20" s="10" t="str">
        <f>VLOOKUP(C20,A2:B16,2)</f>
        <v>Gafas</v>
      </c>
      <c r="E20" s="10">
        <f>VLOOKUP(C20,D2:G16,2)</f>
        <v>100</v>
      </c>
      <c r="F20" s="10" t="str">
        <f>VLOOKUP(C20,D2:G16,3)</f>
        <v>Bajo</v>
      </c>
      <c r="G20" s="10" t="str">
        <f>VLOOKUP(C20,D2:G16,4)</f>
        <v>Verde</v>
      </c>
      <c r="H20" s="10" t="str">
        <f>VLOOKUP(D20,I2:J16,2)</f>
        <v>Ropajes S.L.</v>
      </c>
      <c r="I20" s="11">
        <f>VLOOKUP(C20,L2:N16,3)</f>
        <v>50000</v>
      </c>
      <c r="J20" s="2"/>
      <c r="K20" s="12"/>
      <c r="L20" s="12"/>
      <c r="M20" s="2"/>
      <c r="N20" s="2"/>
      <c r="O20" s="2"/>
      <c r="P20" s="2"/>
      <c r="Q20" s="2"/>
    </row>
    <row r="21" spans="1:17" x14ac:dyDescent="0.25">
      <c r="A21" s="2"/>
      <c r="B21" s="2"/>
      <c r="C21" s="9" t="s">
        <v>24</v>
      </c>
      <c r="D21" s="10" t="str">
        <f>VLOOKUP(C21,A2:B16,2)</f>
        <v>Chaqueta</v>
      </c>
      <c r="E21" s="10">
        <f>VLOOKUP(C21,D2:G16,2,0)</f>
        <v>600</v>
      </c>
      <c r="F21" s="10" t="str">
        <f>VLOOKUP(C21,D2:G16,3)</f>
        <v>Medio</v>
      </c>
      <c r="G21" s="10" t="str">
        <f>VLOOKUP(C21,D2:G16,4,0)</f>
        <v>Azúl</v>
      </c>
      <c r="H21" s="10" t="str">
        <f>VLOOKUP(D21,I2:J16,2)</f>
        <v>Ateliere S.A.</v>
      </c>
      <c r="I21" s="11">
        <f>VLOOKUP(C21,L2:N16,3)</f>
        <v>75000</v>
      </c>
      <c r="J21" s="2"/>
      <c r="K21" s="12"/>
      <c r="L21" s="12"/>
      <c r="M21" s="2"/>
      <c r="N21" s="2"/>
      <c r="O21" s="2"/>
      <c r="P21" s="2"/>
      <c r="Q21" s="2"/>
    </row>
    <row r="26" spans="1:17" x14ac:dyDescent="0.25">
      <c r="A26" s="1" t="s">
        <v>54</v>
      </c>
      <c r="B26" s="1" t="s">
        <v>55</v>
      </c>
      <c r="C26" s="1" t="s">
        <v>6</v>
      </c>
      <c r="D26" s="1" t="s">
        <v>56</v>
      </c>
      <c r="E26" s="1" t="s">
        <v>57</v>
      </c>
    </row>
    <row r="27" spans="1:17" x14ac:dyDescent="0.25">
      <c r="A27" s="14" t="s">
        <v>58</v>
      </c>
      <c r="B27" s="14">
        <v>50</v>
      </c>
      <c r="C27" s="14" t="s">
        <v>73</v>
      </c>
      <c r="D27" s="14">
        <v>7</v>
      </c>
      <c r="E27" s="13">
        <v>1050</v>
      </c>
    </row>
    <row r="28" spans="1:17" x14ac:dyDescent="0.25">
      <c r="A28" s="14" t="s">
        <v>59</v>
      </c>
      <c r="B28" s="14">
        <v>49</v>
      </c>
      <c r="C28" s="14" t="s">
        <v>74</v>
      </c>
      <c r="D28" s="14">
        <v>6</v>
      </c>
      <c r="E28" s="13">
        <v>1830</v>
      </c>
    </row>
    <row r="29" spans="1:17" x14ac:dyDescent="0.25">
      <c r="A29" s="14" t="s">
        <v>60</v>
      </c>
      <c r="B29" s="14">
        <v>33</v>
      </c>
      <c r="C29" s="14" t="s">
        <v>73</v>
      </c>
      <c r="D29" s="14">
        <v>6</v>
      </c>
      <c r="E29" s="13">
        <v>1410</v>
      </c>
    </row>
    <row r="30" spans="1:17" x14ac:dyDescent="0.25">
      <c r="A30" s="14" t="s">
        <v>61</v>
      </c>
      <c r="B30" s="14">
        <v>36</v>
      </c>
      <c r="C30" s="14" t="s">
        <v>75</v>
      </c>
      <c r="D30" s="14">
        <v>7</v>
      </c>
      <c r="E30" s="13">
        <v>1380</v>
      </c>
    </row>
    <row r="31" spans="1:17" x14ac:dyDescent="0.25">
      <c r="A31" s="14" t="s">
        <v>62</v>
      </c>
      <c r="B31" s="14">
        <v>31</v>
      </c>
      <c r="C31" s="14" t="s">
        <v>75</v>
      </c>
      <c r="D31" s="14">
        <v>5</v>
      </c>
      <c r="E31" s="13">
        <v>1040</v>
      </c>
    </row>
    <row r="32" spans="1:17" x14ac:dyDescent="0.25">
      <c r="A32" s="14" t="s">
        <v>63</v>
      </c>
      <c r="B32" s="14">
        <v>31</v>
      </c>
      <c r="C32" s="14" t="s">
        <v>76</v>
      </c>
      <c r="D32" s="14">
        <v>8</v>
      </c>
      <c r="E32" s="13">
        <v>1580</v>
      </c>
    </row>
    <row r="33" spans="1:10" x14ac:dyDescent="0.25">
      <c r="A33" s="14" t="s">
        <v>64</v>
      </c>
      <c r="B33" s="14">
        <v>45</v>
      </c>
      <c r="C33" s="14" t="s">
        <v>74</v>
      </c>
      <c r="D33" s="14">
        <v>8</v>
      </c>
      <c r="E33" s="13">
        <v>1870</v>
      </c>
    </row>
    <row r="34" spans="1:10" x14ac:dyDescent="0.25">
      <c r="A34" s="14" t="s">
        <v>65</v>
      </c>
      <c r="B34" s="14">
        <v>48</v>
      </c>
      <c r="C34" s="14" t="s">
        <v>75</v>
      </c>
      <c r="D34" s="14">
        <v>8</v>
      </c>
      <c r="E34" s="13">
        <v>1440</v>
      </c>
    </row>
    <row r="35" spans="1:10" x14ac:dyDescent="0.25">
      <c r="A35" s="14" t="s">
        <v>66</v>
      </c>
      <c r="B35" s="14">
        <v>40</v>
      </c>
      <c r="C35" s="14" t="s">
        <v>74</v>
      </c>
      <c r="D35" s="14">
        <v>6</v>
      </c>
      <c r="E35" s="13">
        <v>1640</v>
      </c>
    </row>
    <row r="36" spans="1:10" x14ac:dyDescent="0.25">
      <c r="A36" s="14" t="s">
        <v>67</v>
      </c>
      <c r="B36" s="14">
        <v>38</v>
      </c>
      <c r="C36" s="14" t="s">
        <v>76</v>
      </c>
      <c r="D36" s="14">
        <v>5</v>
      </c>
      <c r="E36" s="13">
        <v>1060</v>
      </c>
    </row>
    <row r="37" spans="1:10" x14ac:dyDescent="0.25">
      <c r="A37" s="14" t="s">
        <v>68</v>
      </c>
      <c r="B37" s="14">
        <v>45</v>
      </c>
      <c r="C37" s="14" t="s">
        <v>73</v>
      </c>
      <c r="D37" s="14">
        <v>6</v>
      </c>
      <c r="E37" s="13">
        <v>1190</v>
      </c>
    </row>
    <row r="38" spans="1:10" x14ac:dyDescent="0.25">
      <c r="A38" s="14" t="s">
        <v>69</v>
      </c>
      <c r="B38" s="14">
        <v>33</v>
      </c>
      <c r="C38" s="14" t="s">
        <v>74</v>
      </c>
      <c r="D38" s="14">
        <v>8</v>
      </c>
      <c r="E38" s="13">
        <v>1460</v>
      </c>
    </row>
    <row r="39" spans="1:10" x14ac:dyDescent="0.25">
      <c r="A39" s="14" t="s">
        <v>70</v>
      </c>
      <c r="B39" s="14">
        <v>42</v>
      </c>
      <c r="C39" s="14" t="s">
        <v>77</v>
      </c>
      <c r="D39" s="14">
        <v>8</v>
      </c>
      <c r="E39" s="13">
        <v>1370</v>
      </c>
    </row>
    <row r="40" spans="1:10" x14ac:dyDescent="0.25">
      <c r="A40" s="14" t="s">
        <v>71</v>
      </c>
      <c r="B40" s="14">
        <v>42</v>
      </c>
      <c r="C40" s="14" t="s">
        <v>78</v>
      </c>
      <c r="D40" s="14">
        <v>5</v>
      </c>
      <c r="E40" s="13">
        <v>1440</v>
      </c>
    </row>
    <row r="41" spans="1:10" x14ac:dyDescent="0.25">
      <c r="A41" s="14" t="s">
        <v>72</v>
      </c>
      <c r="B41" s="14">
        <v>34</v>
      </c>
      <c r="C41" s="14" t="s">
        <v>73</v>
      </c>
      <c r="D41" s="14">
        <v>6</v>
      </c>
      <c r="E41" s="13">
        <v>1040</v>
      </c>
    </row>
    <row r="45" spans="1:10" x14ac:dyDescent="0.25">
      <c r="G45" s="15" t="s">
        <v>79</v>
      </c>
      <c r="H45" s="15"/>
      <c r="I45">
        <f>COUNTA(A27:A41)</f>
        <v>15</v>
      </c>
    </row>
    <row r="46" spans="1:10" x14ac:dyDescent="0.25">
      <c r="G46" s="21" t="s">
        <v>80</v>
      </c>
      <c r="J46">
        <f>AVERAGE(B27:B41)</f>
        <v>39.799999999999997</v>
      </c>
    </row>
    <row r="47" spans="1:10" x14ac:dyDescent="0.25">
      <c r="G47" s="21" t="s">
        <v>81</v>
      </c>
      <c r="J47">
        <f>AVERAGE(D27:D41)</f>
        <v>6.6</v>
      </c>
    </row>
    <row r="48" spans="1:10" x14ac:dyDescent="0.25">
      <c r="G48" s="21" t="s">
        <v>82</v>
      </c>
      <c r="J48" s="13">
        <f>SUM(E27:E42)</f>
        <v>20800</v>
      </c>
    </row>
    <row r="49" spans="5:12" x14ac:dyDescent="0.25">
      <c r="G49" s="21" t="s">
        <v>83</v>
      </c>
      <c r="J49">
        <f>COUNTIF(C27:C41,"Dept1")</f>
        <v>4</v>
      </c>
    </row>
    <row r="50" spans="5:12" x14ac:dyDescent="0.25">
      <c r="F50" s="21" t="s">
        <v>84</v>
      </c>
      <c r="J50">
        <f>AVERAGEIF(C27:C41,"Dept2",B27:B41)</f>
        <v>42</v>
      </c>
    </row>
    <row r="51" spans="5:12" x14ac:dyDescent="0.25">
      <c r="F51" s="21" t="s">
        <v>85</v>
      </c>
      <c r="J51">
        <f>SUMIF(C27:C41,"Dept3",E27:E41)</f>
        <v>6800</v>
      </c>
    </row>
    <row r="52" spans="5:12" x14ac:dyDescent="0.25">
      <c r="E52" s="19" t="s">
        <v>86</v>
      </c>
      <c r="F52" s="19"/>
      <c r="G52" s="19"/>
      <c r="H52" s="19"/>
      <c r="I52" s="19"/>
      <c r="J52" s="13">
        <f>SUMIF(C27:C41,"Dept4",E27:E41)</f>
        <v>1370</v>
      </c>
      <c r="K52" s="13">
        <f>SUMIF(C27:C41,"Dept5",E27:E41)</f>
        <v>2640</v>
      </c>
      <c r="L52" s="20">
        <f>SUM(J52:K52)</f>
        <v>4010</v>
      </c>
    </row>
    <row r="53" spans="5:12" x14ac:dyDescent="0.25">
      <c r="E53" s="21" t="s">
        <v>87</v>
      </c>
      <c r="J53" s="16">
        <f>AVERAGEIF(B27:B41,"&gt;40",E27:E41)</f>
        <v>1455.7142857142858</v>
      </c>
    </row>
    <row r="54" spans="5:12" x14ac:dyDescent="0.25">
      <c r="E54" s="21" t="s">
        <v>88</v>
      </c>
      <c r="F54" s="17"/>
      <c r="G54" s="17"/>
      <c r="H54" s="17"/>
      <c r="I54" s="17"/>
      <c r="J54">
        <f>AVERAGEIF(E27:E41,"&gt;1500",D27:D41)</f>
        <v>7</v>
      </c>
    </row>
    <row r="55" spans="5:12" x14ac:dyDescent="0.25">
      <c r="G55" s="21" t="s">
        <v>89</v>
      </c>
      <c r="J55" s="18">
        <f>SUMIF(E27:E41,"&gt;1200")</f>
        <v>15420</v>
      </c>
    </row>
  </sheetData>
  <mergeCells count="6">
    <mergeCell ref="K17:L17"/>
    <mergeCell ref="K18:L18"/>
    <mergeCell ref="K19:L19"/>
    <mergeCell ref="K20:L20"/>
    <mergeCell ref="K21:L21"/>
    <mergeCell ref="G45:H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Maximiliano Reboreda Lomba</dc:creator>
  <cp:lastModifiedBy>Nicolas Maximiliano Reboreda Lomba</cp:lastModifiedBy>
  <dcterms:created xsi:type="dcterms:W3CDTF">2023-09-19T08:16:20Z</dcterms:created>
  <dcterms:modified xsi:type="dcterms:W3CDTF">2023-09-19T08:57:45Z</dcterms:modified>
</cp:coreProperties>
</file>