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07d93d172baba/"/>
    </mc:Choice>
  </mc:AlternateContent>
  <xr:revisionPtr revIDLastSave="1301" documentId="8_{5B645EAA-1502-4392-9DA9-6147DA7F089F}" xr6:coauthVersionLast="47" xr6:coauthVersionMax="47" xr10:uidLastSave="{D4E953F0-705B-4D17-ACF6-CB650A6F20E4}"/>
  <bookViews>
    <workbookView xWindow="28680" yWindow="-120" windowWidth="29040" windowHeight="15720" xr2:uid="{697267E6-6872-43E6-8BC4-54EEC6E58629}"/>
  </bookViews>
  <sheets>
    <sheet name="Forecasts" sheetId="1" r:id="rId1"/>
    <sheet name="Financial Statement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2" l="1"/>
  <c r="C72" i="2" s="1"/>
  <c r="G74" i="1"/>
  <c r="G73" i="1"/>
  <c r="G72" i="1"/>
  <c r="E75" i="1"/>
  <c r="G108" i="1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D85" i="2" s="1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30" i="2"/>
  <c r="B29" i="2"/>
  <c r="B28" i="2"/>
  <c r="B27" i="2"/>
  <c r="B26" i="2"/>
  <c r="B25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17" i="2"/>
  <c r="B16" i="2"/>
  <c r="B15" i="2"/>
  <c r="B11" i="2"/>
  <c r="B10" i="2"/>
  <c r="B9" i="2"/>
  <c r="D2" i="2"/>
  <c r="D1" i="2"/>
  <c r="D3" i="2" s="1"/>
  <c r="AA4" i="2"/>
  <c r="AM4" i="2" s="1"/>
  <c r="AY4" i="2" s="1"/>
  <c r="BK4" i="2" s="1"/>
  <c r="Z4" i="2"/>
  <c r="AL4" i="2" s="1"/>
  <c r="AX4" i="2" s="1"/>
  <c r="BJ4" i="2" s="1"/>
  <c r="Y4" i="2"/>
  <c r="AK4" i="2" s="1"/>
  <c r="AW4" i="2" s="1"/>
  <c r="BI4" i="2" s="1"/>
  <c r="X4" i="2"/>
  <c r="AJ4" i="2" s="1"/>
  <c r="AV4" i="2" s="1"/>
  <c r="BH4" i="2" s="1"/>
  <c r="W4" i="2"/>
  <c r="AI4" i="2" s="1"/>
  <c r="AU4" i="2" s="1"/>
  <c r="BG4" i="2" s="1"/>
  <c r="V4" i="2"/>
  <c r="AH4" i="2" s="1"/>
  <c r="AT4" i="2" s="1"/>
  <c r="BF4" i="2" s="1"/>
  <c r="U4" i="2"/>
  <c r="AG4" i="2" s="1"/>
  <c r="AS4" i="2" s="1"/>
  <c r="BE4" i="2" s="1"/>
  <c r="T4" i="2"/>
  <c r="AF4" i="2" s="1"/>
  <c r="AR4" i="2" s="1"/>
  <c r="BD4" i="2" s="1"/>
  <c r="S4" i="2"/>
  <c r="AE4" i="2" s="1"/>
  <c r="AQ4" i="2" s="1"/>
  <c r="BC4" i="2" s="1"/>
  <c r="R4" i="2"/>
  <c r="AD4" i="2" s="1"/>
  <c r="AP4" i="2" s="1"/>
  <c r="BB4" i="2" s="1"/>
  <c r="Q4" i="2"/>
  <c r="AC4" i="2" s="1"/>
  <c r="AO4" i="2" s="1"/>
  <c r="BA4" i="2" s="1"/>
  <c r="P4" i="2"/>
  <c r="AB4" i="2" s="1"/>
  <c r="AN4" i="2" s="1"/>
  <c r="AZ4" i="2" s="1"/>
  <c r="G133" i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K71" i="2" s="1"/>
  <c r="G127" i="1"/>
  <c r="G129" i="1" s="1"/>
  <c r="D36" i="2" s="1"/>
  <c r="G115" i="1"/>
  <c r="G114" i="1"/>
  <c r="G113" i="1"/>
  <c r="G110" i="1"/>
  <c r="G109" i="1"/>
  <c r="G87" i="1"/>
  <c r="G91" i="1"/>
  <c r="G90" i="1"/>
  <c r="G89" i="1"/>
  <c r="H89" i="1" s="1"/>
  <c r="G88" i="1"/>
  <c r="G71" i="1"/>
  <c r="G70" i="1"/>
  <c r="G45" i="1"/>
  <c r="G44" i="1"/>
  <c r="G43" i="1"/>
  <c r="C40" i="1"/>
  <c r="H21" i="1"/>
  <c r="I21" i="1" s="1"/>
  <c r="J21" i="1" s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G27" i="1"/>
  <c r="G30" i="1" s="1"/>
  <c r="H26" i="1"/>
  <c r="H18" i="1"/>
  <c r="I18" i="1" s="1"/>
  <c r="G19" i="1"/>
  <c r="G22" i="1" s="1"/>
  <c r="H10" i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G11" i="1"/>
  <c r="G14" i="1" s="1"/>
  <c r="AD4" i="1"/>
  <c r="AP4" i="1" s="1"/>
  <c r="BB4" i="1" s="1"/>
  <c r="BN4" i="1" s="1"/>
  <c r="AC4" i="1"/>
  <c r="AO4" i="1" s="1"/>
  <c r="BA4" i="1" s="1"/>
  <c r="BM4" i="1" s="1"/>
  <c r="AB4" i="1"/>
  <c r="AN4" i="1" s="1"/>
  <c r="AZ4" i="1" s="1"/>
  <c r="BL4" i="1" s="1"/>
  <c r="AA4" i="1"/>
  <c r="AM4" i="1" s="1"/>
  <c r="AY4" i="1" s="1"/>
  <c r="BK4" i="1" s="1"/>
  <c r="Z4" i="1"/>
  <c r="AL4" i="1" s="1"/>
  <c r="AX4" i="1" s="1"/>
  <c r="BJ4" i="1" s="1"/>
  <c r="Y4" i="1"/>
  <c r="AK4" i="1" s="1"/>
  <c r="AW4" i="1" s="1"/>
  <c r="BI4" i="1" s="1"/>
  <c r="X4" i="1"/>
  <c r="AJ4" i="1" s="1"/>
  <c r="AV4" i="1" s="1"/>
  <c r="BH4" i="1" s="1"/>
  <c r="W4" i="1"/>
  <c r="AI4" i="1" s="1"/>
  <c r="AU4" i="1" s="1"/>
  <c r="BG4" i="1" s="1"/>
  <c r="V4" i="1"/>
  <c r="AH4" i="1" s="1"/>
  <c r="AT4" i="1" s="1"/>
  <c r="BF4" i="1" s="1"/>
  <c r="U4" i="1"/>
  <c r="AG4" i="1" s="1"/>
  <c r="AS4" i="1" s="1"/>
  <c r="BE4" i="1" s="1"/>
  <c r="T4" i="1"/>
  <c r="AF4" i="1" s="1"/>
  <c r="AR4" i="1" s="1"/>
  <c r="BD4" i="1" s="1"/>
  <c r="S4" i="1"/>
  <c r="AE4" i="1" s="1"/>
  <c r="AQ4" i="1" s="1"/>
  <c r="BC4" i="1" s="1"/>
  <c r="G3" i="1"/>
  <c r="H1" i="1"/>
  <c r="I1" i="1" s="1"/>
  <c r="I3" i="1" s="1"/>
  <c r="H2" i="1"/>
  <c r="I2" i="1" s="1"/>
  <c r="J2" i="1" s="1"/>
  <c r="K2" i="1" s="1"/>
  <c r="L2" i="1" s="1"/>
  <c r="I2" i="2" s="1"/>
  <c r="H73" i="1" l="1"/>
  <c r="H71" i="1"/>
  <c r="H74" i="1"/>
  <c r="E76" i="1"/>
  <c r="H76" i="1" s="1"/>
  <c r="I75" i="1"/>
  <c r="F85" i="2"/>
  <c r="J85" i="2"/>
  <c r="H70" i="1"/>
  <c r="I71" i="1"/>
  <c r="H72" i="1"/>
  <c r="I73" i="1"/>
  <c r="I74" i="1"/>
  <c r="I70" i="1"/>
  <c r="I72" i="1"/>
  <c r="G75" i="1"/>
  <c r="H75" i="1"/>
  <c r="K71" i="2"/>
  <c r="D71" i="2"/>
  <c r="D98" i="2" s="1"/>
  <c r="E71" i="2"/>
  <c r="G71" i="2"/>
  <c r="D66" i="2"/>
  <c r="D97" i="2" s="1"/>
  <c r="D56" i="2"/>
  <c r="D55" i="2"/>
  <c r="D92" i="2" s="1"/>
  <c r="D94" i="2" s="1"/>
  <c r="R85" i="2"/>
  <c r="Z85" i="2"/>
  <c r="AH85" i="2"/>
  <c r="AP85" i="2"/>
  <c r="AX85" i="2"/>
  <c r="BF85" i="2"/>
  <c r="I87" i="2"/>
  <c r="G117" i="1"/>
  <c r="D37" i="2" s="1"/>
  <c r="O71" i="2"/>
  <c r="L71" i="2"/>
  <c r="I71" i="2"/>
  <c r="M71" i="2"/>
  <c r="H71" i="2"/>
  <c r="F71" i="2"/>
  <c r="J71" i="2"/>
  <c r="N71" i="2"/>
  <c r="N98" i="2" s="1"/>
  <c r="S71" i="2"/>
  <c r="W71" i="2"/>
  <c r="AA71" i="2"/>
  <c r="AE71" i="2"/>
  <c r="AI71" i="2"/>
  <c r="AM71" i="2"/>
  <c r="AQ71" i="2"/>
  <c r="AU71" i="2"/>
  <c r="AY71" i="2"/>
  <c r="BC71" i="2"/>
  <c r="BG71" i="2"/>
  <c r="P71" i="2"/>
  <c r="T71" i="2"/>
  <c r="T98" i="2" s="1"/>
  <c r="X71" i="2"/>
  <c r="X98" i="2" s="1"/>
  <c r="AB71" i="2"/>
  <c r="AB98" i="2" s="1"/>
  <c r="AF71" i="2"/>
  <c r="AJ71" i="2"/>
  <c r="AJ98" i="2" s="1"/>
  <c r="AN71" i="2"/>
  <c r="AN98" i="2" s="1"/>
  <c r="AR71" i="2"/>
  <c r="AR98" i="2" s="1"/>
  <c r="AV71" i="2"/>
  <c r="AV98" i="2" s="1"/>
  <c r="AZ71" i="2"/>
  <c r="AZ98" i="2" s="1"/>
  <c r="BD71" i="2"/>
  <c r="BD98" i="2" s="1"/>
  <c r="BH71" i="2"/>
  <c r="Q71" i="2"/>
  <c r="U71" i="2"/>
  <c r="U98" i="2" s="1"/>
  <c r="Y71" i="2"/>
  <c r="Y98" i="2" s="1"/>
  <c r="AC71" i="2"/>
  <c r="AC98" i="2" s="1"/>
  <c r="AG71" i="2"/>
  <c r="AG98" i="2" s="1"/>
  <c r="AK71" i="2"/>
  <c r="AK98" i="2" s="1"/>
  <c r="AO71" i="2"/>
  <c r="AO98" i="2" s="1"/>
  <c r="AS71" i="2"/>
  <c r="AS98" i="2" s="1"/>
  <c r="AW71" i="2"/>
  <c r="AW98" i="2" s="1"/>
  <c r="BA71" i="2"/>
  <c r="BA98" i="2" s="1"/>
  <c r="BE71" i="2"/>
  <c r="BE98" i="2" s="1"/>
  <c r="BI71" i="2"/>
  <c r="BI98" i="2" s="1"/>
  <c r="R71" i="2"/>
  <c r="R98" i="2" s="1"/>
  <c r="V71" i="2"/>
  <c r="V98" i="2" s="1"/>
  <c r="Z71" i="2"/>
  <c r="Z98" i="2" s="1"/>
  <c r="AD71" i="2"/>
  <c r="AD98" i="2" s="1"/>
  <c r="AH71" i="2"/>
  <c r="AH98" i="2" s="1"/>
  <c r="AL71" i="2"/>
  <c r="AL98" i="2" s="1"/>
  <c r="AP71" i="2"/>
  <c r="AP98" i="2" s="1"/>
  <c r="AT71" i="2"/>
  <c r="AT98" i="2" s="1"/>
  <c r="AX71" i="2"/>
  <c r="AX98" i="2" s="1"/>
  <c r="BB71" i="2"/>
  <c r="BB98" i="2" s="1"/>
  <c r="BF71" i="2"/>
  <c r="BF98" i="2" s="1"/>
  <c r="BJ71" i="2"/>
  <c r="BJ98" i="2" s="1"/>
  <c r="E85" i="2"/>
  <c r="K87" i="2"/>
  <c r="AQ87" i="2"/>
  <c r="BC87" i="2"/>
  <c r="AG87" i="2"/>
  <c r="E87" i="2"/>
  <c r="D87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Q85" i="2"/>
  <c r="Y85" i="2"/>
  <c r="AO85" i="2"/>
  <c r="AW85" i="2"/>
  <c r="BE85" i="2"/>
  <c r="AR87" i="2"/>
  <c r="S87" i="2"/>
  <c r="BK87" i="2"/>
  <c r="L85" i="2"/>
  <c r="T85" i="2"/>
  <c r="AB85" i="2"/>
  <c r="U87" i="2"/>
  <c r="Y87" i="2"/>
  <c r="AK87" i="2"/>
  <c r="AO87" i="2"/>
  <c r="AS87" i="2"/>
  <c r="BA87" i="2"/>
  <c r="BE87" i="2"/>
  <c r="AF85" i="2"/>
  <c r="AG85" i="2"/>
  <c r="AJ85" i="2"/>
  <c r="AR85" i="2"/>
  <c r="AZ85" i="2"/>
  <c r="BH85" i="2"/>
  <c r="G87" i="2"/>
  <c r="O87" i="2"/>
  <c r="W87" i="2"/>
  <c r="AA87" i="2"/>
  <c r="AE87" i="2"/>
  <c r="AI87" i="2"/>
  <c r="AM87" i="2"/>
  <c r="AU87" i="2"/>
  <c r="AY87" i="2"/>
  <c r="BG87" i="2"/>
  <c r="H87" i="2"/>
  <c r="M87" i="2"/>
  <c r="L87" i="2"/>
  <c r="Q87" i="2"/>
  <c r="P87" i="2"/>
  <c r="AC87" i="2"/>
  <c r="AB87" i="2"/>
  <c r="AF87" i="2"/>
  <c r="AV87" i="2"/>
  <c r="AW87" i="2"/>
  <c r="BI87" i="2"/>
  <c r="BH87" i="2"/>
  <c r="I85" i="2"/>
  <c r="H85" i="2"/>
  <c r="AN85" i="2"/>
  <c r="X87" i="2"/>
  <c r="AN87" i="2"/>
  <c r="BD87" i="2"/>
  <c r="T87" i="2"/>
  <c r="AJ87" i="2"/>
  <c r="AZ87" i="2"/>
  <c r="P85" i="2"/>
  <c r="AV85" i="2"/>
  <c r="X85" i="2"/>
  <c r="BD85" i="2"/>
  <c r="N85" i="2"/>
  <c r="M85" i="2"/>
  <c r="V85" i="2"/>
  <c r="U85" i="2"/>
  <c r="AD85" i="2"/>
  <c r="AC85" i="2"/>
  <c r="AL85" i="2"/>
  <c r="AK85" i="2"/>
  <c r="AT85" i="2"/>
  <c r="AS85" i="2"/>
  <c r="BB85" i="2"/>
  <c r="BA85" i="2"/>
  <c r="BJ85" i="2"/>
  <c r="BI85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G2" i="2"/>
  <c r="H88" i="1"/>
  <c r="D26" i="2"/>
  <c r="H87" i="1"/>
  <c r="E25" i="2" s="1"/>
  <c r="D25" i="2"/>
  <c r="I89" i="1"/>
  <c r="E27" i="2"/>
  <c r="H2" i="2"/>
  <c r="D27" i="2"/>
  <c r="H90" i="1"/>
  <c r="D28" i="2"/>
  <c r="E1" i="2"/>
  <c r="E3" i="2" s="1"/>
  <c r="E2" i="2"/>
  <c r="H91" i="1"/>
  <c r="D29" i="2"/>
  <c r="F1" i="2"/>
  <c r="F3" i="2" s="1"/>
  <c r="F2" i="2"/>
  <c r="H127" i="1"/>
  <c r="H113" i="1"/>
  <c r="I113" i="1" s="1"/>
  <c r="H114" i="1"/>
  <c r="I114" i="1" s="1"/>
  <c r="H115" i="1"/>
  <c r="H108" i="1"/>
  <c r="H109" i="1"/>
  <c r="H110" i="1"/>
  <c r="I108" i="1"/>
  <c r="I109" i="1"/>
  <c r="I110" i="1"/>
  <c r="G96" i="1"/>
  <c r="G120" i="1" s="1"/>
  <c r="D62" i="2" s="1"/>
  <c r="D64" i="2" s="1"/>
  <c r="H19" i="1"/>
  <c r="H22" i="1" s="1"/>
  <c r="H3" i="1"/>
  <c r="J1" i="1"/>
  <c r="I26" i="1"/>
  <c r="I27" i="1" s="1"/>
  <c r="I30" i="1" s="1"/>
  <c r="H27" i="1"/>
  <c r="H30" i="1" s="1"/>
  <c r="G32" i="1"/>
  <c r="H9" i="1"/>
  <c r="H11" i="1" s="1"/>
  <c r="J18" i="1"/>
  <c r="I19" i="1"/>
  <c r="I22" i="1" s="1"/>
  <c r="K21" i="1"/>
  <c r="L21" i="1" s="1"/>
  <c r="M2" i="1"/>
  <c r="BH98" i="2" l="1"/>
  <c r="D82" i="2"/>
  <c r="E77" i="1"/>
  <c r="E78" i="1" s="1"/>
  <c r="G76" i="1"/>
  <c r="D68" i="2"/>
  <c r="G1" i="2"/>
  <c r="G3" i="2" s="1"/>
  <c r="J74" i="1"/>
  <c r="J73" i="1"/>
  <c r="J72" i="1"/>
  <c r="J71" i="1"/>
  <c r="J70" i="1"/>
  <c r="J75" i="1"/>
  <c r="J76" i="1"/>
  <c r="I76" i="1"/>
  <c r="L98" i="2"/>
  <c r="J98" i="2"/>
  <c r="F98" i="2"/>
  <c r="Q98" i="2"/>
  <c r="E98" i="2"/>
  <c r="E55" i="2"/>
  <c r="E92" i="2" s="1"/>
  <c r="E94" i="2" s="1"/>
  <c r="H98" i="2"/>
  <c r="D100" i="2"/>
  <c r="I127" i="1"/>
  <c r="E66" i="2"/>
  <c r="E97" i="2" s="1"/>
  <c r="D86" i="2"/>
  <c r="F55" i="2"/>
  <c r="P98" i="2"/>
  <c r="I98" i="2"/>
  <c r="I115" i="1"/>
  <c r="J115" i="1" s="1"/>
  <c r="E56" i="2"/>
  <c r="H117" i="1"/>
  <c r="E37" i="2" s="1"/>
  <c r="AF98" i="2"/>
  <c r="G98" i="2"/>
  <c r="M98" i="2"/>
  <c r="O98" i="2"/>
  <c r="BG98" i="2"/>
  <c r="AQ98" i="2"/>
  <c r="AA98" i="2"/>
  <c r="K98" i="2"/>
  <c r="BC98" i="2"/>
  <c r="AM98" i="2"/>
  <c r="W98" i="2"/>
  <c r="AY98" i="2"/>
  <c r="AI98" i="2"/>
  <c r="S98" i="2"/>
  <c r="AU98" i="2"/>
  <c r="AE98" i="2"/>
  <c r="BK98" i="2"/>
  <c r="H96" i="1"/>
  <c r="H120" i="1" s="1"/>
  <c r="E62" i="2" s="1"/>
  <c r="I87" i="1"/>
  <c r="F25" i="2" s="1"/>
  <c r="H129" i="1"/>
  <c r="E36" i="2" s="1"/>
  <c r="N2" i="1"/>
  <c r="J2" i="2"/>
  <c r="I91" i="1"/>
  <c r="E29" i="2"/>
  <c r="I90" i="1"/>
  <c r="E28" i="2"/>
  <c r="J89" i="1"/>
  <c r="F27" i="2"/>
  <c r="I88" i="1"/>
  <c r="E26" i="2"/>
  <c r="J114" i="1"/>
  <c r="J113" i="1"/>
  <c r="J110" i="1"/>
  <c r="J109" i="1"/>
  <c r="J108" i="1"/>
  <c r="J3" i="1"/>
  <c r="J26" i="1"/>
  <c r="J27" i="1" s="1"/>
  <c r="J30" i="1" s="1"/>
  <c r="K1" i="1"/>
  <c r="G37" i="1"/>
  <c r="G38" i="1"/>
  <c r="G49" i="1" s="1"/>
  <c r="G39" i="1"/>
  <c r="G50" i="1" s="1"/>
  <c r="K18" i="1"/>
  <c r="J19" i="1"/>
  <c r="J22" i="1" s="1"/>
  <c r="I9" i="1"/>
  <c r="I11" i="1" s="1"/>
  <c r="H14" i="1"/>
  <c r="H32" i="1" s="1"/>
  <c r="M21" i="1"/>
  <c r="E82" i="2" l="1"/>
  <c r="H77" i="1"/>
  <c r="I77" i="1"/>
  <c r="J77" i="1"/>
  <c r="G77" i="1"/>
  <c r="H1" i="2"/>
  <c r="H3" i="2" s="1"/>
  <c r="K74" i="1"/>
  <c r="K73" i="1"/>
  <c r="K72" i="1"/>
  <c r="K71" i="1"/>
  <c r="K70" i="1"/>
  <c r="K76" i="1"/>
  <c r="K75" i="1"/>
  <c r="K77" i="1"/>
  <c r="E79" i="1"/>
  <c r="J78" i="1"/>
  <c r="I78" i="1"/>
  <c r="H78" i="1"/>
  <c r="K78" i="1"/>
  <c r="G78" i="1"/>
  <c r="E100" i="2"/>
  <c r="F92" i="2"/>
  <c r="F94" i="2" s="1"/>
  <c r="E86" i="2"/>
  <c r="E64" i="2"/>
  <c r="E68" i="2" s="1"/>
  <c r="J127" i="1"/>
  <c r="F66" i="2"/>
  <c r="F97" i="2" s="1"/>
  <c r="F100" i="2" s="1"/>
  <c r="J87" i="1"/>
  <c r="G25" i="2" s="1"/>
  <c r="I129" i="1"/>
  <c r="F36" i="2" s="1"/>
  <c r="G55" i="2"/>
  <c r="G92" i="2" s="1"/>
  <c r="G94" i="2" s="1"/>
  <c r="G56" i="2"/>
  <c r="J117" i="1"/>
  <c r="G37" i="2" s="1"/>
  <c r="F56" i="2"/>
  <c r="I117" i="1"/>
  <c r="F37" i="2" s="1"/>
  <c r="I96" i="1"/>
  <c r="I120" i="1" s="1"/>
  <c r="F62" i="2" s="1"/>
  <c r="K113" i="1"/>
  <c r="K89" i="1"/>
  <c r="G27" i="2"/>
  <c r="J91" i="1"/>
  <c r="F29" i="2"/>
  <c r="J88" i="1"/>
  <c r="F26" i="2"/>
  <c r="J90" i="1"/>
  <c r="F28" i="2"/>
  <c r="O2" i="1"/>
  <c r="K2" i="2"/>
  <c r="K114" i="1"/>
  <c r="K115" i="1"/>
  <c r="K110" i="1"/>
  <c r="K108" i="1"/>
  <c r="K109" i="1"/>
  <c r="L1" i="1"/>
  <c r="K26" i="1"/>
  <c r="K27" i="1" s="1"/>
  <c r="K30" i="1" s="1"/>
  <c r="K3" i="1"/>
  <c r="H37" i="1"/>
  <c r="H38" i="1"/>
  <c r="H39" i="1"/>
  <c r="G55" i="1"/>
  <c r="D11" i="2" s="1"/>
  <c r="H45" i="1"/>
  <c r="H44" i="1"/>
  <c r="G54" i="1"/>
  <c r="D10" i="2" s="1"/>
  <c r="G40" i="1"/>
  <c r="G48" i="1"/>
  <c r="J9" i="1"/>
  <c r="J11" i="1" s="1"/>
  <c r="I14" i="1"/>
  <c r="I32" i="1" s="1"/>
  <c r="I37" i="1" s="1"/>
  <c r="L18" i="1"/>
  <c r="K19" i="1"/>
  <c r="K22" i="1" s="1"/>
  <c r="N21" i="1"/>
  <c r="G82" i="2" l="1"/>
  <c r="F82" i="2"/>
  <c r="L73" i="1"/>
  <c r="L74" i="1"/>
  <c r="L70" i="1"/>
  <c r="L72" i="1"/>
  <c r="L71" i="1"/>
  <c r="L76" i="1"/>
  <c r="L75" i="1"/>
  <c r="L77" i="1"/>
  <c r="L78" i="1"/>
  <c r="E80" i="1"/>
  <c r="J79" i="1"/>
  <c r="I79" i="1"/>
  <c r="L79" i="1"/>
  <c r="H79" i="1"/>
  <c r="G79" i="1"/>
  <c r="K79" i="1"/>
  <c r="H49" i="1"/>
  <c r="H54" i="1" s="1"/>
  <c r="E10" i="2" s="1"/>
  <c r="K127" i="1"/>
  <c r="G66" i="2"/>
  <c r="G97" i="2" s="1"/>
  <c r="G100" i="2" s="1"/>
  <c r="J129" i="1"/>
  <c r="G36" i="2" s="1"/>
  <c r="K87" i="1"/>
  <c r="H25" i="2" s="1"/>
  <c r="F86" i="2"/>
  <c r="F64" i="2"/>
  <c r="F68" i="2" s="1"/>
  <c r="H55" i="2"/>
  <c r="H92" i="2" s="1"/>
  <c r="H94" i="2" s="1"/>
  <c r="H56" i="2"/>
  <c r="K117" i="1"/>
  <c r="H37" i="2" s="1"/>
  <c r="M1" i="1"/>
  <c r="I1" i="2"/>
  <c r="I3" i="2" s="1"/>
  <c r="P2" i="1"/>
  <c r="L2" i="2"/>
  <c r="K88" i="1"/>
  <c r="G26" i="2"/>
  <c r="J96" i="1"/>
  <c r="J120" i="1" s="1"/>
  <c r="G62" i="2" s="1"/>
  <c r="L89" i="1"/>
  <c r="H27" i="2"/>
  <c r="K90" i="1"/>
  <c r="G28" i="2"/>
  <c r="K91" i="1"/>
  <c r="G29" i="2"/>
  <c r="L115" i="1"/>
  <c r="L114" i="1"/>
  <c r="L113" i="1"/>
  <c r="L110" i="1"/>
  <c r="L109" i="1"/>
  <c r="L108" i="1"/>
  <c r="L3" i="1"/>
  <c r="L26" i="1"/>
  <c r="L27" i="1" s="1"/>
  <c r="L30" i="1" s="1"/>
  <c r="H50" i="1"/>
  <c r="I45" i="1" s="1"/>
  <c r="I39" i="1"/>
  <c r="I38" i="1"/>
  <c r="G53" i="1"/>
  <c r="H43" i="1"/>
  <c r="H48" i="1" s="1"/>
  <c r="H40" i="1"/>
  <c r="K9" i="1"/>
  <c r="K11" i="1" s="1"/>
  <c r="J14" i="1"/>
  <c r="J32" i="1" s="1"/>
  <c r="M18" i="1"/>
  <c r="L19" i="1"/>
  <c r="L22" i="1" s="1"/>
  <c r="O21" i="1"/>
  <c r="P21" i="1" s="1"/>
  <c r="H82" i="2" l="1"/>
  <c r="J1" i="2"/>
  <c r="J3" i="2" s="1"/>
  <c r="M74" i="1"/>
  <c r="M70" i="1"/>
  <c r="M72" i="1"/>
  <c r="M71" i="1"/>
  <c r="M73" i="1"/>
  <c r="M75" i="1"/>
  <c r="M76" i="1"/>
  <c r="M77" i="1"/>
  <c r="M78" i="1"/>
  <c r="M79" i="1"/>
  <c r="E81" i="1"/>
  <c r="J80" i="1"/>
  <c r="M80" i="1"/>
  <c r="I80" i="1"/>
  <c r="L80" i="1"/>
  <c r="H80" i="1"/>
  <c r="K80" i="1"/>
  <c r="G80" i="1"/>
  <c r="I44" i="1"/>
  <c r="H55" i="1"/>
  <c r="E11" i="2" s="1"/>
  <c r="M114" i="1"/>
  <c r="M3" i="1"/>
  <c r="N1" i="1"/>
  <c r="N80" i="1" s="1"/>
  <c r="L87" i="1"/>
  <c r="I25" i="2" s="1"/>
  <c r="G64" i="2"/>
  <c r="G68" i="2" s="1"/>
  <c r="G86" i="2"/>
  <c r="L127" i="1"/>
  <c r="H66" i="2"/>
  <c r="H97" i="2" s="1"/>
  <c r="H100" i="2" s="1"/>
  <c r="K129" i="1"/>
  <c r="H36" i="2" s="1"/>
  <c r="I55" i="2"/>
  <c r="I92" i="2" s="1"/>
  <c r="I94" i="2" s="1"/>
  <c r="I56" i="2"/>
  <c r="L117" i="1"/>
  <c r="I37" i="2" s="1"/>
  <c r="K96" i="1"/>
  <c r="K120" i="1" s="1"/>
  <c r="H62" i="2" s="1"/>
  <c r="M108" i="1"/>
  <c r="L90" i="1"/>
  <c r="H28" i="2"/>
  <c r="M110" i="1"/>
  <c r="L91" i="1"/>
  <c r="H29" i="2"/>
  <c r="M89" i="1"/>
  <c r="I27" i="2"/>
  <c r="M109" i="1"/>
  <c r="M115" i="1"/>
  <c r="L88" i="1"/>
  <c r="H26" i="2"/>
  <c r="G57" i="1"/>
  <c r="D9" i="2"/>
  <c r="D12" i="2" s="1"/>
  <c r="M113" i="1"/>
  <c r="Q2" i="1"/>
  <c r="M2" i="2"/>
  <c r="I50" i="1"/>
  <c r="J45" i="1" s="1"/>
  <c r="M26" i="1"/>
  <c r="M27" i="1" s="1"/>
  <c r="M30" i="1" s="1"/>
  <c r="H53" i="1"/>
  <c r="I43" i="1"/>
  <c r="I48" i="1" s="1"/>
  <c r="I53" i="1" s="1"/>
  <c r="J38" i="1"/>
  <c r="J39" i="1"/>
  <c r="J37" i="1"/>
  <c r="I40" i="1"/>
  <c r="I49" i="1"/>
  <c r="N18" i="1"/>
  <c r="M19" i="1"/>
  <c r="M22" i="1" s="1"/>
  <c r="L9" i="1"/>
  <c r="L11" i="1" s="1"/>
  <c r="K14" i="1"/>
  <c r="K32" i="1" s="1"/>
  <c r="G103" i="1" l="1"/>
  <c r="D51" i="2" s="1"/>
  <c r="D84" i="2" s="1"/>
  <c r="I82" i="2"/>
  <c r="N113" i="1"/>
  <c r="K1" i="2"/>
  <c r="K3" i="2" s="1"/>
  <c r="N74" i="1"/>
  <c r="N73" i="1"/>
  <c r="N72" i="1"/>
  <c r="N71" i="1"/>
  <c r="N70" i="1"/>
  <c r="N75" i="1"/>
  <c r="N76" i="1"/>
  <c r="N77" i="1"/>
  <c r="N78" i="1"/>
  <c r="N79" i="1"/>
  <c r="N81" i="1"/>
  <c r="J81" i="1"/>
  <c r="J83" i="1" s="1"/>
  <c r="G24" i="2" s="1"/>
  <c r="G31" i="2" s="1"/>
  <c r="M81" i="1"/>
  <c r="M83" i="1" s="1"/>
  <c r="J24" i="2" s="1"/>
  <c r="I81" i="1"/>
  <c r="I83" i="1" s="1"/>
  <c r="F24" i="2" s="1"/>
  <c r="F31" i="2" s="1"/>
  <c r="L81" i="1"/>
  <c r="L83" i="1" s="1"/>
  <c r="I24" i="2" s="1"/>
  <c r="H81" i="1"/>
  <c r="H83" i="1" s="1"/>
  <c r="E24" i="2" s="1"/>
  <c r="E31" i="2" s="1"/>
  <c r="G81" i="1"/>
  <c r="G83" i="1" s="1"/>
  <c r="D24" i="2" s="1"/>
  <c r="D31" i="2" s="1"/>
  <c r="K81" i="1"/>
  <c r="K83" i="1" s="1"/>
  <c r="H24" i="2" s="1"/>
  <c r="H31" i="2" s="1"/>
  <c r="N109" i="1"/>
  <c r="N110" i="1"/>
  <c r="O1" i="1"/>
  <c r="O81" i="1" s="1"/>
  <c r="G63" i="1"/>
  <c r="D16" i="2" s="1"/>
  <c r="M87" i="1"/>
  <c r="J25" i="2" s="1"/>
  <c r="N3" i="1"/>
  <c r="N108" i="1"/>
  <c r="N115" i="1"/>
  <c r="N114" i="1"/>
  <c r="M127" i="1"/>
  <c r="I66" i="2"/>
  <c r="I97" i="2" s="1"/>
  <c r="I100" i="2" s="1"/>
  <c r="L129" i="1"/>
  <c r="I36" i="2" s="1"/>
  <c r="H64" i="2"/>
  <c r="H68" i="2" s="1"/>
  <c r="H86" i="2"/>
  <c r="N26" i="1"/>
  <c r="N27" i="1" s="1"/>
  <c r="N30" i="1" s="1"/>
  <c r="J55" i="2"/>
  <c r="J92" i="2" s="1"/>
  <c r="J94" i="2" s="1"/>
  <c r="J56" i="2"/>
  <c r="M117" i="1"/>
  <c r="J37" i="2" s="1"/>
  <c r="G62" i="1"/>
  <c r="D15" i="2" s="1"/>
  <c r="H57" i="1"/>
  <c r="H103" i="1" s="1"/>
  <c r="E51" i="2" s="1"/>
  <c r="E9" i="2"/>
  <c r="E12" i="2" s="1"/>
  <c r="M88" i="1"/>
  <c r="I26" i="2"/>
  <c r="N89" i="1"/>
  <c r="J27" i="2"/>
  <c r="L96" i="1"/>
  <c r="L120" i="1" s="1"/>
  <c r="I62" i="2" s="1"/>
  <c r="R2" i="1"/>
  <c r="N2" i="2"/>
  <c r="M91" i="1"/>
  <c r="I29" i="2"/>
  <c r="M90" i="1"/>
  <c r="I28" i="2"/>
  <c r="I55" i="1"/>
  <c r="F11" i="2" s="1"/>
  <c r="J50" i="1"/>
  <c r="K45" i="1" s="1"/>
  <c r="F9" i="2"/>
  <c r="J43" i="1"/>
  <c r="J48" i="1" s="1"/>
  <c r="I54" i="1"/>
  <c r="F10" i="2" s="1"/>
  <c r="J44" i="1"/>
  <c r="J49" i="1" s="1"/>
  <c r="K38" i="1"/>
  <c r="K39" i="1"/>
  <c r="K37" i="1"/>
  <c r="J40" i="1"/>
  <c r="O18" i="1"/>
  <c r="N19" i="1"/>
  <c r="N22" i="1" s="1"/>
  <c r="M9" i="1"/>
  <c r="M11" i="1" s="1"/>
  <c r="L14" i="1"/>
  <c r="L32" i="1" s="1"/>
  <c r="Q21" i="1"/>
  <c r="E84" i="2" l="1"/>
  <c r="J82" i="2"/>
  <c r="O114" i="1"/>
  <c r="O110" i="1"/>
  <c r="O74" i="1"/>
  <c r="O73" i="1"/>
  <c r="O72" i="1"/>
  <c r="O71" i="1"/>
  <c r="O70" i="1"/>
  <c r="O76" i="1"/>
  <c r="O75" i="1"/>
  <c r="O77" i="1"/>
  <c r="O78" i="1"/>
  <c r="O79" i="1"/>
  <c r="O80" i="1"/>
  <c r="K55" i="2"/>
  <c r="K92" i="2" s="1"/>
  <c r="K94" i="2" s="1"/>
  <c r="P1" i="1"/>
  <c r="O109" i="1"/>
  <c r="N83" i="1"/>
  <c r="K24" i="2" s="1"/>
  <c r="D18" i="2"/>
  <c r="D20" i="2" s="1"/>
  <c r="D21" i="2" s="1"/>
  <c r="O3" i="1"/>
  <c r="O113" i="1"/>
  <c r="O108" i="1"/>
  <c r="L1" i="2"/>
  <c r="L3" i="2" s="1"/>
  <c r="O115" i="1"/>
  <c r="N117" i="1"/>
  <c r="K37" i="2" s="1"/>
  <c r="N87" i="1"/>
  <c r="K25" i="2" s="1"/>
  <c r="K56" i="2"/>
  <c r="I64" i="2"/>
  <c r="I68" i="2" s="1"/>
  <c r="I86" i="2"/>
  <c r="N127" i="1"/>
  <c r="J66" i="2"/>
  <c r="J97" i="2" s="1"/>
  <c r="J100" i="2" s="1"/>
  <c r="M129" i="1"/>
  <c r="J36" i="2" s="1"/>
  <c r="O26" i="1"/>
  <c r="O27" i="1" s="1"/>
  <c r="O30" i="1" s="1"/>
  <c r="H63" i="1"/>
  <c r="E16" i="2" s="1"/>
  <c r="G66" i="1"/>
  <c r="I31" i="2"/>
  <c r="N88" i="1"/>
  <c r="J26" i="2"/>
  <c r="M96" i="1"/>
  <c r="M120" i="1" s="1"/>
  <c r="J62" i="2" s="1"/>
  <c r="N91" i="1"/>
  <c r="J29" i="2"/>
  <c r="O89" i="1"/>
  <c r="K27" i="2"/>
  <c r="H62" i="1"/>
  <c r="E15" i="2" s="1"/>
  <c r="F12" i="2"/>
  <c r="N90" i="1"/>
  <c r="J28" i="2"/>
  <c r="S2" i="1"/>
  <c r="O2" i="2"/>
  <c r="P110" i="1"/>
  <c r="J55" i="1"/>
  <c r="G11" i="2" s="1"/>
  <c r="K40" i="1"/>
  <c r="K50" i="1"/>
  <c r="L45" i="1" s="1"/>
  <c r="I57" i="1"/>
  <c r="I103" i="1" s="1"/>
  <c r="J53" i="1"/>
  <c r="G9" i="2" s="1"/>
  <c r="K43" i="1"/>
  <c r="K48" i="1" s="1"/>
  <c r="J54" i="1"/>
  <c r="G10" i="2" s="1"/>
  <c r="K44" i="1"/>
  <c r="K49" i="1" s="1"/>
  <c r="L38" i="1"/>
  <c r="L39" i="1"/>
  <c r="L37" i="1"/>
  <c r="N9" i="1"/>
  <c r="N11" i="1" s="1"/>
  <c r="M14" i="1"/>
  <c r="M32" i="1" s="1"/>
  <c r="P18" i="1"/>
  <c r="O19" i="1"/>
  <c r="O22" i="1" s="1"/>
  <c r="P3" i="1"/>
  <c r="R21" i="1"/>
  <c r="K82" i="2" l="1"/>
  <c r="P114" i="1"/>
  <c r="P26" i="1"/>
  <c r="P27" i="1" s="1"/>
  <c r="M1" i="2"/>
  <c r="M3" i="2" s="1"/>
  <c r="P71" i="1"/>
  <c r="P73" i="1"/>
  <c r="P72" i="1"/>
  <c r="P70" i="1"/>
  <c r="P74" i="1"/>
  <c r="P75" i="1"/>
  <c r="P76" i="1"/>
  <c r="P77" i="1"/>
  <c r="P78" i="1"/>
  <c r="P79" i="1"/>
  <c r="P80" i="1"/>
  <c r="P81" i="1"/>
  <c r="L55" i="2"/>
  <c r="L92" i="2" s="1"/>
  <c r="L94" i="2" s="1"/>
  <c r="P108" i="1"/>
  <c r="D33" i="2"/>
  <c r="D39" i="2" s="1"/>
  <c r="P115" i="1"/>
  <c r="Q1" i="1"/>
  <c r="Q109" i="1" s="1"/>
  <c r="P109" i="1"/>
  <c r="M55" i="2" s="1"/>
  <c r="L56" i="2"/>
  <c r="O83" i="1"/>
  <c r="L24" i="2" s="1"/>
  <c r="P113" i="1"/>
  <c r="O87" i="1"/>
  <c r="L25" i="2" s="1"/>
  <c r="O117" i="1"/>
  <c r="L37" i="2" s="1"/>
  <c r="O127" i="1"/>
  <c r="K66" i="2"/>
  <c r="K97" i="2" s="1"/>
  <c r="K100" i="2" s="1"/>
  <c r="N129" i="1"/>
  <c r="K36" i="2" s="1"/>
  <c r="J86" i="2"/>
  <c r="J64" i="2"/>
  <c r="J68" i="2" s="1"/>
  <c r="E18" i="2"/>
  <c r="E20" i="2" s="1"/>
  <c r="E21" i="2" s="1"/>
  <c r="G12" i="2"/>
  <c r="H66" i="1"/>
  <c r="J31" i="2"/>
  <c r="O90" i="1"/>
  <c r="K28" i="2"/>
  <c r="P89" i="1"/>
  <c r="L27" i="2"/>
  <c r="N96" i="1"/>
  <c r="N120" i="1" s="1"/>
  <c r="K62" i="2" s="1"/>
  <c r="T2" i="1"/>
  <c r="P2" i="2"/>
  <c r="O91" i="1"/>
  <c r="K29" i="2"/>
  <c r="O88" i="1"/>
  <c r="K26" i="2"/>
  <c r="Q115" i="1"/>
  <c r="I63" i="1"/>
  <c r="F16" i="2" s="1"/>
  <c r="F51" i="2"/>
  <c r="Q108" i="1"/>
  <c r="K55" i="1"/>
  <c r="H11" i="2" s="1"/>
  <c r="I62" i="1"/>
  <c r="L40" i="1"/>
  <c r="K53" i="1"/>
  <c r="H9" i="2" s="1"/>
  <c r="L43" i="1"/>
  <c r="L48" i="1" s="1"/>
  <c r="J57" i="1"/>
  <c r="J103" i="1" s="1"/>
  <c r="G51" i="2" s="1"/>
  <c r="M39" i="1"/>
  <c r="M37" i="1"/>
  <c r="M38" i="1"/>
  <c r="L50" i="1"/>
  <c r="K54" i="1"/>
  <c r="H10" i="2" s="1"/>
  <c r="L44" i="1"/>
  <c r="L49" i="1" s="1"/>
  <c r="Q18" i="1"/>
  <c r="P19" i="1"/>
  <c r="P22" i="1" s="1"/>
  <c r="Q3" i="1"/>
  <c r="O9" i="1"/>
  <c r="O11" i="1" s="1"/>
  <c r="N14" i="1"/>
  <c r="N32" i="1" s="1"/>
  <c r="S21" i="1"/>
  <c r="P30" i="1"/>
  <c r="Q26" i="1" l="1"/>
  <c r="Q27" i="1" s="1"/>
  <c r="L82" i="2"/>
  <c r="P83" i="1"/>
  <c r="M24" i="2" s="1"/>
  <c r="M56" i="2"/>
  <c r="R1" i="1"/>
  <c r="M92" i="2"/>
  <c r="M94" i="2" s="1"/>
  <c r="R74" i="1"/>
  <c r="R73" i="1"/>
  <c r="R72" i="1"/>
  <c r="R71" i="1"/>
  <c r="R70" i="1"/>
  <c r="R75" i="1"/>
  <c r="R77" i="1"/>
  <c r="R76" i="1"/>
  <c r="R78" i="1"/>
  <c r="R79" i="1"/>
  <c r="R80" i="1"/>
  <c r="R81" i="1"/>
  <c r="N1" i="2"/>
  <c r="N3" i="2" s="1"/>
  <c r="Q72" i="1"/>
  <c r="Q70" i="1"/>
  <c r="Q74" i="1"/>
  <c r="Q73" i="1"/>
  <c r="Q71" i="1"/>
  <c r="Q75" i="1"/>
  <c r="Q77" i="1"/>
  <c r="Q76" i="1"/>
  <c r="Q78" i="1"/>
  <c r="Q79" i="1"/>
  <c r="Q80" i="1"/>
  <c r="Q81" i="1"/>
  <c r="D34" i="2"/>
  <c r="Q110" i="1"/>
  <c r="N55" i="2" s="1"/>
  <c r="N92" i="2" s="1"/>
  <c r="N94" i="2" s="1"/>
  <c r="Q114" i="1"/>
  <c r="Q113" i="1"/>
  <c r="R113" i="1" s="1"/>
  <c r="P117" i="1"/>
  <c r="M37" i="2" s="1"/>
  <c r="P87" i="1"/>
  <c r="M25" i="2" s="1"/>
  <c r="K86" i="2"/>
  <c r="K64" i="2"/>
  <c r="K68" i="2" s="1"/>
  <c r="P127" i="1"/>
  <c r="L66" i="2"/>
  <c r="L97" i="2" s="1"/>
  <c r="L100" i="2" s="1"/>
  <c r="O129" i="1"/>
  <c r="L36" i="2" s="1"/>
  <c r="E33" i="2"/>
  <c r="E39" i="2" s="1"/>
  <c r="G84" i="2"/>
  <c r="F84" i="2"/>
  <c r="Q117" i="1"/>
  <c r="N37" i="2" s="1"/>
  <c r="D41" i="2"/>
  <c r="D43" i="2" s="1"/>
  <c r="D72" i="2" s="1"/>
  <c r="D81" i="2" s="1"/>
  <c r="K31" i="2"/>
  <c r="P90" i="1"/>
  <c r="L28" i="2"/>
  <c r="H12" i="2"/>
  <c r="O96" i="1"/>
  <c r="O120" i="1" s="1"/>
  <c r="L62" i="2" s="1"/>
  <c r="P88" i="1"/>
  <c r="L26" i="2"/>
  <c r="U2" i="1"/>
  <c r="Q2" i="2"/>
  <c r="Q89" i="1"/>
  <c r="M27" i="2"/>
  <c r="O1" i="2"/>
  <c r="O3" i="2" s="1"/>
  <c r="I66" i="1"/>
  <c r="F15" i="2"/>
  <c r="F18" i="2" s="1"/>
  <c r="F20" i="2" s="1"/>
  <c r="P91" i="1"/>
  <c r="L29" i="2"/>
  <c r="R115" i="1"/>
  <c r="R114" i="1"/>
  <c r="R110" i="1"/>
  <c r="R109" i="1"/>
  <c r="R108" i="1"/>
  <c r="L55" i="1"/>
  <c r="I11" i="2" s="1"/>
  <c r="M45" i="1"/>
  <c r="M50" i="1" s="1"/>
  <c r="J63" i="1"/>
  <c r="G16" i="2" s="1"/>
  <c r="J62" i="1"/>
  <c r="G15" i="2" s="1"/>
  <c r="L53" i="1"/>
  <c r="I9" i="2" s="1"/>
  <c r="M43" i="1"/>
  <c r="M48" i="1" s="1"/>
  <c r="N38" i="1"/>
  <c r="N39" i="1"/>
  <c r="N37" i="1"/>
  <c r="L54" i="1"/>
  <c r="I10" i="2" s="1"/>
  <c r="M44" i="1"/>
  <c r="M49" i="1" s="1"/>
  <c r="M40" i="1"/>
  <c r="K57" i="1"/>
  <c r="K103" i="1" s="1"/>
  <c r="H51" i="2" s="1"/>
  <c r="R18" i="1"/>
  <c r="Q19" i="1"/>
  <c r="Q22" i="1" s="1"/>
  <c r="R3" i="1"/>
  <c r="S1" i="1"/>
  <c r="P9" i="1"/>
  <c r="P11" i="1" s="1"/>
  <c r="O14" i="1"/>
  <c r="O32" i="1" s="1"/>
  <c r="T21" i="1"/>
  <c r="R26" i="1"/>
  <c r="R27" i="1" s="1"/>
  <c r="Q30" i="1"/>
  <c r="M82" i="2" l="1"/>
  <c r="Q83" i="1"/>
  <c r="N24" i="2" s="1"/>
  <c r="S74" i="1"/>
  <c r="S73" i="1"/>
  <c r="S72" i="1"/>
  <c r="S71" i="1"/>
  <c r="S70" i="1"/>
  <c r="S75" i="1"/>
  <c r="S76" i="1"/>
  <c r="S77" i="1"/>
  <c r="S78" i="1"/>
  <c r="S79" i="1"/>
  <c r="S80" i="1"/>
  <c r="S81" i="1"/>
  <c r="N56" i="2"/>
  <c r="O82" i="2" s="1"/>
  <c r="E34" i="2"/>
  <c r="Q87" i="1"/>
  <c r="N25" i="2" s="1"/>
  <c r="P96" i="1"/>
  <c r="P120" i="1" s="1"/>
  <c r="M62" i="2" s="1"/>
  <c r="M86" i="2" s="1"/>
  <c r="Q127" i="1"/>
  <c r="M66" i="2"/>
  <c r="M97" i="2" s="1"/>
  <c r="M100" i="2" s="1"/>
  <c r="P129" i="1"/>
  <c r="M36" i="2" s="1"/>
  <c r="L64" i="2"/>
  <c r="L68" i="2" s="1"/>
  <c r="L86" i="2"/>
  <c r="H84" i="2"/>
  <c r="O55" i="2"/>
  <c r="O92" i="2" s="1"/>
  <c r="O94" i="2" s="1"/>
  <c r="D74" i="2"/>
  <c r="R117" i="1"/>
  <c r="O37" i="2" s="1"/>
  <c r="O56" i="2"/>
  <c r="D44" i="2"/>
  <c r="I12" i="2"/>
  <c r="G18" i="2"/>
  <c r="G20" i="2" s="1"/>
  <c r="G21" i="2" s="1"/>
  <c r="E41" i="2"/>
  <c r="E43" i="2" s="1"/>
  <c r="E44" i="2" s="1"/>
  <c r="S113" i="1"/>
  <c r="P1" i="2"/>
  <c r="P3" i="2" s="1"/>
  <c r="Q91" i="1"/>
  <c r="M29" i="2"/>
  <c r="L31" i="2"/>
  <c r="F21" i="2"/>
  <c r="F33" i="2"/>
  <c r="V2" i="1"/>
  <c r="R2" i="2"/>
  <c r="R89" i="1"/>
  <c r="N27" i="2"/>
  <c r="Q88" i="1"/>
  <c r="M26" i="2"/>
  <c r="Q90" i="1"/>
  <c r="M28" i="2"/>
  <c r="S115" i="1"/>
  <c r="S114" i="1"/>
  <c r="S110" i="1"/>
  <c r="S109" i="1"/>
  <c r="S108" i="1"/>
  <c r="J66" i="1"/>
  <c r="R83" i="1"/>
  <c r="O24" i="2" s="1"/>
  <c r="O38" i="1"/>
  <c r="O39" i="1"/>
  <c r="O37" i="1"/>
  <c r="M54" i="1"/>
  <c r="J10" i="2" s="1"/>
  <c r="N44" i="1"/>
  <c r="N49" i="1" s="1"/>
  <c r="M53" i="1"/>
  <c r="J9" i="2" s="1"/>
  <c r="N43" i="1"/>
  <c r="N48" i="1" s="1"/>
  <c r="M55" i="1"/>
  <c r="J11" i="2" s="1"/>
  <c r="N45" i="1"/>
  <c r="N50" i="1" s="1"/>
  <c r="K62" i="1"/>
  <c r="H15" i="2" s="1"/>
  <c r="K63" i="1"/>
  <c r="H16" i="2" s="1"/>
  <c r="N40" i="1"/>
  <c r="L57" i="1"/>
  <c r="L103" i="1" s="1"/>
  <c r="I51" i="2" s="1"/>
  <c r="I84" i="2" s="1"/>
  <c r="Q9" i="1"/>
  <c r="Q11" i="1" s="1"/>
  <c r="P14" i="1"/>
  <c r="P32" i="1" s="1"/>
  <c r="S18" i="1"/>
  <c r="R19" i="1"/>
  <c r="R22" i="1" s="1"/>
  <c r="T1" i="1"/>
  <c r="S3" i="1"/>
  <c r="U21" i="1"/>
  <c r="R30" i="1"/>
  <c r="S26" i="1"/>
  <c r="S27" i="1" s="1"/>
  <c r="N82" i="2" l="1"/>
  <c r="Q1" i="2"/>
  <c r="Q3" i="2" s="1"/>
  <c r="T73" i="1"/>
  <c r="T74" i="1"/>
  <c r="T71" i="1"/>
  <c r="T70" i="1"/>
  <c r="T72" i="1"/>
  <c r="T75" i="1"/>
  <c r="T76" i="1"/>
  <c r="T77" i="1"/>
  <c r="T78" i="1"/>
  <c r="T79" i="1"/>
  <c r="T80" i="1"/>
  <c r="T81" i="1"/>
  <c r="R87" i="1"/>
  <c r="O25" i="2" s="1"/>
  <c r="M64" i="2"/>
  <c r="M68" i="2" s="1"/>
  <c r="R127" i="1"/>
  <c r="N66" i="2"/>
  <c r="N97" i="2" s="1"/>
  <c r="N100" i="2" s="1"/>
  <c r="Q129" i="1"/>
  <c r="N36" i="2" s="1"/>
  <c r="Q96" i="1"/>
  <c r="Q120" i="1" s="1"/>
  <c r="N62" i="2" s="1"/>
  <c r="P55" i="2"/>
  <c r="P92" i="2" s="1"/>
  <c r="P94" i="2" s="1"/>
  <c r="P56" i="2"/>
  <c r="S117" i="1"/>
  <c r="P37" i="2" s="1"/>
  <c r="E72" i="2"/>
  <c r="G33" i="2"/>
  <c r="G34" i="2" s="1"/>
  <c r="F34" i="2"/>
  <c r="F39" i="2"/>
  <c r="R91" i="1"/>
  <c r="N29" i="2"/>
  <c r="S89" i="1"/>
  <c r="O27" i="2"/>
  <c r="M31" i="2"/>
  <c r="R90" i="1"/>
  <c r="N28" i="2"/>
  <c r="H18" i="2"/>
  <c r="H20" i="2" s="1"/>
  <c r="J12" i="2"/>
  <c r="R88" i="1"/>
  <c r="N26" i="2"/>
  <c r="W2" i="1"/>
  <c r="S2" i="2"/>
  <c r="T115" i="1"/>
  <c r="T113" i="1"/>
  <c r="T114" i="1"/>
  <c r="T110" i="1"/>
  <c r="T109" i="1"/>
  <c r="T108" i="1"/>
  <c r="S87" i="1"/>
  <c r="P25" i="2" s="1"/>
  <c r="K66" i="1"/>
  <c r="S83" i="1"/>
  <c r="P24" i="2" s="1"/>
  <c r="M57" i="1"/>
  <c r="O40" i="1"/>
  <c r="N53" i="1"/>
  <c r="K9" i="2" s="1"/>
  <c r="O43" i="1"/>
  <c r="O48" i="1" s="1"/>
  <c r="L62" i="1"/>
  <c r="I15" i="2" s="1"/>
  <c r="L63" i="1"/>
  <c r="I16" i="2" s="1"/>
  <c r="N55" i="1"/>
  <c r="K11" i="2" s="1"/>
  <c r="O45" i="1"/>
  <c r="O50" i="1" s="1"/>
  <c r="P38" i="1"/>
  <c r="P39" i="1"/>
  <c r="P37" i="1"/>
  <c r="N54" i="1"/>
  <c r="K10" i="2" s="1"/>
  <c r="O44" i="1"/>
  <c r="O49" i="1" s="1"/>
  <c r="T18" i="1"/>
  <c r="S19" i="1"/>
  <c r="S22" i="1" s="1"/>
  <c r="U1" i="1"/>
  <c r="T3" i="1"/>
  <c r="R9" i="1"/>
  <c r="R11" i="1" s="1"/>
  <c r="Q14" i="1"/>
  <c r="Q32" i="1" s="1"/>
  <c r="V21" i="1"/>
  <c r="T26" i="1"/>
  <c r="T27" i="1" s="1"/>
  <c r="S30" i="1"/>
  <c r="P82" i="2" l="1"/>
  <c r="E74" i="2"/>
  <c r="E81" i="2"/>
  <c r="E89" i="2" s="1"/>
  <c r="E104" i="2" s="1"/>
  <c r="U70" i="1"/>
  <c r="U74" i="1"/>
  <c r="U71" i="1"/>
  <c r="U72" i="1"/>
  <c r="U73" i="1"/>
  <c r="U75" i="1"/>
  <c r="U76" i="1"/>
  <c r="U77" i="1"/>
  <c r="U78" i="1"/>
  <c r="U79" i="1"/>
  <c r="U80" i="1"/>
  <c r="U81" i="1"/>
  <c r="N86" i="2"/>
  <c r="N64" i="2"/>
  <c r="N68" i="2" s="1"/>
  <c r="S127" i="1"/>
  <c r="O66" i="2"/>
  <c r="O97" i="2" s="1"/>
  <c r="O100" i="2" s="1"/>
  <c r="R129" i="1"/>
  <c r="O36" i="2" s="1"/>
  <c r="Q55" i="2"/>
  <c r="Q92" i="2" s="1"/>
  <c r="Q94" i="2" s="1"/>
  <c r="Q56" i="2"/>
  <c r="T117" i="1"/>
  <c r="Q37" i="2" s="1"/>
  <c r="D89" i="2"/>
  <c r="D104" i="2" s="1"/>
  <c r="D106" i="2" s="1"/>
  <c r="G39" i="2"/>
  <c r="G41" i="2" s="1"/>
  <c r="G43" i="2" s="1"/>
  <c r="G44" i="2" s="1"/>
  <c r="N31" i="2"/>
  <c r="F41" i="2"/>
  <c r="F43" i="2" s="1"/>
  <c r="F44" i="2" s="1"/>
  <c r="S90" i="1"/>
  <c r="O28" i="2"/>
  <c r="T89" i="1"/>
  <c r="P27" i="2"/>
  <c r="I18" i="2"/>
  <c r="I20" i="2" s="1"/>
  <c r="S88" i="1"/>
  <c r="O26" i="2"/>
  <c r="U115" i="1"/>
  <c r="R1" i="2"/>
  <c r="R3" i="2" s="1"/>
  <c r="K12" i="2"/>
  <c r="R96" i="1"/>
  <c r="R120" i="1" s="1"/>
  <c r="O62" i="2" s="1"/>
  <c r="X2" i="1"/>
  <c r="T2" i="2"/>
  <c r="H21" i="2"/>
  <c r="H33" i="2"/>
  <c r="S91" i="1"/>
  <c r="O29" i="2"/>
  <c r="U113" i="1"/>
  <c r="U114" i="1"/>
  <c r="M62" i="1"/>
  <c r="J15" i="2" s="1"/>
  <c r="M103" i="1"/>
  <c r="J51" i="2" s="1"/>
  <c r="U110" i="1"/>
  <c r="U109" i="1"/>
  <c r="U108" i="1"/>
  <c r="T87" i="1"/>
  <c r="Q25" i="2" s="1"/>
  <c r="T83" i="1"/>
  <c r="Q24" i="2" s="1"/>
  <c r="L66" i="1"/>
  <c r="M63" i="1"/>
  <c r="J16" i="2" s="1"/>
  <c r="O53" i="1"/>
  <c r="L9" i="2" s="1"/>
  <c r="P43" i="1"/>
  <c r="P48" i="1" s="1"/>
  <c r="O55" i="1"/>
  <c r="L11" i="2" s="1"/>
  <c r="P45" i="1"/>
  <c r="P50" i="1" s="1"/>
  <c r="O54" i="1"/>
  <c r="L10" i="2" s="1"/>
  <c r="P44" i="1"/>
  <c r="P49" i="1" s="1"/>
  <c r="N57" i="1"/>
  <c r="N103" i="1" s="1"/>
  <c r="K51" i="2" s="1"/>
  <c r="Q39" i="1"/>
  <c r="Q37" i="1"/>
  <c r="Q38" i="1"/>
  <c r="P40" i="1"/>
  <c r="S9" i="1"/>
  <c r="S11" i="1" s="1"/>
  <c r="R14" i="1"/>
  <c r="R32" i="1" s="1"/>
  <c r="U18" i="1"/>
  <c r="T19" i="1"/>
  <c r="T22" i="1" s="1"/>
  <c r="V1" i="1"/>
  <c r="U3" i="1"/>
  <c r="W21" i="1"/>
  <c r="U26" i="1"/>
  <c r="U27" i="1" s="1"/>
  <c r="T30" i="1"/>
  <c r="Q82" i="2" l="1"/>
  <c r="V74" i="1"/>
  <c r="V73" i="1"/>
  <c r="V72" i="1"/>
  <c r="V71" i="1"/>
  <c r="V70" i="1"/>
  <c r="V75" i="1"/>
  <c r="V77" i="1"/>
  <c r="V76" i="1"/>
  <c r="V78" i="1"/>
  <c r="V79" i="1"/>
  <c r="V80" i="1"/>
  <c r="V81" i="1"/>
  <c r="O64" i="2"/>
  <c r="O68" i="2" s="1"/>
  <c r="O86" i="2"/>
  <c r="T127" i="1"/>
  <c r="P66" i="2"/>
  <c r="P97" i="2" s="1"/>
  <c r="P100" i="2" s="1"/>
  <c r="S129" i="1"/>
  <c r="P36" i="2" s="1"/>
  <c r="K84" i="2"/>
  <c r="J84" i="2"/>
  <c r="R55" i="2"/>
  <c r="R92" i="2" s="1"/>
  <c r="R94" i="2" s="1"/>
  <c r="R56" i="2"/>
  <c r="U117" i="1"/>
  <c r="R37" i="2" s="1"/>
  <c r="E102" i="2"/>
  <c r="E106" i="2" s="1"/>
  <c r="D50" i="2"/>
  <c r="D53" i="2" s="1"/>
  <c r="F72" i="2"/>
  <c r="F81" i="2" s="1"/>
  <c r="F89" i="2" s="1"/>
  <c r="H34" i="2"/>
  <c r="H39" i="2"/>
  <c r="M66" i="1"/>
  <c r="V115" i="1"/>
  <c r="S1" i="2"/>
  <c r="S3" i="2" s="1"/>
  <c r="L12" i="2"/>
  <c r="T91" i="1"/>
  <c r="P29" i="2"/>
  <c r="Y2" i="1"/>
  <c r="U2" i="2"/>
  <c r="T88" i="1"/>
  <c r="P26" i="2"/>
  <c r="S96" i="1"/>
  <c r="S120" i="1" s="1"/>
  <c r="P62" i="2" s="1"/>
  <c r="I21" i="2"/>
  <c r="I33" i="2"/>
  <c r="U89" i="1"/>
  <c r="Q27" i="2"/>
  <c r="J18" i="2"/>
  <c r="J20" i="2" s="1"/>
  <c r="O31" i="2"/>
  <c r="T90" i="1"/>
  <c r="P28" i="2"/>
  <c r="V113" i="1"/>
  <c r="V114" i="1"/>
  <c r="V110" i="1"/>
  <c r="V109" i="1"/>
  <c r="V108" i="1"/>
  <c r="U87" i="1"/>
  <c r="R25" i="2" s="1"/>
  <c r="U83" i="1"/>
  <c r="R24" i="2" s="1"/>
  <c r="P53" i="1"/>
  <c r="M9" i="2" s="1"/>
  <c r="Q43" i="1"/>
  <c r="Q48" i="1" s="1"/>
  <c r="N63" i="1"/>
  <c r="K16" i="2" s="1"/>
  <c r="N62" i="1"/>
  <c r="K15" i="2" s="1"/>
  <c r="P54" i="1"/>
  <c r="M10" i="2" s="1"/>
  <c r="Q44" i="1"/>
  <c r="Q49" i="1" s="1"/>
  <c r="R38" i="1"/>
  <c r="R37" i="1"/>
  <c r="R39" i="1"/>
  <c r="Q40" i="1"/>
  <c r="P55" i="1"/>
  <c r="M11" i="2" s="1"/>
  <c r="Q45" i="1"/>
  <c r="Q50" i="1" s="1"/>
  <c r="O57" i="1"/>
  <c r="O103" i="1" s="1"/>
  <c r="L51" i="2" s="1"/>
  <c r="W1" i="1"/>
  <c r="V3" i="1"/>
  <c r="T9" i="1"/>
  <c r="T11" i="1" s="1"/>
  <c r="S14" i="1"/>
  <c r="S32" i="1" s="1"/>
  <c r="V18" i="1"/>
  <c r="U19" i="1"/>
  <c r="U22" i="1" s="1"/>
  <c r="X21" i="1"/>
  <c r="V26" i="1"/>
  <c r="V27" i="1" s="1"/>
  <c r="U30" i="1"/>
  <c r="R82" i="2" l="1"/>
  <c r="D58" i="2"/>
  <c r="D76" i="2" s="1"/>
  <c r="F74" i="2"/>
  <c r="W74" i="1"/>
  <c r="W73" i="1"/>
  <c r="W72" i="1"/>
  <c r="W71" i="1"/>
  <c r="W70" i="1"/>
  <c r="W76" i="1"/>
  <c r="W75" i="1"/>
  <c r="W77" i="1"/>
  <c r="W78" i="1"/>
  <c r="W79" i="1"/>
  <c r="W80" i="1"/>
  <c r="W81" i="1"/>
  <c r="T129" i="1"/>
  <c r="Q36" i="2" s="1"/>
  <c r="Q66" i="2"/>
  <c r="Q97" i="2" s="1"/>
  <c r="Q100" i="2" s="1"/>
  <c r="U127" i="1"/>
  <c r="P86" i="2"/>
  <c r="P64" i="2"/>
  <c r="P68" i="2" s="1"/>
  <c r="K18" i="2"/>
  <c r="K20" i="2" s="1"/>
  <c r="K33" i="2" s="1"/>
  <c r="L84" i="2"/>
  <c r="S55" i="2"/>
  <c r="S92" i="2" s="1"/>
  <c r="S94" i="2" s="1"/>
  <c r="V117" i="1"/>
  <c r="S37" i="2" s="1"/>
  <c r="S56" i="2"/>
  <c r="E50" i="2"/>
  <c r="E53" i="2" s="1"/>
  <c r="E58" i="2" s="1"/>
  <c r="E76" i="2" s="1"/>
  <c r="F102" i="2"/>
  <c r="F104" i="2"/>
  <c r="G72" i="2"/>
  <c r="I34" i="2"/>
  <c r="I39" i="2"/>
  <c r="H41" i="2"/>
  <c r="H43" i="2" s="1"/>
  <c r="H44" i="2" s="1"/>
  <c r="U90" i="1"/>
  <c r="Q28" i="2"/>
  <c r="V89" i="1"/>
  <c r="R27" i="2"/>
  <c r="Z2" i="1"/>
  <c r="V2" i="2"/>
  <c r="T96" i="1"/>
  <c r="T120" i="1" s="1"/>
  <c r="Q62" i="2" s="1"/>
  <c r="P31" i="2"/>
  <c r="W115" i="1"/>
  <c r="T1" i="2"/>
  <c r="T3" i="2" s="1"/>
  <c r="M12" i="2"/>
  <c r="J21" i="2"/>
  <c r="J33" i="2"/>
  <c r="U88" i="1"/>
  <c r="Q26" i="2"/>
  <c r="U91" i="1"/>
  <c r="Q29" i="2"/>
  <c r="W113" i="1"/>
  <c r="V83" i="1"/>
  <c r="S24" i="2" s="1"/>
  <c r="W114" i="1"/>
  <c r="W110" i="1"/>
  <c r="W109" i="1"/>
  <c r="W108" i="1"/>
  <c r="V87" i="1"/>
  <c r="S25" i="2" s="1"/>
  <c r="N66" i="1"/>
  <c r="R40" i="1"/>
  <c r="P57" i="1"/>
  <c r="Q55" i="1"/>
  <c r="N11" i="2" s="1"/>
  <c r="R45" i="1"/>
  <c r="R50" i="1" s="1"/>
  <c r="Q53" i="1"/>
  <c r="N9" i="2" s="1"/>
  <c r="R43" i="1"/>
  <c r="R48" i="1" s="1"/>
  <c r="S38" i="1"/>
  <c r="S39" i="1"/>
  <c r="S37" i="1"/>
  <c r="O62" i="1"/>
  <c r="L15" i="2" s="1"/>
  <c r="O63" i="1"/>
  <c r="L16" i="2" s="1"/>
  <c r="Q54" i="1"/>
  <c r="N10" i="2" s="1"/>
  <c r="R44" i="1"/>
  <c r="R49" i="1" s="1"/>
  <c r="W18" i="1"/>
  <c r="V19" i="1"/>
  <c r="V22" i="1" s="1"/>
  <c r="X1" i="1"/>
  <c r="W3" i="1"/>
  <c r="U9" i="1"/>
  <c r="U11" i="1" s="1"/>
  <c r="T14" i="1"/>
  <c r="T32" i="1" s="1"/>
  <c r="Y21" i="1"/>
  <c r="V30" i="1"/>
  <c r="W26" i="1"/>
  <c r="W27" i="1" s="1"/>
  <c r="S82" i="2" l="1"/>
  <c r="G74" i="2"/>
  <c r="G81" i="2"/>
  <c r="X71" i="1"/>
  <c r="X72" i="1"/>
  <c r="X73" i="1"/>
  <c r="X74" i="1"/>
  <c r="X70" i="1"/>
  <c r="X76" i="1"/>
  <c r="X75" i="1"/>
  <c r="X77" i="1"/>
  <c r="X78" i="1"/>
  <c r="X79" i="1"/>
  <c r="X80" i="1"/>
  <c r="X81" i="1"/>
  <c r="Q86" i="2"/>
  <c r="Q64" i="2"/>
  <c r="Q68" i="2" s="1"/>
  <c r="U129" i="1"/>
  <c r="R36" i="2" s="1"/>
  <c r="R66" i="2"/>
  <c r="R97" i="2" s="1"/>
  <c r="R100" i="2" s="1"/>
  <c r="V127" i="1"/>
  <c r="U96" i="1"/>
  <c r="U120" i="1" s="1"/>
  <c r="R62" i="2" s="1"/>
  <c r="K21" i="2"/>
  <c r="T55" i="2"/>
  <c r="T92" i="2" s="1"/>
  <c r="T94" i="2" s="1"/>
  <c r="T56" i="2"/>
  <c r="W117" i="1"/>
  <c r="T37" i="2" s="1"/>
  <c r="F106" i="2"/>
  <c r="F50" i="2" s="1"/>
  <c r="F53" i="2" s="1"/>
  <c r="F58" i="2" s="1"/>
  <c r="F76" i="2" s="1"/>
  <c r="G89" i="2"/>
  <c r="G104" i="2" s="1"/>
  <c r="H72" i="2"/>
  <c r="J34" i="2"/>
  <c r="J39" i="2"/>
  <c r="K34" i="2"/>
  <c r="K39" i="2"/>
  <c r="I41" i="2"/>
  <c r="I43" i="2" s="1"/>
  <c r="I44" i="2" s="1"/>
  <c r="Q31" i="2"/>
  <c r="V91" i="1"/>
  <c r="R29" i="2"/>
  <c r="AA2" i="1"/>
  <c r="W2" i="2"/>
  <c r="V90" i="1"/>
  <c r="R28" i="2"/>
  <c r="L18" i="2"/>
  <c r="L20" i="2" s="1"/>
  <c r="V88" i="1"/>
  <c r="R26" i="2"/>
  <c r="W89" i="1"/>
  <c r="S27" i="2"/>
  <c r="X115" i="1"/>
  <c r="U1" i="2"/>
  <c r="U3" i="2" s="1"/>
  <c r="N12" i="2"/>
  <c r="X113" i="1"/>
  <c r="X114" i="1"/>
  <c r="P62" i="1"/>
  <c r="M15" i="2" s="1"/>
  <c r="P103" i="1"/>
  <c r="M51" i="2" s="1"/>
  <c r="X110" i="1"/>
  <c r="X109" i="1"/>
  <c r="X108" i="1"/>
  <c r="W87" i="1"/>
  <c r="T25" i="2" s="1"/>
  <c r="W83" i="1"/>
  <c r="T24" i="2" s="1"/>
  <c r="P63" i="1"/>
  <c r="M16" i="2" s="1"/>
  <c r="S40" i="1"/>
  <c r="R55" i="1"/>
  <c r="O11" i="2" s="1"/>
  <c r="S45" i="1"/>
  <c r="S50" i="1" s="1"/>
  <c r="T38" i="1"/>
  <c r="T39" i="1"/>
  <c r="T37" i="1"/>
  <c r="Q57" i="1"/>
  <c r="Q103" i="1" s="1"/>
  <c r="N51" i="2" s="1"/>
  <c r="O66" i="1"/>
  <c r="R54" i="1"/>
  <c r="O10" i="2" s="1"/>
  <c r="S44" i="1"/>
  <c r="S49" i="1" s="1"/>
  <c r="R53" i="1"/>
  <c r="O9" i="2" s="1"/>
  <c r="S43" i="1"/>
  <c r="S48" i="1" s="1"/>
  <c r="V9" i="1"/>
  <c r="V11" i="1" s="1"/>
  <c r="U14" i="1"/>
  <c r="U32" i="1" s="1"/>
  <c r="X18" i="1"/>
  <c r="W19" i="1"/>
  <c r="W22" i="1" s="1"/>
  <c r="Y1" i="1"/>
  <c r="X3" i="1"/>
  <c r="Z21" i="1"/>
  <c r="W30" i="1"/>
  <c r="X26" i="1"/>
  <c r="X27" i="1" s="1"/>
  <c r="T82" i="2" l="1"/>
  <c r="H74" i="2"/>
  <c r="H81" i="2"/>
  <c r="H89" i="2" s="1"/>
  <c r="H104" i="2" s="1"/>
  <c r="Y70" i="1"/>
  <c r="Y72" i="1"/>
  <c r="Y74" i="1"/>
  <c r="Y73" i="1"/>
  <c r="Y71" i="1"/>
  <c r="Y75" i="1"/>
  <c r="Y76" i="1"/>
  <c r="Y77" i="1"/>
  <c r="Y78" i="1"/>
  <c r="Y79" i="1"/>
  <c r="Y80" i="1"/>
  <c r="Y81" i="1"/>
  <c r="V96" i="1"/>
  <c r="V120" i="1" s="1"/>
  <c r="S62" i="2" s="1"/>
  <c r="S64" i="2" s="1"/>
  <c r="R86" i="2"/>
  <c r="R64" i="2"/>
  <c r="R68" i="2" s="1"/>
  <c r="S66" i="2"/>
  <c r="S97" i="2" s="1"/>
  <c r="S100" i="2" s="1"/>
  <c r="W127" i="1"/>
  <c r="V129" i="1"/>
  <c r="S36" i="2" s="1"/>
  <c r="N84" i="2"/>
  <c r="M84" i="2"/>
  <c r="U55" i="2"/>
  <c r="U92" i="2" s="1"/>
  <c r="U94" i="2" s="1"/>
  <c r="U56" i="2"/>
  <c r="X117" i="1"/>
  <c r="U37" i="2" s="1"/>
  <c r="G102" i="2"/>
  <c r="G106" i="2" s="1"/>
  <c r="I72" i="2"/>
  <c r="K41" i="2"/>
  <c r="K43" i="2" s="1"/>
  <c r="K44" i="2" s="1"/>
  <c r="J41" i="2"/>
  <c r="J43" i="2" s="1"/>
  <c r="J44" i="2" s="1"/>
  <c r="O12" i="2"/>
  <c r="R31" i="2"/>
  <c r="X89" i="1"/>
  <c r="T27" i="2"/>
  <c r="Y115" i="1"/>
  <c r="V1" i="2"/>
  <c r="M18" i="2"/>
  <c r="M20" i="2" s="1"/>
  <c r="L21" i="2"/>
  <c r="L33" i="2"/>
  <c r="AB2" i="1"/>
  <c r="X2" i="2"/>
  <c r="W88" i="1"/>
  <c r="S26" i="2"/>
  <c r="W90" i="1"/>
  <c r="S28" i="2"/>
  <c r="W91" i="1"/>
  <c r="S29" i="2"/>
  <c r="V3" i="2"/>
  <c r="Y113" i="1"/>
  <c r="P66" i="1"/>
  <c r="Y114" i="1"/>
  <c r="Y110" i="1"/>
  <c r="Y109" i="1"/>
  <c r="Y108" i="1"/>
  <c r="X87" i="1"/>
  <c r="U25" i="2" s="1"/>
  <c r="X83" i="1"/>
  <c r="U24" i="2" s="1"/>
  <c r="R57" i="1"/>
  <c r="R63" i="1" s="1"/>
  <c r="O16" i="2" s="1"/>
  <c r="U39" i="1"/>
  <c r="U38" i="1"/>
  <c r="U37" i="1"/>
  <c r="S54" i="1"/>
  <c r="P10" i="2" s="1"/>
  <c r="T44" i="1"/>
  <c r="T49" i="1" s="1"/>
  <c r="Q62" i="1"/>
  <c r="N15" i="2" s="1"/>
  <c r="Q63" i="1"/>
  <c r="N16" i="2" s="1"/>
  <c r="S55" i="1"/>
  <c r="P11" i="2" s="1"/>
  <c r="T45" i="1"/>
  <c r="T50" i="1" s="1"/>
  <c r="S53" i="1"/>
  <c r="P9" i="2" s="1"/>
  <c r="T43" i="1"/>
  <c r="T48" i="1" s="1"/>
  <c r="T40" i="1"/>
  <c r="Y18" i="1"/>
  <c r="X19" i="1"/>
  <c r="X22" i="1" s="1"/>
  <c r="Z1" i="1"/>
  <c r="Y3" i="1"/>
  <c r="W9" i="1"/>
  <c r="W11" i="1" s="1"/>
  <c r="V14" i="1"/>
  <c r="V32" i="1" s="1"/>
  <c r="AA21" i="1"/>
  <c r="Y26" i="1"/>
  <c r="Y27" i="1" s="1"/>
  <c r="X30" i="1"/>
  <c r="U82" i="2" l="1"/>
  <c r="I74" i="2"/>
  <c r="I81" i="2"/>
  <c r="I89" i="2" s="1"/>
  <c r="I104" i="2" s="1"/>
  <c r="Z74" i="1"/>
  <c r="Z73" i="1"/>
  <c r="Z72" i="1"/>
  <c r="Z71" i="1"/>
  <c r="Z70" i="1"/>
  <c r="Z75" i="1"/>
  <c r="Z76" i="1"/>
  <c r="Z77" i="1"/>
  <c r="Z78" i="1"/>
  <c r="Z79" i="1"/>
  <c r="Z80" i="1"/>
  <c r="Z81" i="1"/>
  <c r="S86" i="2"/>
  <c r="T66" i="2"/>
  <c r="T97" i="2" s="1"/>
  <c r="T100" i="2" s="1"/>
  <c r="X127" i="1"/>
  <c r="W129" i="1"/>
  <c r="T36" i="2" s="1"/>
  <c r="S68" i="2"/>
  <c r="V55" i="2"/>
  <c r="V92" i="2" s="1"/>
  <c r="V94" i="2" s="1"/>
  <c r="G50" i="2"/>
  <c r="G53" i="2" s="1"/>
  <c r="G58" i="2" s="1"/>
  <c r="G76" i="2" s="1"/>
  <c r="H102" i="2"/>
  <c r="H106" i="2" s="1"/>
  <c r="V56" i="2"/>
  <c r="Y117" i="1"/>
  <c r="V37" i="2" s="1"/>
  <c r="J72" i="2"/>
  <c r="N18" i="2"/>
  <c r="N20" i="2" s="1"/>
  <c r="N33" i="2" s="1"/>
  <c r="L34" i="2"/>
  <c r="L39" i="2"/>
  <c r="P12" i="2"/>
  <c r="X90" i="1"/>
  <c r="T28" i="2"/>
  <c r="M21" i="2"/>
  <c r="M33" i="2"/>
  <c r="S31" i="2"/>
  <c r="AC2" i="1"/>
  <c r="Y2" i="2"/>
  <c r="Y89" i="1"/>
  <c r="U27" i="2"/>
  <c r="Z115" i="1"/>
  <c r="W1" i="2"/>
  <c r="W3" i="2" s="1"/>
  <c r="W96" i="1"/>
  <c r="W120" i="1" s="1"/>
  <c r="T62" i="2" s="1"/>
  <c r="X91" i="1"/>
  <c r="T29" i="2"/>
  <c r="X88" i="1"/>
  <c r="T26" i="2"/>
  <c r="Z113" i="1"/>
  <c r="Z114" i="1"/>
  <c r="Z110" i="1"/>
  <c r="Z109" i="1"/>
  <c r="Z108" i="1"/>
  <c r="R62" i="1"/>
  <c r="R103" i="1"/>
  <c r="O51" i="2" s="1"/>
  <c r="Y87" i="1"/>
  <c r="V25" i="2" s="1"/>
  <c r="Y83" i="1"/>
  <c r="V24" i="2" s="1"/>
  <c r="T53" i="1"/>
  <c r="Q9" i="2" s="1"/>
  <c r="U43" i="1"/>
  <c r="U48" i="1" s="1"/>
  <c r="U40" i="1"/>
  <c r="S57" i="1"/>
  <c r="S103" i="1" s="1"/>
  <c r="P51" i="2" s="1"/>
  <c r="Q66" i="1"/>
  <c r="V38" i="1"/>
  <c r="V39" i="1"/>
  <c r="V37" i="1"/>
  <c r="T55" i="1"/>
  <c r="Q11" i="2" s="1"/>
  <c r="U45" i="1"/>
  <c r="U50" i="1" s="1"/>
  <c r="T54" i="1"/>
  <c r="Q10" i="2" s="1"/>
  <c r="U44" i="1"/>
  <c r="U49" i="1" s="1"/>
  <c r="AA1" i="1"/>
  <c r="Z3" i="1"/>
  <c r="X9" i="1"/>
  <c r="X11" i="1" s="1"/>
  <c r="W14" i="1"/>
  <c r="W32" i="1" s="1"/>
  <c r="Z18" i="1"/>
  <c r="Y19" i="1"/>
  <c r="Y22" i="1" s="1"/>
  <c r="AB21" i="1"/>
  <c r="Z26" i="1"/>
  <c r="Z27" i="1" s="1"/>
  <c r="Y30" i="1"/>
  <c r="V82" i="2" l="1"/>
  <c r="J74" i="2"/>
  <c r="J81" i="2"/>
  <c r="J89" i="2" s="1"/>
  <c r="J104" i="2" s="1"/>
  <c r="AA74" i="1"/>
  <c r="AA73" i="1"/>
  <c r="AA72" i="1"/>
  <c r="AA71" i="1"/>
  <c r="AA70" i="1"/>
  <c r="AA76" i="1"/>
  <c r="AA75" i="1"/>
  <c r="AA77" i="1"/>
  <c r="AA78" i="1"/>
  <c r="AA79" i="1"/>
  <c r="AA80" i="1"/>
  <c r="AA81" i="1"/>
  <c r="X96" i="1"/>
  <c r="X120" i="1" s="1"/>
  <c r="U62" i="2" s="1"/>
  <c r="T64" i="2"/>
  <c r="T68" i="2" s="1"/>
  <c r="T86" i="2"/>
  <c r="U66" i="2"/>
  <c r="U97" i="2" s="1"/>
  <c r="U100" i="2" s="1"/>
  <c r="Y127" i="1"/>
  <c r="X129" i="1"/>
  <c r="U36" i="2" s="1"/>
  <c r="P84" i="2"/>
  <c r="O84" i="2"/>
  <c r="W55" i="2"/>
  <c r="W92" i="2" s="1"/>
  <c r="W94" i="2" s="1"/>
  <c r="Z117" i="1"/>
  <c r="W37" i="2" s="1"/>
  <c r="W56" i="2"/>
  <c r="I102" i="2"/>
  <c r="I106" i="2" s="1"/>
  <c r="H50" i="2"/>
  <c r="H53" i="2" s="1"/>
  <c r="H58" i="2" s="1"/>
  <c r="H76" i="2" s="1"/>
  <c r="N21" i="2"/>
  <c r="K72" i="2"/>
  <c r="L41" i="2"/>
  <c r="L43" i="2" s="1"/>
  <c r="L44" i="2" s="1"/>
  <c r="M34" i="2"/>
  <c r="M39" i="2"/>
  <c r="N34" i="2"/>
  <c r="N39" i="2"/>
  <c r="T31" i="2"/>
  <c r="Y88" i="1"/>
  <c r="U26" i="2"/>
  <c r="Y90" i="1"/>
  <c r="U28" i="2"/>
  <c r="Z89" i="1"/>
  <c r="V27" i="2"/>
  <c r="AA115" i="1"/>
  <c r="X1" i="2"/>
  <c r="X3" i="2" s="1"/>
  <c r="Q12" i="2"/>
  <c r="R66" i="1"/>
  <c r="O15" i="2"/>
  <c r="O18" i="2" s="1"/>
  <c r="O20" i="2" s="1"/>
  <c r="Y91" i="1"/>
  <c r="U29" i="2"/>
  <c r="AD2" i="1"/>
  <c r="Z2" i="2"/>
  <c r="AA114" i="1"/>
  <c r="AA113" i="1"/>
  <c r="AA110" i="1"/>
  <c r="AA109" i="1"/>
  <c r="AA108" i="1"/>
  <c r="Z87" i="1"/>
  <c r="W25" i="2" s="1"/>
  <c r="Z83" i="1"/>
  <c r="W24" i="2" s="1"/>
  <c r="U55" i="1"/>
  <c r="R11" i="2" s="1"/>
  <c r="V45" i="1"/>
  <c r="V50" i="1" s="1"/>
  <c r="U53" i="1"/>
  <c r="R9" i="2" s="1"/>
  <c r="V43" i="1"/>
  <c r="V48" i="1" s="1"/>
  <c r="W38" i="1"/>
  <c r="W39" i="1"/>
  <c r="W37" i="1"/>
  <c r="U54" i="1"/>
  <c r="R10" i="2" s="1"/>
  <c r="V44" i="1"/>
  <c r="V49" i="1" s="1"/>
  <c r="V40" i="1"/>
  <c r="S62" i="1"/>
  <c r="P15" i="2" s="1"/>
  <c r="S63" i="1"/>
  <c r="P16" i="2" s="1"/>
  <c r="T57" i="1"/>
  <c r="T103" i="1" s="1"/>
  <c r="Q51" i="2" s="1"/>
  <c r="Q84" i="2" s="1"/>
  <c r="Y9" i="1"/>
  <c r="Y11" i="1" s="1"/>
  <c r="X14" i="1"/>
  <c r="X32" i="1" s="1"/>
  <c r="AA18" i="1"/>
  <c r="Z19" i="1"/>
  <c r="Z22" i="1" s="1"/>
  <c r="AB1" i="1"/>
  <c r="AA3" i="1"/>
  <c r="AC21" i="1"/>
  <c r="Z30" i="1"/>
  <c r="AA26" i="1"/>
  <c r="AA27" i="1" s="1"/>
  <c r="W82" i="2" l="1"/>
  <c r="K74" i="2"/>
  <c r="K81" i="2"/>
  <c r="AB73" i="1"/>
  <c r="AB74" i="1"/>
  <c r="AB72" i="1"/>
  <c r="AB70" i="1"/>
  <c r="AB71" i="1"/>
  <c r="AB76" i="1"/>
  <c r="AB75" i="1"/>
  <c r="AB77" i="1"/>
  <c r="AB78" i="1"/>
  <c r="AB79" i="1"/>
  <c r="AB80" i="1"/>
  <c r="AB81" i="1"/>
  <c r="V66" i="2"/>
  <c r="V97" i="2" s="1"/>
  <c r="V100" i="2" s="1"/>
  <c r="Y129" i="1"/>
  <c r="V36" i="2" s="1"/>
  <c r="Z127" i="1"/>
  <c r="U64" i="2"/>
  <c r="U68" i="2" s="1"/>
  <c r="U86" i="2"/>
  <c r="X55" i="2"/>
  <c r="X92" i="2" s="1"/>
  <c r="X94" i="2" s="1"/>
  <c r="X56" i="2"/>
  <c r="AA117" i="1"/>
  <c r="X37" i="2" s="1"/>
  <c r="J102" i="2"/>
  <c r="J106" i="2" s="1"/>
  <c r="I50" i="2"/>
  <c r="I53" i="2" s="1"/>
  <c r="I58" i="2" s="1"/>
  <c r="I76" i="2" s="1"/>
  <c r="L72" i="2"/>
  <c r="K89" i="2"/>
  <c r="K104" i="2" s="1"/>
  <c r="M41" i="2"/>
  <c r="M43" i="2" s="1"/>
  <c r="M44" i="2" s="1"/>
  <c r="N41" i="2"/>
  <c r="N43" i="2" s="1"/>
  <c r="N44" i="2" s="1"/>
  <c r="Y96" i="1"/>
  <c r="Y120" i="1" s="1"/>
  <c r="V62" i="2" s="1"/>
  <c r="AB115" i="1"/>
  <c r="Y1" i="2"/>
  <c r="O21" i="2"/>
  <c r="O33" i="2"/>
  <c r="U31" i="2"/>
  <c r="AE2" i="1"/>
  <c r="AA2" i="2"/>
  <c r="Z90" i="1"/>
  <c r="V28" i="2"/>
  <c r="P18" i="2"/>
  <c r="P20" i="2" s="1"/>
  <c r="R12" i="2"/>
  <c r="Z91" i="1"/>
  <c r="V29" i="2"/>
  <c r="AA89" i="1"/>
  <c r="W27" i="2"/>
  <c r="Z88" i="1"/>
  <c r="Z96" i="1" s="1"/>
  <c r="Z120" i="1" s="1"/>
  <c r="W62" i="2" s="1"/>
  <c r="V26" i="2"/>
  <c r="V31" i="2" s="1"/>
  <c r="Y3" i="2"/>
  <c r="AB113" i="1"/>
  <c r="AB114" i="1"/>
  <c r="AB110" i="1"/>
  <c r="AB109" i="1"/>
  <c r="AB108" i="1"/>
  <c r="AA87" i="1"/>
  <c r="X25" i="2" s="1"/>
  <c r="AA83" i="1"/>
  <c r="X24" i="2" s="1"/>
  <c r="S66" i="1"/>
  <c r="W40" i="1"/>
  <c r="V54" i="1"/>
  <c r="S10" i="2" s="1"/>
  <c r="W44" i="1"/>
  <c r="W49" i="1" s="1"/>
  <c r="V53" i="1"/>
  <c r="S9" i="2" s="1"/>
  <c r="W43" i="1"/>
  <c r="W48" i="1" s="1"/>
  <c r="U57" i="1"/>
  <c r="U103" i="1" s="1"/>
  <c r="R51" i="2" s="1"/>
  <c r="T62" i="1"/>
  <c r="Q15" i="2" s="1"/>
  <c r="T63" i="1"/>
  <c r="Q16" i="2" s="1"/>
  <c r="V55" i="1"/>
  <c r="S11" i="2" s="1"/>
  <c r="W45" i="1"/>
  <c r="W50" i="1" s="1"/>
  <c r="X38" i="1"/>
  <c r="X39" i="1"/>
  <c r="X37" i="1"/>
  <c r="AB18" i="1"/>
  <c r="AA19" i="1"/>
  <c r="AA22" i="1" s="1"/>
  <c r="AC1" i="1"/>
  <c r="AB3" i="1"/>
  <c r="Z9" i="1"/>
  <c r="Z11" i="1" s="1"/>
  <c r="Y14" i="1"/>
  <c r="Y32" i="1" s="1"/>
  <c r="AD21" i="1"/>
  <c r="AB26" i="1"/>
  <c r="AB27" i="1" s="1"/>
  <c r="AA30" i="1"/>
  <c r="X82" i="2" l="1"/>
  <c r="L74" i="2"/>
  <c r="L81" i="2"/>
  <c r="AC70" i="1"/>
  <c r="AC74" i="1"/>
  <c r="AC72" i="1"/>
  <c r="AC71" i="1"/>
  <c r="AC73" i="1"/>
  <c r="AC76" i="1"/>
  <c r="AC75" i="1"/>
  <c r="AC77" i="1"/>
  <c r="AC78" i="1"/>
  <c r="AC79" i="1"/>
  <c r="AC80" i="1"/>
  <c r="AC81" i="1"/>
  <c r="W64" i="2"/>
  <c r="W86" i="2"/>
  <c r="W66" i="2"/>
  <c r="W97" i="2" s="1"/>
  <c r="W100" i="2" s="1"/>
  <c r="AA127" i="1"/>
  <c r="Z129" i="1"/>
  <c r="W36" i="2" s="1"/>
  <c r="V64" i="2"/>
  <c r="V68" i="2" s="1"/>
  <c r="V86" i="2"/>
  <c r="R84" i="2"/>
  <c r="Y55" i="2"/>
  <c r="Y92" i="2" s="1"/>
  <c r="Y94" i="2" s="1"/>
  <c r="Y56" i="2"/>
  <c r="AB117" i="1"/>
  <c r="Y37" i="2" s="1"/>
  <c r="K102" i="2"/>
  <c r="K106" i="2" s="1"/>
  <c r="J50" i="2"/>
  <c r="J53" i="2" s="1"/>
  <c r="J58" i="2" s="1"/>
  <c r="J76" i="2" s="1"/>
  <c r="M72" i="2"/>
  <c r="L89" i="2"/>
  <c r="L104" i="2" s="1"/>
  <c r="O34" i="2"/>
  <c r="O39" i="2"/>
  <c r="P21" i="2"/>
  <c r="P33" i="2"/>
  <c r="AC115" i="1"/>
  <c r="Z1" i="2"/>
  <c r="Z3" i="2" s="1"/>
  <c r="S12" i="2"/>
  <c r="AA88" i="1"/>
  <c r="W26" i="2"/>
  <c r="AB89" i="1"/>
  <c r="X27" i="2"/>
  <c r="AF2" i="1"/>
  <c r="AB2" i="2"/>
  <c r="Q18" i="2"/>
  <c r="Q20" i="2" s="1"/>
  <c r="AA91" i="1"/>
  <c r="W29" i="2"/>
  <c r="AA90" i="1"/>
  <c r="W28" i="2"/>
  <c r="AC114" i="1"/>
  <c r="AC113" i="1"/>
  <c r="AC110" i="1"/>
  <c r="AC109" i="1"/>
  <c r="AC108" i="1"/>
  <c r="AB87" i="1"/>
  <c r="Y25" i="2" s="1"/>
  <c r="AB83" i="1"/>
  <c r="Y24" i="2" s="1"/>
  <c r="W55" i="1"/>
  <c r="T11" i="2" s="1"/>
  <c r="X45" i="1"/>
  <c r="X50" i="1" s="1"/>
  <c r="Y39" i="1"/>
  <c r="Y37" i="1"/>
  <c r="Y38" i="1"/>
  <c r="W53" i="1"/>
  <c r="T9" i="2" s="1"/>
  <c r="X43" i="1"/>
  <c r="X48" i="1" s="1"/>
  <c r="V57" i="1"/>
  <c r="V103" i="1" s="1"/>
  <c r="S51" i="2" s="1"/>
  <c r="T66" i="1"/>
  <c r="W54" i="1"/>
  <c r="T10" i="2" s="1"/>
  <c r="X44" i="1"/>
  <c r="X49" i="1" s="1"/>
  <c r="X40" i="1"/>
  <c r="U62" i="1"/>
  <c r="R15" i="2" s="1"/>
  <c r="U63" i="1"/>
  <c r="R16" i="2" s="1"/>
  <c r="AC18" i="1"/>
  <c r="AB19" i="1"/>
  <c r="AB22" i="1" s="1"/>
  <c r="AD1" i="1"/>
  <c r="AC3" i="1"/>
  <c r="AA9" i="1"/>
  <c r="AA11" i="1" s="1"/>
  <c r="Z14" i="1"/>
  <c r="Z32" i="1" s="1"/>
  <c r="AE21" i="1"/>
  <c r="AC26" i="1"/>
  <c r="AC27" i="1" s="1"/>
  <c r="AB30" i="1"/>
  <c r="Y82" i="2" l="1"/>
  <c r="M74" i="2"/>
  <c r="M81" i="2"/>
  <c r="AD74" i="1"/>
  <c r="AD73" i="1"/>
  <c r="AD72" i="1"/>
  <c r="AD71" i="1"/>
  <c r="AD70" i="1"/>
  <c r="AD75" i="1"/>
  <c r="AD77" i="1"/>
  <c r="AD76" i="1"/>
  <c r="AD78" i="1"/>
  <c r="AD79" i="1"/>
  <c r="AD80" i="1"/>
  <c r="AD81" i="1"/>
  <c r="W68" i="2"/>
  <c r="X66" i="2"/>
  <c r="X97" i="2" s="1"/>
  <c r="X100" i="2" s="1"/>
  <c r="AB127" i="1"/>
  <c r="AA129" i="1"/>
  <c r="X36" i="2" s="1"/>
  <c r="AD113" i="1"/>
  <c r="S84" i="2"/>
  <c r="Z55" i="2"/>
  <c r="Z92" i="2" s="1"/>
  <c r="Z94" i="2" s="1"/>
  <c r="Z56" i="2"/>
  <c r="AC117" i="1"/>
  <c r="Z37" i="2" s="1"/>
  <c r="L102" i="2"/>
  <c r="L106" i="2" s="1"/>
  <c r="K50" i="2"/>
  <c r="K53" i="2" s="1"/>
  <c r="K58" i="2" s="1"/>
  <c r="K76" i="2" s="1"/>
  <c r="N72" i="2"/>
  <c r="M89" i="2"/>
  <c r="M104" i="2" s="1"/>
  <c r="P34" i="2"/>
  <c r="P39" i="2"/>
  <c r="O41" i="2"/>
  <c r="O43" i="2" s="1"/>
  <c r="O44" i="2" s="1"/>
  <c r="T12" i="2"/>
  <c r="W31" i="2"/>
  <c r="AB91" i="1"/>
  <c r="X29" i="2"/>
  <c r="AG2" i="1"/>
  <c r="AC2" i="2"/>
  <c r="AB88" i="1"/>
  <c r="X26" i="2"/>
  <c r="AD115" i="1"/>
  <c r="AA1" i="2"/>
  <c r="AA3" i="2" s="1"/>
  <c r="AB90" i="1"/>
  <c r="X28" i="2"/>
  <c r="Q21" i="2"/>
  <c r="Q33" i="2"/>
  <c r="R18" i="2"/>
  <c r="R20" i="2" s="1"/>
  <c r="AA96" i="1"/>
  <c r="AA120" i="1" s="1"/>
  <c r="X62" i="2" s="1"/>
  <c r="AC89" i="1"/>
  <c r="Y27" i="2"/>
  <c r="AD114" i="1"/>
  <c r="AD110" i="1"/>
  <c r="AD109" i="1"/>
  <c r="AD108" i="1"/>
  <c r="AC87" i="1"/>
  <c r="Z25" i="2" s="1"/>
  <c r="AC83" i="1"/>
  <c r="Z24" i="2" s="1"/>
  <c r="U66" i="1"/>
  <c r="Y40" i="1"/>
  <c r="X54" i="1"/>
  <c r="U10" i="2" s="1"/>
  <c r="Y44" i="1"/>
  <c r="Y49" i="1" s="1"/>
  <c r="X55" i="1"/>
  <c r="U11" i="2" s="1"/>
  <c r="Y45" i="1"/>
  <c r="Y50" i="1" s="1"/>
  <c r="X53" i="1"/>
  <c r="U9" i="2" s="1"/>
  <c r="Y43" i="1"/>
  <c r="Y48" i="1" s="1"/>
  <c r="W57" i="1"/>
  <c r="W103" i="1" s="1"/>
  <c r="T51" i="2" s="1"/>
  <c r="Z38" i="1"/>
  <c r="Z39" i="1"/>
  <c r="Z37" i="1"/>
  <c r="V63" i="1"/>
  <c r="S16" i="2" s="1"/>
  <c r="V62" i="1"/>
  <c r="S15" i="2" s="1"/>
  <c r="AE1" i="1"/>
  <c r="AD3" i="1"/>
  <c r="AD18" i="1"/>
  <c r="AC19" i="1"/>
  <c r="AC22" i="1" s="1"/>
  <c r="AB9" i="1"/>
  <c r="AB11" i="1" s="1"/>
  <c r="AA14" i="1"/>
  <c r="AA32" i="1" s="1"/>
  <c r="AF21" i="1"/>
  <c r="AD26" i="1"/>
  <c r="AD27" i="1" s="1"/>
  <c r="AC30" i="1"/>
  <c r="Z82" i="2" l="1"/>
  <c r="N74" i="2"/>
  <c r="N81" i="2"/>
  <c r="AE74" i="1"/>
  <c r="AE73" i="1"/>
  <c r="AE72" i="1"/>
  <c r="AE71" i="1"/>
  <c r="AE70" i="1"/>
  <c r="AE75" i="1"/>
  <c r="AE77" i="1"/>
  <c r="AE76" i="1"/>
  <c r="AE78" i="1"/>
  <c r="AE79" i="1"/>
  <c r="AE80" i="1"/>
  <c r="AE81" i="1"/>
  <c r="AB96" i="1"/>
  <c r="AB120" i="1" s="1"/>
  <c r="Y62" i="2" s="1"/>
  <c r="Y86" i="2" s="1"/>
  <c r="X86" i="2"/>
  <c r="X64" i="2"/>
  <c r="X68" i="2" s="1"/>
  <c r="Y66" i="2"/>
  <c r="Y97" i="2" s="1"/>
  <c r="Y100" i="2" s="1"/>
  <c r="AC127" i="1"/>
  <c r="AB129" i="1"/>
  <c r="Y36" i="2" s="1"/>
  <c r="AA55" i="2"/>
  <c r="AA92" i="2" s="1"/>
  <c r="AA94" i="2" s="1"/>
  <c r="T84" i="2"/>
  <c r="AD117" i="1"/>
  <c r="AA37" i="2" s="1"/>
  <c r="AA56" i="2"/>
  <c r="M102" i="2"/>
  <c r="M106" i="2" s="1"/>
  <c r="L50" i="2"/>
  <c r="L53" i="2" s="1"/>
  <c r="L58" i="2" s="1"/>
  <c r="L76" i="2" s="1"/>
  <c r="U12" i="2"/>
  <c r="S18" i="2"/>
  <c r="S20" i="2" s="1"/>
  <c r="S33" i="2" s="1"/>
  <c r="O72" i="2"/>
  <c r="N89" i="2"/>
  <c r="N104" i="2" s="1"/>
  <c r="Q34" i="2"/>
  <c r="Q39" i="2"/>
  <c r="P41" i="2"/>
  <c r="P43" i="2" s="1"/>
  <c r="P44" i="2" s="1"/>
  <c r="AD89" i="1"/>
  <c r="Z27" i="2"/>
  <c r="X31" i="2"/>
  <c r="AE115" i="1"/>
  <c r="AB1" i="2"/>
  <c r="AB3" i="2" s="1"/>
  <c r="R21" i="2"/>
  <c r="R33" i="2"/>
  <c r="AH2" i="1"/>
  <c r="AD2" i="2"/>
  <c r="AC90" i="1"/>
  <c r="Y28" i="2"/>
  <c r="AC88" i="1"/>
  <c r="Y26" i="2"/>
  <c r="AC91" i="1"/>
  <c r="Y29" i="2"/>
  <c r="AE114" i="1"/>
  <c r="AE113" i="1"/>
  <c r="AE110" i="1"/>
  <c r="AE109" i="1"/>
  <c r="AE108" i="1"/>
  <c r="AD87" i="1"/>
  <c r="AA25" i="2" s="1"/>
  <c r="AD83" i="1"/>
  <c r="AA24" i="2" s="1"/>
  <c r="Z40" i="1"/>
  <c r="Y54" i="1"/>
  <c r="V10" i="2" s="1"/>
  <c r="Z44" i="1"/>
  <c r="Z49" i="1" s="1"/>
  <c r="W62" i="1"/>
  <c r="T15" i="2" s="1"/>
  <c r="W63" i="1"/>
  <c r="T16" i="2" s="1"/>
  <c r="Y53" i="1"/>
  <c r="V9" i="2" s="1"/>
  <c r="Z43" i="1"/>
  <c r="Z48" i="1" s="1"/>
  <c r="AA38" i="1"/>
  <c r="AA39" i="1"/>
  <c r="AA37" i="1"/>
  <c r="X57" i="1"/>
  <c r="X103" i="1" s="1"/>
  <c r="U51" i="2" s="1"/>
  <c r="V66" i="1"/>
  <c r="Y55" i="1"/>
  <c r="V11" i="2" s="1"/>
  <c r="Z45" i="1"/>
  <c r="Z50" i="1" s="1"/>
  <c r="AE18" i="1"/>
  <c r="AD19" i="1"/>
  <c r="AD22" i="1" s="1"/>
  <c r="AC9" i="1"/>
  <c r="AC11" i="1" s="1"/>
  <c r="AB14" i="1"/>
  <c r="AB32" i="1" s="1"/>
  <c r="AF1" i="1"/>
  <c r="AE3" i="1"/>
  <c r="AG21" i="1"/>
  <c r="AD30" i="1"/>
  <c r="AE26" i="1"/>
  <c r="AE27" i="1" s="1"/>
  <c r="AA82" i="2" l="1"/>
  <c r="O74" i="2"/>
  <c r="O81" i="2"/>
  <c r="AF71" i="1"/>
  <c r="AF70" i="1"/>
  <c r="AF73" i="1"/>
  <c r="AF72" i="1"/>
  <c r="AF74" i="1"/>
  <c r="AF76" i="1"/>
  <c r="AF75" i="1"/>
  <c r="AF77" i="1"/>
  <c r="AF78" i="1"/>
  <c r="AF79" i="1"/>
  <c r="AF80" i="1"/>
  <c r="AF81" i="1"/>
  <c r="Y64" i="2"/>
  <c r="Y68" i="2" s="1"/>
  <c r="Z66" i="2"/>
  <c r="Z97" i="2" s="1"/>
  <c r="Z100" i="2" s="1"/>
  <c r="AD127" i="1"/>
  <c r="AC129" i="1"/>
  <c r="Z36" i="2" s="1"/>
  <c r="U84" i="2"/>
  <c r="AB55" i="2"/>
  <c r="AB92" i="2" s="1"/>
  <c r="AB94" i="2" s="1"/>
  <c r="S21" i="2"/>
  <c r="AB56" i="2"/>
  <c r="AE117" i="1"/>
  <c r="AB37" i="2" s="1"/>
  <c r="N102" i="2"/>
  <c r="N106" i="2" s="1"/>
  <c r="M50" i="2"/>
  <c r="M53" i="2" s="1"/>
  <c r="M58" i="2" s="1"/>
  <c r="M76" i="2" s="1"/>
  <c r="P72" i="2"/>
  <c r="O89" i="2"/>
  <c r="O104" i="2" s="1"/>
  <c r="S34" i="2"/>
  <c r="S39" i="2"/>
  <c r="Q41" i="2"/>
  <c r="Q43" i="2" s="1"/>
  <c r="Q44" i="2" s="1"/>
  <c r="R34" i="2"/>
  <c r="R39" i="2"/>
  <c r="AD88" i="1"/>
  <c r="Z26" i="2"/>
  <c r="AD91" i="1"/>
  <c r="Z29" i="2"/>
  <c r="AD90" i="1"/>
  <c r="Z28" i="2"/>
  <c r="AF115" i="1"/>
  <c r="AC1" i="2"/>
  <c r="AC3" i="2" s="1"/>
  <c r="AI2" i="1"/>
  <c r="AE2" i="2"/>
  <c r="V12" i="2"/>
  <c r="T18" i="2"/>
  <c r="T20" i="2" s="1"/>
  <c r="AC96" i="1"/>
  <c r="AC120" i="1" s="1"/>
  <c r="Z62" i="2" s="1"/>
  <c r="Y31" i="2"/>
  <c r="AE89" i="1"/>
  <c r="AA27" i="2"/>
  <c r="AF113" i="1"/>
  <c r="AF114" i="1"/>
  <c r="AF110" i="1"/>
  <c r="AF109" i="1"/>
  <c r="AF108" i="1"/>
  <c r="AE87" i="1"/>
  <c r="AB25" i="2" s="1"/>
  <c r="AE83" i="1"/>
  <c r="AB24" i="2" s="1"/>
  <c r="W66" i="1"/>
  <c r="AA40" i="1"/>
  <c r="Z53" i="1"/>
  <c r="W9" i="2" s="1"/>
  <c r="AA43" i="1"/>
  <c r="AA48" i="1" s="1"/>
  <c r="AB38" i="1"/>
  <c r="AB39" i="1"/>
  <c r="AB37" i="1"/>
  <c r="X62" i="1"/>
  <c r="U15" i="2" s="1"/>
  <c r="X63" i="1"/>
  <c r="U16" i="2" s="1"/>
  <c r="Z55" i="1"/>
  <c r="W11" i="2" s="1"/>
  <c r="AA45" i="1"/>
  <c r="AA50" i="1" s="1"/>
  <c r="Z54" i="1"/>
  <c r="W10" i="2" s="1"/>
  <c r="AA44" i="1"/>
  <c r="AA49" i="1" s="1"/>
  <c r="Y57" i="1"/>
  <c r="Y103" i="1" s="1"/>
  <c r="V51" i="2" s="1"/>
  <c r="AD9" i="1"/>
  <c r="AD11" i="1" s="1"/>
  <c r="AC14" i="1"/>
  <c r="AC32" i="1" s="1"/>
  <c r="AG1" i="1"/>
  <c r="AF3" i="1"/>
  <c r="AF18" i="1"/>
  <c r="AE19" i="1"/>
  <c r="AE22" i="1" s="1"/>
  <c r="AH21" i="1"/>
  <c r="AE30" i="1"/>
  <c r="AF26" i="1"/>
  <c r="AF27" i="1" s="1"/>
  <c r="AB82" i="2" l="1"/>
  <c r="P74" i="2"/>
  <c r="P81" i="2"/>
  <c r="AD96" i="1"/>
  <c r="AD120" i="1" s="1"/>
  <c r="AA62" i="2" s="1"/>
  <c r="AA64" i="2" s="1"/>
  <c r="AG70" i="1"/>
  <c r="AG72" i="1"/>
  <c r="AG74" i="1"/>
  <c r="AG73" i="1"/>
  <c r="AG71" i="1"/>
  <c r="AG75" i="1"/>
  <c r="AG76" i="1"/>
  <c r="AG77" i="1"/>
  <c r="AG78" i="1"/>
  <c r="AG79" i="1"/>
  <c r="AG80" i="1"/>
  <c r="AG81" i="1"/>
  <c r="Z86" i="2"/>
  <c r="Z64" i="2"/>
  <c r="Z68" i="2" s="1"/>
  <c r="AA86" i="2"/>
  <c r="AA66" i="2"/>
  <c r="AA97" i="2" s="1"/>
  <c r="AA100" i="2" s="1"/>
  <c r="AD129" i="1"/>
  <c r="AA36" i="2" s="1"/>
  <c r="AE127" i="1"/>
  <c r="V84" i="2"/>
  <c r="AC55" i="2"/>
  <c r="AC92" i="2" s="1"/>
  <c r="AC94" i="2" s="1"/>
  <c r="AC56" i="2"/>
  <c r="AF117" i="1"/>
  <c r="AC37" i="2" s="1"/>
  <c r="O102" i="2"/>
  <c r="O106" i="2" s="1"/>
  <c r="N50" i="2"/>
  <c r="N53" i="2" s="1"/>
  <c r="N58" i="2" s="1"/>
  <c r="N76" i="2" s="1"/>
  <c r="U18" i="2"/>
  <c r="U20" i="2" s="1"/>
  <c r="U21" i="2" s="1"/>
  <c r="Q72" i="2"/>
  <c r="P89" i="2"/>
  <c r="P104" i="2" s="1"/>
  <c r="R41" i="2"/>
  <c r="R43" i="2" s="1"/>
  <c r="R44" i="2" s="1"/>
  <c r="S41" i="2"/>
  <c r="S43" i="2" s="1"/>
  <c r="S44" i="2" s="1"/>
  <c r="AE91" i="1"/>
  <c r="AA29" i="2"/>
  <c r="W12" i="2"/>
  <c r="AJ2" i="1"/>
  <c r="AF2" i="2"/>
  <c r="AE90" i="1"/>
  <c r="AA28" i="2"/>
  <c r="Z31" i="2"/>
  <c r="AG115" i="1"/>
  <c r="AD1" i="2"/>
  <c r="AD3" i="2" s="1"/>
  <c r="AF89" i="1"/>
  <c r="AB27" i="2"/>
  <c r="T21" i="2"/>
  <c r="T33" i="2"/>
  <c r="AE88" i="1"/>
  <c r="AA26" i="2"/>
  <c r="AG114" i="1"/>
  <c r="AG113" i="1"/>
  <c r="AG110" i="1"/>
  <c r="AG109" i="1"/>
  <c r="AG108" i="1"/>
  <c r="AF87" i="1"/>
  <c r="AC25" i="2" s="1"/>
  <c r="AF83" i="1"/>
  <c r="AC24" i="2" s="1"/>
  <c r="AA54" i="1"/>
  <c r="X10" i="2" s="1"/>
  <c r="AB44" i="1"/>
  <c r="AB49" i="1" s="1"/>
  <c r="AC39" i="1"/>
  <c r="AC37" i="1"/>
  <c r="AC38" i="1"/>
  <c r="Y62" i="1"/>
  <c r="V15" i="2" s="1"/>
  <c r="Y63" i="1"/>
  <c r="V16" i="2" s="1"/>
  <c r="AA55" i="1"/>
  <c r="X11" i="2" s="1"/>
  <c r="AB45" i="1"/>
  <c r="AB50" i="1" s="1"/>
  <c r="X66" i="1"/>
  <c r="AA53" i="1"/>
  <c r="X9" i="2" s="1"/>
  <c r="AB43" i="1"/>
  <c r="AB48" i="1" s="1"/>
  <c r="AB40" i="1"/>
  <c r="Z57" i="1"/>
  <c r="Z103" i="1" s="1"/>
  <c r="W51" i="2" s="1"/>
  <c r="AH1" i="1"/>
  <c r="AG3" i="1"/>
  <c r="AG18" i="1"/>
  <c r="AF19" i="1"/>
  <c r="AF22" i="1" s="1"/>
  <c r="AE9" i="1"/>
  <c r="AE11" i="1" s="1"/>
  <c r="AD14" i="1"/>
  <c r="AD32" i="1" s="1"/>
  <c r="AI21" i="1"/>
  <c r="AG26" i="1"/>
  <c r="AG27" i="1" s="1"/>
  <c r="AF30" i="1"/>
  <c r="AC82" i="2" l="1"/>
  <c r="Q74" i="2"/>
  <c r="Q81" i="2"/>
  <c r="Q89" i="2" s="1"/>
  <c r="Q104" i="2" s="1"/>
  <c r="AH74" i="1"/>
  <c r="AH73" i="1"/>
  <c r="AH72" i="1"/>
  <c r="AH71" i="1"/>
  <c r="AH70" i="1"/>
  <c r="AH76" i="1"/>
  <c r="AH75" i="1"/>
  <c r="AH77" i="1"/>
  <c r="AH78" i="1"/>
  <c r="AH79" i="1"/>
  <c r="AH80" i="1"/>
  <c r="AH81" i="1"/>
  <c r="AA68" i="2"/>
  <c r="AD55" i="2"/>
  <c r="AD92" i="2" s="1"/>
  <c r="AD94" i="2" s="1"/>
  <c r="AB66" i="2"/>
  <c r="AB97" i="2" s="1"/>
  <c r="AB100" i="2" s="1"/>
  <c r="AE129" i="1"/>
  <c r="AB36" i="2" s="1"/>
  <c r="AF127" i="1"/>
  <c r="W84" i="2"/>
  <c r="AD56" i="2"/>
  <c r="AG117" i="1"/>
  <c r="AD37" i="2" s="1"/>
  <c r="P102" i="2"/>
  <c r="P106" i="2" s="1"/>
  <c r="O50" i="2"/>
  <c r="O53" i="2" s="1"/>
  <c r="O58" i="2" s="1"/>
  <c r="O76" i="2" s="1"/>
  <c r="U33" i="2"/>
  <c r="U34" i="2" s="1"/>
  <c r="R72" i="2"/>
  <c r="T34" i="2"/>
  <c r="T39" i="2"/>
  <c r="AA31" i="2"/>
  <c r="V18" i="2"/>
  <c r="V20" i="2" s="1"/>
  <c r="V21" i="2" s="1"/>
  <c r="AE96" i="1"/>
  <c r="AE120" i="1" s="1"/>
  <c r="AB62" i="2" s="1"/>
  <c r="AF91" i="1"/>
  <c r="AB29" i="2"/>
  <c r="AG89" i="1"/>
  <c r="AC27" i="2"/>
  <c r="AF88" i="1"/>
  <c r="AB26" i="2"/>
  <c r="AK2" i="1"/>
  <c r="AG2" i="2"/>
  <c r="AH115" i="1"/>
  <c r="AE1" i="2"/>
  <c r="AE3" i="2" s="1"/>
  <c r="X12" i="2"/>
  <c r="AF90" i="1"/>
  <c r="AB28" i="2"/>
  <c r="AH113" i="1"/>
  <c r="AH114" i="1"/>
  <c r="AH110" i="1"/>
  <c r="AH109" i="1"/>
  <c r="AH108" i="1"/>
  <c r="AG87" i="1"/>
  <c r="AD25" i="2" s="1"/>
  <c r="AG83" i="1"/>
  <c r="AD24" i="2" s="1"/>
  <c r="AA57" i="1"/>
  <c r="AB54" i="1"/>
  <c r="Y10" i="2" s="1"/>
  <c r="AC44" i="1"/>
  <c r="AC49" i="1" s="1"/>
  <c r="Z63" i="1"/>
  <c r="W16" i="2" s="1"/>
  <c r="Z62" i="1"/>
  <c r="W15" i="2" s="1"/>
  <c r="Y66" i="1"/>
  <c r="AB55" i="1"/>
  <c r="Y11" i="2" s="1"/>
  <c r="AC45" i="1"/>
  <c r="AC50" i="1" s="1"/>
  <c r="AD38" i="1"/>
  <c r="AD39" i="1"/>
  <c r="AD37" i="1"/>
  <c r="AB53" i="1"/>
  <c r="Y9" i="2" s="1"/>
  <c r="AC43" i="1"/>
  <c r="AC48" i="1" s="1"/>
  <c r="AC40" i="1"/>
  <c r="AH18" i="1"/>
  <c r="AG19" i="1"/>
  <c r="AG22" i="1" s="1"/>
  <c r="AF9" i="1"/>
  <c r="AF11" i="1" s="1"/>
  <c r="AE14" i="1"/>
  <c r="AE32" i="1" s="1"/>
  <c r="AI1" i="1"/>
  <c r="AH3" i="1"/>
  <c r="AJ21" i="1"/>
  <c r="AH26" i="1"/>
  <c r="AH27" i="1" s="1"/>
  <c r="AG30" i="1"/>
  <c r="AD82" i="2" l="1"/>
  <c r="R74" i="2"/>
  <c r="R81" i="2"/>
  <c r="R89" i="2" s="1"/>
  <c r="R104" i="2" s="1"/>
  <c r="AI74" i="1"/>
  <c r="AI73" i="1"/>
  <c r="AI72" i="1"/>
  <c r="AI71" i="1"/>
  <c r="AI70" i="1"/>
  <c r="AI75" i="1"/>
  <c r="AI77" i="1"/>
  <c r="AI76" i="1"/>
  <c r="AI78" i="1"/>
  <c r="AI79" i="1"/>
  <c r="AI80" i="1"/>
  <c r="AI81" i="1"/>
  <c r="AB86" i="2"/>
  <c r="AB64" i="2"/>
  <c r="AB68" i="2" s="1"/>
  <c r="AC66" i="2"/>
  <c r="AC97" i="2" s="1"/>
  <c r="AC100" i="2" s="1"/>
  <c r="AG127" i="1"/>
  <c r="AF129" i="1"/>
  <c r="AC36" i="2" s="1"/>
  <c r="AE55" i="2"/>
  <c r="AE92" i="2" s="1"/>
  <c r="AE94" i="2" s="1"/>
  <c r="AH117" i="1"/>
  <c r="AE37" i="2" s="1"/>
  <c r="AE56" i="2"/>
  <c r="Q102" i="2"/>
  <c r="Q106" i="2" s="1"/>
  <c r="P50" i="2"/>
  <c r="P53" i="2" s="1"/>
  <c r="W18" i="2"/>
  <c r="W20" i="2" s="1"/>
  <c r="W21" i="2" s="1"/>
  <c r="U39" i="2"/>
  <c r="U41" i="2" s="1"/>
  <c r="U43" i="2" s="1"/>
  <c r="U44" i="2" s="1"/>
  <c r="S72" i="2"/>
  <c r="V33" i="2"/>
  <c r="V39" i="2" s="1"/>
  <c r="T41" i="2"/>
  <c r="T43" i="2" s="1"/>
  <c r="T44" i="2" s="1"/>
  <c r="Y12" i="2"/>
  <c r="AB31" i="2"/>
  <c r="AG90" i="1"/>
  <c r="AC28" i="2"/>
  <c r="AF96" i="1"/>
  <c r="AF120" i="1" s="1"/>
  <c r="AC62" i="2" s="1"/>
  <c r="AL2" i="1"/>
  <c r="AH2" i="2"/>
  <c r="AG91" i="1"/>
  <c r="AC29" i="2"/>
  <c r="AI115" i="1"/>
  <c r="AF1" i="2"/>
  <c r="AF3" i="2" s="1"/>
  <c r="AG88" i="1"/>
  <c r="AC26" i="2"/>
  <c r="AH89" i="1"/>
  <c r="AD27" i="2"/>
  <c r="AI114" i="1"/>
  <c r="AI113" i="1"/>
  <c r="AI110" i="1"/>
  <c r="AI109" i="1"/>
  <c r="AI108" i="1"/>
  <c r="AA62" i="1"/>
  <c r="X15" i="2" s="1"/>
  <c r="AA103" i="1"/>
  <c r="X51" i="2" s="1"/>
  <c r="AH87" i="1"/>
  <c r="AE25" i="2" s="1"/>
  <c r="AA63" i="1"/>
  <c r="X16" i="2" s="1"/>
  <c r="AH83" i="1"/>
  <c r="AE24" i="2" s="1"/>
  <c r="AD40" i="1"/>
  <c r="Z66" i="1"/>
  <c r="AE38" i="1"/>
  <c r="AE39" i="1"/>
  <c r="AE37" i="1"/>
  <c r="AC53" i="1"/>
  <c r="Z9" i="2" s="1"/>
  <c r="AD43" i="1"/>
  <c r="AD48" i="1" s="1"/>
  <c r="AC54" i="1"/>
  <c r="Z10" i="2" s="1"/>
  <c r="AD44" i="1"/>
  <c r="AD49" i="1" s="1"/>
  <c r="AB57" i="1"/>
  <c r="AB103" i="1" s="1"/>
  <c r="Y51" i="2" s="1"/>
  <c r="AC55" i="1"/>
  <c r="Z11" i="2" s="1"/>
  <c r="AD45" i="1"/>
  <c r="AD50" i="1" s="1"/>
  <c r="AG9" i="1"/>
  <c r="AG11" i="1" s="1"/>
  <c r="AF14" i="1"/>
  <c r="AF32" i="1" s="1"/>
  <c r="AJ1" i="1"/>
  <c r="AI3" i="1"/>
  <c r="AI18" i="1"/>
  <c r="AH19" i="1"/>
  <c r="AH22" i="1" s="1"/>
  <c r="AK21" i="1"/>
  <c r="AH30" i="1"/>
  <c r="AI26" i="1"/>
  <c r="AI27" i="1" s="1"/>
  <c r="AE82" i="2" l="1"/>
  <c r="S74" i="2"/>
  <c r="S81" i="2"/>
  <c r="S89" i="2" s="1"/>
  <c r="S104" i="2" s="1"/>
  <c r="AJ73" i="1"/>
  <c r="AJ71" i="1"/>
  <c r="AJ74" i="1"/>
  <c r="AJ70" i="1"/>
  <c r="AJ72" i="1"/>
  <c r="AJ75" i="1"/>
  <c r="AJ76" i="1"/>
  <c r="AJ77" i="1"/>
  <c r="AJ78" i="1"/>
  <c r="AJ79" i="1"/>
  <c r="AJ80" i="1"/>
  <c r="AJ81" i="1"/>
  <c r="AD66" i="2"/>
  <c r="AD97" i="2" s="1"/>
  <c r="AD100" i="2" s="1"/>
  <c r="AH127" i="1"/>
  <c r="AG129" i="1"/>
  <c r="AD36" i="2" s="1"/>
  <c r="AC86" i="2"/>
  <c r="AC64" i="2"/>
  <c r="AC68" i="2" s="1"/>
  <c r="Y84" i="2"/>
  <c r="X84" i="2"/>
  <c r="AF55" i="2"/>
  <c r="AF92" i="2" s="1"/>
  <c r="AF94" i="2" s="1"/>
  <c r="W33" i="2"/>
  <c r="W34" i="2" s="1"/>
  <c r="AF56" i="2"/>
  <c r="AI117" i="1"/>
  <c r="AF37" i="2" s="1"/>
  <c r="P58" i="2"/>
  <c r="P76" i="2" s="1"/>
  <c r="R102" i="2"/>
  <c r="R106" i="2" s="1"/>
  <c r="Q50" i="2"/>
  <c r="Q53" i="2" s="1"/>
  <c r="Q58" i="2" s="1"/>
  <c r="Q76" i="2" s="1"/>
  <c r="V34" i="2"/>
  <c r="X18" i="2"/>
  <c r="X20" i="2" s="1"/>
  <c r="X21" i="2" s="1"/>
  <c r="T72" i="2"/>
  <c r="V41" i="2"/>
  <c r="V43" i="2" s="1"/>
  <c r="V44" i="2" s="1"/>
  <c r="AH91" i="1"/>
  <c r="AD29" i="2"/>
  <c r="Z12" i="2"/>
  <c r="AI89" i="1"/>
  <c r="AE27" i="2"/>
  <c r="AM2" i="1"/>
  <c r="AI2" i="2"/>
  <c r="AH88" i="1"/>
  <c r="AD26" i="2"/>
  <c r="AJ115" i="1"/>
  <c r="AG1" i="2"/>
  <c r="AG3" i="2" s="1"/>
  <c r="AG96" i="1"/>
  <c r="AG120" i="1" s="1"/>
  <c r="AD62" i="2" s="1"/>
  <c r="AC31" i="2"/>
  <c r="AH90" i="1"/>
  <c r="AD28" i="2"/>
  <c r="AJ113" i="1"/>
  <c r="AJ114" i="1"/>
  <c r="AJ110" i="1"/>
  <c r="AJ109" i="1"/>
  <c r="AJ108" i="1"/>
  <c r="AA66" i="1"/>
  <c r="AI87" i="1"/>
  <c r="AF25" i="2" s="1"/>
  <c r="AI83" i="1"/>
  <c r="AF24" i="2" s="1"/>
  <c r="AE40" i="1"/>
  <c r="AF38" i="1"/>
  <c r="AF39" i="1"/>
  <c r="AF37" i="1"/>
  <c r="AD54" i="1"/>
  <c r="AA10" i="2" s="1"/>
  <c r="AE44" i="1"/>
  <c r="AE49" i="1" s="1"/>
  <c r="AB62" i="1"/>
  <c r="Y15" i="2" s="1"/>
  <c r="AB63" i="1"/>
  <c r="Y16" i="2" s="1"/>
  <c r="AD53" i="1"/>
  <c r="AA9" i="2" s="1"/>
  <c r="AE43" i="1"/>
  <c r="AE48" i="1" s="1"/>
  <c r="AD55" i="1"/>
  <c r="AA11" i="2" s="1"/>
  <c r="AE45" i="1"/>
  <c r="AE50" i="1" s="1"/>
  <c r="AC57" i="1"/>
  <c r="AC103" i="1" s="1"/>
  <c r="Z51" i="2" s="1"/>
  <c r="AK1" i="1"/>
  <c r="AJ3" i="1"/>
  <c r="AJ18" i="1"/>
  <c r="AI19" i="1"/>
  <c r="AI22" i="1" s="1"/>
  <c r="AH9" i="1"/>
  <c r="AH11" i="1" s="1"/>
  <c r="AG14" i="1"/>
  <c r="AG32" i="1" s="1"/>
  <c r="AL21" i="1"/>
  <c r="AJ26" i="1"/>
  <c r="AJ27" i="1" s="1"/>
  <c r="AI30" i="1"/>
  <c r="AF82" i="2" l="1"/>
  <c r="T74" i="2"/>
  <c r="T81" i="2"/>
  <c r="AK70" i="1"/>
  <c r="AK74" i="1"/>
  <c r="AK72" i="1"/>
  <c r="AK71" i="1"/>
  <c r="AK73" i="1"/>
  <c r="AK75" i="1"/>
  <c r="AK76" i="1"/>
  <c r="AK77" i="1"/>
  <c r="AK78" i="1"/>
  <c r="AK79" i="1"/>
  <c r="AK80" i="1"/>
  <c r="AK81" i="1"/>
  <c r="AG55" i="2"/>
  <c r="AG92" i="2" s="1"/>
  <c r="AG94" i="2" s="1"/>
  <c r="AD86" i="2"/>
  <c r="AD64" i="2"/>
  <c r="AD68" i="2" s="1"/>
  <c r="AE66" i="2"/>
  <c r="AE97" i="2" s="1"/>
  <c r="AE100" i="2" s="1"/>
  <c r="AH129" i="1"/>
  <c r="AE36" i="2" s="1"/>
  <c r="AI127" i="1"/>
  <c r="Z84" i="2"/>
  <c r="W39" i="2"/>
  <c r="W41" i="2" s="1"/>
  <c r="W43" i="2" s="1"/>
  <c r="W44" i="2" s="1"/>
  <c r="AG56" i="2"/>
  <c r="AJ117" i="1"/>
  <c r="AG37" i="2" s="1"/>
  <c r="S102" i="2"/>
  <c r="S106" i="2" s="1"/>
  <c r="R50" i="2"/>
  <c r="R53" i="2" s="1"/>
  <c r="R58" i="2" s="1"/>
  <c r="R76" i="2" s="1"/>
  <c r="X33" i="2"/>
  <c r="X39" i="2" s="1"/>
  <c r="U72" i="2"/>
  <c r="T89" i="2"/>
  <c r="T104" i="2" s="1"/>
  <c r="Y18" i="2"/>
  <c r="Y20" i="2" s="1"/>
  <c r="Y21" i="2" s="1"/>
  <c r="AD31" i="2"/>
  <c r="AK115" i="1"/>
  <c r="AH1" i="2"/>
  <c r="AH3" i="2" s="1"/>
  <c r="AI91" i="1"/>
  <c r="AE29" i="2"/>
  <c r="AI88" i="1"/>
  <c r="AE26" i="2"/>
  <c r="AJ89" i="1"/>
  <c r="AF27" i="2"/>
  <c r="AA12" i="2"/>
  <c r="AH96" i="1"/>
  <c r="AH120" i="1" s="1"/>
  <c r="AE62" i="2" s="1"/>
  <c r="AI90" i="1"/>
  <c r="AE28" i="2"/>
  <c r="AN2" i="1"/>
  <c r="AJ2" i="2"/>
  <c r="AK114" i="1"/>
  <c r="AK113" i="1"/>
  <c r="AK110" i="1"/>
  <c r="AK109" i="1"/>
  <c r="AK108" i="1"/>
  <c r="AJ87" i="1"/>
  <c r="AG25" i="2" s="1"/>
  <c r="AJ83" i="1"/>
  <c r="AG24" i="2" s="1"/>
  <c r="AD57" i="1"/>
  <c r="AD63" i="1" s="1"/>
  <c r="AA16" i="2" s="1"/>
  <c r="AF40" i="1"/>
  <c r="AE55" i="1"/>
  <c r="AB11" i="2" s="1"/>
  <c r="AF45" i="1"/>
  <c r="AF50" i="1" s="1"/>
  <c r="AB66" i="1"/>
  <c r="AC62" i="1"/>
  <c r="Z15" i="2" s="1"/>
  <c r="AC63" i="1"/>
  <c r="Z16" i="2" s="1"/>
  <c r="AG39" i="1"/>
  <c r="AG37" i="1"/>
  <c r="AG38" i="1"/>
  <c r="AE53" i="1"/>
  <c r="AB9" i="2" s="1"/>
  <c r="AF43" i="1"/>
  <c r="AF48" i="1" s="1"/>
  <c r="AE54" i="1"/>
  <c r="AB10" i="2" s="1"/>
  <c r="AF44" i="1"/>
  <c r="AF49" i="1" s="1"/>
  <c r="AK18" i="1"/>
  <c r="AJ19" i="1"/>
  <c r="AJ22" i="1" s="1"/>
  <c r="AI9" i="1"/>
  <c r="AI11" i="1" s="1"/>
  <c r="AH14" i="1"/>
  <c r="AH32" i="1" s="1"/>
  <c r="AL1" i="1"/>
  <c r="AK3" i="1"/>
  <c r="AM21" i="1"/>
  <c r="AK26" i="1"/>
  <c r="AK27" i="1" s="1"/>
  <c r="AJ30" i="1"/>
  <c r="AG82" i="2" l="1"/>
  <c r="U74" i="2"/>
  <c r="U81" i="2"/>
  <c r="AL74" i="1"/>
  <c r="AL73" i="1"/>
  <c r="AL72" i="1"/>
  <c r="AL71" i="1"/>
  <c r="AL70" i="1"/>
  <c r="AL75" i="1"/>
  <c r="AL76" i="1"/>
  <c r="AL77" i="1"/>
  <c r="AL78" i="1"/>
  <c r="AL79" i="1"/>
  <c r="AL80" i="1"/>
  <c r="AL81" i="1"/>
  <c r="AE64" i="2"/>
  <c r="AE68" i="2" s="1"/>
  <c r="AE86" i="2"/>
  <c r="AF66" i="2"/>
  <c r="AF97" i="2" s="1"/>
  <c r="AF100" i="2" s="1"/>
  <c r="AJ127" i="1"/>
  <c r="AI129" i="1"/>
  <c r="AF36" i="2" s="1"/>
  <c r="AH55" i="2"/>
  <c r="AH92" i="2" s="1"/>
  <c r="AH94" i="2" s="1"/>
  <c r="AH56" i="2"/>
  <c r="AK117" i="1"/>
  <c r="AH37" i="2" s="1"/>
  <c r="T102" i="2"/>
  <c r="T106" i="2" s="1"/>
  <c r="S50" i="2"/>
  <c r="S53" i="2" s="1"/>
  <c r="S58" i="2" s="1"/>
  <c r="S76" i="2" s="1"/>
  <c r="X34" i="2"/>
  <c r="Y33" i="2"/>
  <c r="Y34" i="2" s="1"/>
  <c r="V72" i="2"/>
  <c r="U89" i="2"/>
  <c r="U104" i="2" s="1"/>
  <c r="AB12" i="2"/>
  <c r="X41" i="2"/>
  <c r="X43" i="2" s="1"/>
  <c r="X44" i="2" s="1"/>
  <c r="AL115" i="1"/>
  <c r="AI1" i="2"/>
  <c r="AI3" i="2" s="1"/>
  <c r="AJ90" i="1"/>
  <c r="AF28" i="2"/>
  <c r="Z18" i="2"/>
  <c r="Z20" i="2" s="1"/>
  <c r="AK89" i="1"/>
  <c r="AG27" i="2"/>
  <c r="AJ91" i="1"/>
  <c r="AF29" i="2"/>
  <c r="AO2" i="1"/>
  <c r="AK2" i="2"/>
  <c r="AE31" i="2"/>
  <c r="AI96" i="1"/>
  <c r="AI120" i="1" s="1"/>
  <c r="AF62" i="2" s="1"/>
  <c r="AJ88" i="1"/>
  <c r="AF26" i="2"/>
  <c r="AL113" i="1"/>
  <c r="AL114" i="1"/>
  <c r="AL110" i="1"/>
  <c r="AL109" i="1"/>
  <c r="AL108" i="1"/>
  <c r="AD62" i="1"/>
  <c r="AA15" i="2" s="1"/>
  <c r="AA18" i="2" s="1"/>
  <c r="AA20" i="2" s="1"/>
  <c r="AD103" i="1"/>
  <c r="AA51" i="2" s="1"/>
  <c r="AK87" i="1"/>
  <c r="AH25" i="2" s="1"/>
  <c r="AK83" i="1"/>
  <c r="AH24" i="2" s="1"/>
  <c r="AE57" i="1"/>
  <c r="AF55" i="1"/>
  <c r="AC11" i="2" s="1"/>
  <c r="AG45" i="1"/>
  <c r="AG50" i="1" s="1"/>
  <c r="AH38" i="1"/>
  <c r="AH37" i="1"/>
  <c r="AH39" i="1"/>
  <c r="AF54" i="1"/>
  <c r="AC10" i="2" s="1"/>
  <c r="AG44" i="1"/>
  <c r="AG49" i="1" s="1"/>
  <c r="AC66" i="1"/>
  <c r="AG40" i="1"/>
  <c r="AF53" i="1"/>
  <c r="AC9" i="2" s="1"/>
  <c r="AG43" i="1"/>
  <c r="AG48" i="1" s="1"/>
  <c r="AL18" i="1"/>
  <c r="AK19" i="1"/>
  <c r="AK22" i="1" s="1"/>
  <c r="AJ9" i="1"/>
  <c r="AJ11" i="1" s="1"/>
  <c r="AI14" i="1"/>
  <c r="AI32" i="1" s="1"/>
  <c r="AM1" i="1"/>
  <c r="AL3" i="1"/>
  <c r="AN21" i="1"/>
  <c r="AL26" i="1"/>
  <c r="AL27" i="1" s="1"/>
  <c r="AK30" i="1"/>
  <c r="AH82" i="2" l="1"/>
  <c r="V74" i="2"/>
  <c r="V81" i="2"/>
  <c r="V89" i="2" s="1"/>
  <c r="V104" i="2" s="1"/>
  <c r="AM74" i="1"/>
  <c r="AM73" i="1"/>
  <c r="AM72" i="1"/>
  <c r="AM71" i="1"/>
  <c r="AM70" i="1"/>
  <c r="AM76" i="1"/>
  <c r="AM75" i="1"/>
  <c r="AM77" i="1"/>
  <c r="AM78" i="1"/>
  <c r="AM79" i="1"/>
  <c r="AM80" i="1"/>
  <c r="AM81" i="1"/>
  <c r="AG66" i="2"/>
  <c r="AG97" i="2" s="1"/>
  <c r="AG100" i="2" s="1"/>
  <c r="AJ129" i="1"/>
  <c r="AG36" i="2" s="1"/>
  <c r="AK127" i="1"/>
  <c r="AF86" i="2"/>
  <c r="AF64" i="2"/>
  <c r="AF68" i="2" s="1"/>
  <c r="AA84" i="2"/>
  <c r="AI55" i="2"/>
  <c r="Y39" i="2"/>
  <c r="Y41" i="2" s="1"/>
  <c r="Y43" i="2" s="1"/>
  <c r="Y44" i="2" s="1"/>
  <c r="AL117" i="1"/>
  <c r="AI37" i="2" s="1"/>
  <c r="AI56" i="2"/>
  <c r="AI92" i="2"/>
  <c r="AI94" i="2" s="1"/>
  <c r="U102" i="2"/>
  <c r="U106" i="2" s="1"/>
  <c r="T50" i="2"/>
  <c r="T53" i="2" s="1"/>
  <c r="T58" i="2" s="1"/>
  <c r="T76" i="2" s="1"/>
  <c r="W72" i="2"/>
  <c r="AD66" i="1"/>
  <c r="AF31" i="2"/>
  <c r="AJ96" i="1"/>
  <c r="AJ120" i="1" s="1"/>
  <c r="AG62" i="2" s="1"/>
  <c r="AA21" i="2"/>
  <c r="AA33" i="2"/>
  <c r="AP2" i="1"/>
  <c r="AL2" i="2"/>
  <c r="AL89" i="1"/>
  <c r="AH27" i="2"/>
  <c r="Z21" i="2"/>
  <c r="Z33" i="2"/>
  <c r="AM115" i="1"/>
  <c r="AJ1" i="2"/>
  <c r="AK90" i="1"/>
  <c r="AG28" i="2"/>
  <c r="AC12" i="2"/>
  <c r="AK88" i="1"/>
  <c r="AG26" i="2"/>
  <c r="AK91" i="1"/>
  <c r="AG29" i="2"/>
  <c r="AJ3" i="2"/>
  <c r="AM114" i="1"/>
  <c r="AM113" i="1"/>
  <c r="AM110" i="1"/>
  <c r="AM109" i="1"/>
  <c r="AM108" i="1"/>
  <c r="AE62" i="1"/>
  <c r="AB15" i="2" s="1"/>
  <c r="AE103" i="1"/>
  <c r="AB51" i="2" s="1"/>
  <c r="AE63" i="1"/>
  <c r="AB16" i="2" s="1"/>
  <c r="AL87" i="1"/>
  <c r="AI25" i="2" s="1"/>
  <c r="AL83" i="1"/>
  <c r="AI24" i="2" s="1"/>
  <c r="AF57" i="1"/>
  <c r="AG53" i="1"/>
  <c r="AD9" i="2" s="1"/>
  <c r="AH43" i="1"/>
  <c r="AH48" i="1" s="1"/>
  <c r="AH40" i="1"/>
  <c r="AG55" i="1"/>
  <c r="AD11" i="2" s="1"/>
  <c r="AH45" i="1"/>
  <c r="AH50" i="1" s="1"/>
  <c r="AI38" i="1"/>
  <c r="AI39" i="1"/>
  <c r="AI37" i="1"/>
  <c r="AG54" i="1"/>
  <c r="AD10" i="2" s="1"/>
  <c r="AH44" i="1"/>
  <c r="AH49" i="1" s="1"/>
  <c r="AM18" i="1"/>
  <c r="AL19" i="1"/>
  <c r="AL22" i="1" s="1"/>
  <c r="AK9" i="1"/>
  <c r="AK11" i="1" s="1"/>
  <c r="AJ14" i="1"/>
  <c r="AJ32" i="1" s="1"/>
  <c r="AN1" i="1"/>
  <c r="AM3" i="1"/>
  <c r="AO21" i="1"/>
  <c r="AL30" i="1"/>
  <c r="AM26" i="1"/>
  <c r="AM27" i="1" s="1"/>
  <c r="AI82" i="2" l="1"/>
  <c r="W74" i="2"/>
  <c r="W81" i="2"/>
  <c r="AN71" i="1"/>
  <c r="AN73" i="1"/>
  <c r="AN72" i="1"/>
  <c r="AN70" i="1"/>
  <c r="AN74" i="1"/>
  <c r="AN76" i="1"/>
  <c r="AN75" i="1"/>
  <c r="AN77" i="1"/>
  <c r="AN78" i="1"/>
  <c r="AN79" i="1"/>
  <c r="AN80" i="1"/>
  <c r="AN81" i="1"/>
  <c r="AK96" i="1"/>
  <c r="AK120" i="1" s="1"/>
  <c r="AH62" i="2" s="1"/>
  <c r="AH86" i="2" s="1"/>
  <c r="AH66" i="2"/>
  <c r="AH97" i="2" s="1"/>
  <c r="AH100" i="2" s="1"/>
  <c r="AL127" i="1"/>
  <c r="AK129" i="1"/>
  <c r="AH36" i="2" s="1"/>
  <c r="AG64" i="2"/>
  <c r="AG68" i="2" s="1"/>
  <c r="AG86" i="2"/>
  <c r="AB84" i="2"/>
  <c r="AJ55" i="2"/>
  <c r="AJ92" i="2" s="1"/>
  <c r="AJ94" i="2" s="1"/>
  <c r="AJ56" i="2"/>
  <c r="AM117" i="1"/>
  <c r="AJ37" i="2" s="1"/>
  <c r="V102" i="2"/>
  <c r="V106" i="2" s="1"/>
  <c r="U50" i="2"/>
  <c r="U53" i="2" s="1"/>
  <c r="U58" i="2" s="1"/>
  <c r="U76" i="2" s="1"/>
  <c r="AB18" i="2"/>
  <c r="AB20" i="2" s="1"/>
  <c r="AB33" i="2" s="1"/>
  <c r="AG31" i="2"/>
  <c r="X72" i="2"/>
  <c r="W89" i="2"/>
  <c r="W104" i="2" s="1"/>
  <c r="AA34" i="2"/>
  <c r="AA39" i="2"/>
  <c r="Z34" i="2"/>
  <c r="Z39" i="2"/>
  <c r="AN115" i="1"/>
  <c r="AK1" i="2"/>
  <c r="AK3" i="2" s="1"/>
  <c r="AL88" i="1"/>
  <c r="AH26" i="2"/>
  <c r="AL90" i="1"/>
  <c r="AH28" i="2"/>
  <c r="AQ2" i="1"/>
  <c r="AM2" i="2"/>
  <c r="AD12" i="2"/>
  <c r="AL91" i="1"/>
  <c r="AH29" i="2"/>
  <c r="AM89" i="1"/>
  <c r="AI27" i="2"/>
  <c r="AN113" i="1"/>
  <c r="AN114" i="1"/>
  <c r="AF62" i="1"/>
  <c r="AC15" i="2" s="1"/>
  <c r="AF103" i="1"/>
  <c r="AC51" i="2" s="1"/>
  <c r="AN110" i="1"/>
  <c r="AN109" i="1"/>
  <c r="AN108" i="1"/>
  <c r="AM83" i="1"/>
  <c r="AJ24" i="2" s="1"/>
  <c r="AE66" i="1"/>
  <c r="AF63" i="1"/>
  <c r="AC16" i="2" s="1"/>
  <c r="AM87" i="1"/>
  <c r="AJ25" i="2" s="1"/>
  <c r="AI40" i="1"/>
  <c r="AH55" i="1"/>
  <c r="AE11" i="2" s="1"/>
  <c r="AI45" i="1"/>
  <c r="AI50" i="1" s="1"/>
  <c r="AH54" i="1"/>
  <c r="AE10" i="2" s="1"/>
  <c r="AI44" i="1"/>
  <c r="AI49" i="1" s="1"/>
  <c r="AJ38" i="1"/>
  <c r="AJ39" i="1"/>
  <c r="AJ37" i="1"/>
  <c r="AH53" i="1"/>
  <c r="AE9" i="2" s="1"/>
  <c r="AI43" i="1"/>
  <c r="AI48" i="1" s="1"/>
  <c r="AG57" i="1"/>
  <c r="AG103" i="1" s="1"/>
  <c r="AD51" i="2" s="1"/>
  <c r="AN18" i="1"/>
  <c r="AM19" i="1"/>
  <c r="AM22" i="1" s="1"/>
  <c r="AL9" i="1"/>
  <c r="AL11" i="1" s="1"/>
  <c r="AK14" i="1"/>
  <c r="AK32" i="1" s="1"/>
  <c r="AN3" i="1"/>
  <c r="AO1" i="1"/>
  <c r="AP21" i="1"/>
  <c r="AM30" i="1"/>
  <c r="AN26" i="1"/>
  <c r="AN27" i="1" s="1"/>
  <c r="AJ82" i="2" l="1"/>
  <c r="X74" i="2"/>
  <c r="X81" i="2"/>
  <c r="X89" i="2" s="1"/>
  <c r="X104" i="2" s="1"/>
  <c r="AO70" i="1"/>
  <c r="AO72" i="1"/>
  <c r="AO74" i="1"/>
  <c r="AO73" i="1"/>
  <c r="AO71" i="1"/>
  <c r="AO75" i="1"/>
  <c r="AO77" i="1"/>
  <c r="AO76" i="1"/>
  <c r="AO78" i="1"/>
  <c r="AO79" i="1"/>
  <c r="AO80" i="1"/>
  <c r="AO81" i="1"/>
  <c r="AH64" i="2"/>
  <c r="AH68" i="2" s="1"/>
  <c r="AL96" i="1"/>
  <c r="AL120" i="1" s="1"/>
  <c r="AI62" i="2" s="1"/>
  <c r="AI86" i="2" s="1"/>
  <c r="AI66" i="2"/>
  <c r="AI97" i="2" s="1"/>
  <c r="AI100" i="2" s="1"/>
  <c r="AM127" i="1"/>
  <c r="AL129" i="1"/>
  <c r="AI36" i="2" s="1"/>
  <c r="AD84" i="2"/>
  <c r="AC84" i="2"/>
  <c r="AK55" i="2"/>
  <c r="AK92" i="2" s="1"/>
  <c r="AK94" i="2" s="1"/>
  <c r="AK56" i="2"/>
  <c r="AN117" i="1"/>
  <c r="AK37" i="2" s="1"/>
  <c r="W102" i="2"/>
  <c r="W106" i="2" s="1"/>
  <c r="V50" i="2"/>
  <c r="V53" i="2" s="1"/>
  <c r="V58" i="2" s="1"/>
  <c r="V76" i="2" s="1"/>
  <c r="AB21" i="2"/>
  <c r="Y72" i="2"/>
  <c r="AE12" i="2"/>
  <c r="AB34" i="2"/>
  <c r="AB39" i="2"/>
  <c r="AA41" i="2"/>
  <c r="AA43" i="2" s="1"/>
  <c r="AA44" i="2" s="1"/>
  <c r="Z41" i="2"/>
  <c r="Z43" i="2" s="1"/>
  <c r="Z44" i="2" s="1"/>
  <c r="AC18" i="2"/>
  <c r="AC20" i="2" s="1"/>
  <c r="AC33" i="2" s="1"/>
  <c r="AO115" i="1"/>
  <c r="AL1" i="2"/>
  <c r="AL3" i="2" s="1"/>
  <c r="AN89" i="1"/>
  <c r="AJ27" i="2"/>
  <c r="AM88" i="1"/>
  <c r="AI26" i="2"/>
  <c r="AR2" i="1"/>
  <c r="AN2" i="2"/>
  <c r="AM90" i="1"/>
  <c r="AI28" i="2"/>
  <c r="AM91" i="1"/>
  <c r="AI29" i="2"/>
  <c r="AH31" i="2"/>
  <c r="AF66" i="1"/>
  <c r="AO114" i="1"/>
  <c r="AO113" i="1"/>
  <c r="AO110" i="1"/>
  <c r="AO109" i="1"/>
  <c r="AO108" i="1"/>
  <c r="AN87" i="1"/>
  <c r="AK25" i="2" s="1"/>
  <c r="AN83" i="1"/>
  <c r="AK24" i="2" s="1"/>
  <c r="AJ40" i="1"/>
  <c r="AH57" i="1"/>
  <c r="AI54" i="1"/>
  <c r="AF10" i="2" s="1"/>
  <c r="AJ44" i="1"/>
  <c r="AJ49" i="1" s="1"/>
  <c r="AK39" i="1"/>
  <c r="AK37" i="1"/>
  <c r="AK38" i="1"/>
  <c r="AG62" i="1"/>
  <c r="AD15" i="2" s="1"/>
  <c r="AG63" i="1"/>
  <c r="AD16" i="2" s="1"/>
  <c r="AI55" i="1"/>
  <c r="AF11" i="2" s="1"/>
  <c r="AJ45" i="1"/>
  <c r="AJ50" i="1" s="1"/>
  <c r="AI53" i="1"/>
  <c r="AF9" i="2" s="1"/>
  <c r="AJ43" i="1"/>
  <c r="AJ48" i="1" s="1"/>
  <c r="AP1" i="1"/>
  <c r="AO3" i="1"/>
  <c r="AO18" i="1"/>
  <c r="AN19" i="1"/>
  <c r="AN22" i="1" s="1"/>
  <c r="AM9" i="1"/>
  <c r="AM11" i="1" s="1"/>
  <c r="AL14" i="1"/>
  <c r="AL32" i="1" s="1"/>
  <c r="AQ21" i="1"/>
  <c r="AO26" i="1"/>
  <c r="AO27" i="1" s="1"/>
  <c r="AN30" i="1"/>
  <c r="AK82" i="2" l="1"/>
  <c r="Y74" i="2"/>
  <c r="Y81" i="2"/>
  <c r="Y89" i="2" s="1"/>
  <c r="Y104" i="2" s="1"/>
  <c r="AP74" i="1"/>
  <c r="AP73" i="1"/>
  <c r="AP72" i="1"/>
  <c r="AP71" i="1"/>
  <c r="AP70" i="1"/>
  <c r="AP75" i="1"/>
  <c r="AP76" i="1"/>
  <c r="AP77" i="1"/>
  <c r="AP78" i="1"/>
  <c r="AP79" i="1"/>
  <c r="AP80" i="1"/>
  <c r="AP81" i="1"/>
  <c r="AI64" i="2"/>
  <c r="AI68" i="2" s="1"/>
  <c r="AJ66" i="2"/>
  <c r="AJ97" i="2" s="1"/>
  <c r="AJ100" i="2" s="1"/>
  <c r="AN127" i="1"/>
  <c r="AM129" i="1"/>
  <c r="AJ36" i="2" s="1"/>
  <c r="AL55" i="2"/>
  <c r="AL92" i="2" s="1"/>
  <c r="AL94" i="2" s="1"/>
  <c r="AL56" i="2"/>
  <c r="AO117" i="1"/>
  <c r="AL37" i="2" s="1"/>
  <c r="X102" i="2"/>
  <c r="X106" i="2" s="1"/>
  <c r="W50" i="2"/>
  <c r="W53" i="2" s="1"/>
  <c r="W58" i="2" s="1"/>
  <c r="W76" i="2" s="1"/>
  <c r="Z72" i="2"/>
  <c r="AC21" i="2"/>
  <c r="AC34" i="2"/>
  <c r="AC39" i="2"/>
  <c r="AB41" i="2"/>
  <c r="AB43" i="2" s="1"/>
  <c r="AB44" i="2" s="1"/>
  <c r="AN90" i="1"/>
  <c r="AJ28" i="2"/>
  <c r="AN91" i="1"/>
  <c r="AJ29" i="2"/>
  <c r="AS2" i="1"/>
  <c r="AO2" i="2"/>
  <c r="AO89" i="1"/>
  <c r="AK27" i="2"/>
  <c r="AN88" i="1"/>
  <c r="AJ26" i="2"/>
  <c r="AP115" i="1"/>
  <c r="AM1" i="2"/>
  <c r="AM3" i="2" s="1"/>
  <c r="AF12" i="2"/>
  <c r="AD18" i="2"/>
  <c r="AD20" i="2" s="1"/>
  <c r="AM96" i="1"/>
  <c r="AM120" i="1" s="1"/>
  <c r="AJ62" i="2" s="1"/>
  <c r="AI31" i="2"/>
  <c r="AP113" i="1"/>
  <c r="AP114" i="1"/>
  <c r="AP110" i="1"/>
  <c r="AP109" i="1"/>
  <c r="AP108" i="1"/>
  <c r="AH63" i="1"/>
  <c r="AE16" i="2" s="1"/>
  <c r="AH103" i="1"/>
  <c r="AE51" i="2" s="1"/>
  <c r="AO87" i="1"/>
  <c r="AL25" i="2" s="1"/>
  <c r="AO83" i="1"/>
  <c r="AL24" i="2" s="1"/>
  <c r="AH62" i="1"/>
  <c r="AG66" i="1"/>
  <c r="AJ55" i="1"/>
  <c r="AG11" i="2" s="1"/>
  <c r="AK45" i="1"/>
  <c r="AK50" i="1" s="1"/>
  <c r="AJ54" i="1"/>
  <c r="AG10" i="2" s="1"/>
  <c r="AK44" i="1"/>
  <c r="AK49" i="1" s="1"/>
  <c r="AK40" i="1"/>
  <c r="AL38" i="1"/>
  <c r="AL37" i="1"/>
  <c r="AL39" i="1"/>
  <c r="AJ53" i="1"/>
  <c r="AG9" i="2" s="1"/>
  <c r="AK43" i="1"/>
  <c r="AK48" i="1" s="1"/>
  <c r="AI57" i="1"/>
  <c r="AI103" i="1" s="1"/>
  <c r="AF51" i="2" s="1"/>
  <c r="AQ1" i="1"/>
  <c r="AP3" i="1"/>
  <c r="AN9" i="1"/>
  <c r="AN11" i="1" s="1"/>
  <c r="AM14" i="1"/>
  <c r="AM32" i="1" s="1"/>
  <c r="AP18" i="1"/>
  <c r="AO19" i="1"/>
  <c r="AO22" i="1" s="1"/>
  <c r="AR21" i="1"/>
  <c r="AP26" i="1"/>
  <c r="AP27" i="1" s="1"/>
  <c r="AO30" i="1"/>
  <c r="AL82" i="2" l="1"/>
  <c r="Z74" i="2"/>
  <c r="Z81" i="2"/>
  <c r="Z89" i="2" s="1"/>
  <c r="Z104" i="2" s="1"/>
  <c r="AQ74" i="1"/>
  <c r="AQ73" i="1"/>
  <c r="AQ72" i="1"/>
  <c r="AQ71" i="1"/>
  <c r="AQ70" i="1"/>
  <c r="AQ76" i="1"/>
  <c r="AQ75" i="1"/>
  <c r="AQ77" i="1"/>
  <c r="AQ78" i="1"/>
  <c r="AQ79" i="1"/>
  <c r="AQ80" i="1"/>
  <c r="AQ81" i="1"/>
  <c r="AN96" i="1"/>
  <c r="AN120" i="1" s="1"/>
  <c r="AK62" i="2" s="1"/>
  <c r="AK86" i="2" s="1"/>
  <c r="AJ64" i="2"/>
  <c r="AJ68" i="2" s="1"/>
  <c r="AJ86" i="2"/>
  <c r="AK66" i="2"/>
  <c r="AK97" i="2" s="1"/>
  <c r="AK100" i="2" s="1"/>
  <c r="AN129" i="1"/>
  <c r="AK36" i="2" s="1"/>
  <c r="AO127" i="1"/>
  <c r="AF84" i="2"/>
  <c r="AE84" i="2"/>
  <c r="AM55" i="2"/>
  <c r="AM92" i="2" s="1"/>
  <c r="AM94" i="2" s="1"/>
  <c r="AP117" i="1"/>
  <c r="AM37" i="2" s="1"/>
  <c r="AM56" i="2"/>
  <c r="Y102" i="2"/>
  <c r="Y106" i="2" s="1"/>
  <c r="X50" i="2"/>
  <c r="X53" i="2" s="1"/>
  <c r="X58" i="2" s="1"/>
  <c r="X76" i="2" s="1"/>
  <c r="AA72" i="2"/>
  <c r="AC41" i="2"/>
  <c r="AC43" i="2" s="1"/>
  <c r="AC44" i="2" s="1"/>
  <c r="AJ31" i="2"/>
  <c r="AH66" i="1"/>
  <c r="AE15" i="2"/>
  <c r="AE18" i="2" s="1"/>
  <c r="AE20" i="2" s="1"/>
  <c r="AQ115" i="1"/>
  <c r="AN1" i="2"/>
  <c r="AN3" i="2" s="1"/>
  <c r="AD21" i="2"/>
  <c r="AD33" i="2"/>
  <c r="AO88" i="1"/>
  <c r="AK26" i="2"/>
  <c r="AT2" i="1"/>
  <c r="AP2" i="2"/>
  <c r="AG12" i="2"/>
  <c r="AP89" i="1"/>
  <c r="AL27" i="2"/>
  <c r="AO91" i="1"/>
  <c r="AK29" i="2"/>
  <c r="AO90" i="1"/>
  <c r="AK28" i="2"/>
  <c r="AQ114" i="1"/>
  <c r="AQ113" i="1"/>
  <c r="AQ110" i="1"/>
  <c r="AQ109" i="1"/>
  <c r="AQ108" i="1"/>
  <c r="AP87" i="1"/>
  <c r="AM25" i="2" s="1"/>
  <c r="AP83" i="1"/>
  <c r="AM24" i="2" s="1"/>
  <c r="AL40" i="1"/>
  <c r="AM38" i="1"/>
  <c r="AM39" i="1"/>
  <c r="AM37" i="1"/>
  <c r="AK54" i="1"/>
  <c r="AH10" i="2" s="1"/>
  <c r="AL44" i="1"/>
  <c r="AL49" i="1" s="1"/>
  <c r="AI62" i="1"/>
  <c r="AF15" i="2" s="1"/>
  <c r="AI63" i="1"/>
  <c r="AF16" i="2" s="1"/>
  <c r="AK53" i="1"/>
  <c r="AH9" i="2" s="1"/>
  <c r="AL43" i="1"/>
  <c r="AL48" i="1" s="1"/>
  <c r="AK55" i="1"/>
  <c r="AH11" i="2" s="1"/>
  <c r="AL45" i="1"/>
  <c r="AL50" i="1" s="1"/>
  <c r="AJ57" i="1"/>
  <c r="AJ103" i="1" s="1"/>
  <c r="AG51" i="2" s="1"/>
  <c r="AG84" i="2" s="1"/>
  <c r="AQ3" i="1"/>
  <c r="AR1" i="1"/>
  <c r="AO9" i="1"/>
  <c r="AO11" i="1" s="1"/>
  <c r="AN14" i="1"/>
  <c r="AN32" i="1" s="1"/>
  <c r="AQ18" i="1"/>
  <c r="AP19" i="1"/>
  <c r="AP22" i="1" s="1"/>
  <c r="AS21" i="1"/>
  <c r="AP30" i="1"/>
  <c r="AQ26" i="1"/>
  <c r="AQ27" i="1" s="1"/>
  <c r="AM82" i="2" l="1"/>
  <c r="AA74" i="2"/>
  <c r="AA81" i="2"/>
  <c r="AA89" i="2" s="1"/>
  <c r="AA104" i="2" s="1"/>
  <c r="AR73" i="1"/>
  <c r="AR71" i="1"/>
  <c r="AR74" i="1"/>
  <c r="AR72" i="1"/>
  <c r="AR70" i="1"/>
  <c r="AR76" i="1"/>
  <c r="AR75" i="1"/>
  <c r="AR77" i="1"/>
  <c r="AR78" i="1"/>
  <c r="AR79" i="1"/>
  <c r="AR80" i="1"/>
  <c r="AR81" i="1"/>
  <c r="AK64" i="2"/>
  <c r="AK68" i="2" s="1"/>
  <c r="AL66" i="2"/>
  <c r="AL97" i="2" s="1"/>
  <c r="AL100" i="2" s="1"/>
  <c r="AO129" i="1"/>
  <c r="AL36" i="2" s="1"/>
  <c r="AP127" i="1"/>
  <c r="AN55" i="2"/>
  <c r="AN92" i="2" s="1"/>
  <c r="AN94" i="2" s="1"/>
  <c r="AN56" i="2"/>
  <c r="AQ117" i="1"/>
  <c r="AN37" i="2" s="1"/>
  <c r="Z102" i="2"/>
  <c r="Z106" i="2" s="1"/>
  <c r="Y50" i="2"/>
  <c r="Y53" i="2" s="1"/>
  <c r="Y58" i="2" s="1"/>
  <c r="Y76" i="2" s="1"/>
  <c r="AB72" i="2"/>
  <c r="AD34" i="2"/>
  <c r="AD39" i="2"/>
  <c r="AF18" i="2"/>
  <c r="AF20" i="2" s="1"/>
  <c r="AF21" i="2" s="1"/>
  <c r="AR115" i="1"/>
  <c r="AO1" i="2"/>
  <c r="AO3" i="2" s="1"/>
  <c r="AP91" i="1"/>
  <c r="AL29" i="2"/>
  <c r="AH12" i="2"/>
  <c r="AP90" i="1"/>
  <c r="AL28" i="2"/>
  <c r="AQ89" i="1"/>
  <c r="AM27" i="2"/>
  <c r="AK31" i="2"/>
  <c r="AE21" i="2"/>
  <c r="AE33" i="2"/>
  <c r="AU2" i="1"/>
  <c r="AQ2" i="2"/>
  <c r="AO96" i="1"/>
  <c r="AO120" i="1" s="1"/>
  <c r="AL62" i="2" s="1"/>
  <c r="AP88" i="1"/>
  <c r="AL26" i="2"/>
  <c r="AR113" i="1"/>
  <c r="AR114" i="1"/>
  <c r="AR110" i="1"/>
  <c r="AR109" i="1"/>
  <c r="AR108" i="1"/>
  <c r="AQ87" i="1"/>
  <c r="AN25" i="2" s="1"/>
  <c r="AQ83" i="1"/>
  <c r="AN24" i="2" s="1"/>
  <c r="AI66" i="1"/>
  <c r="AK57" i="1"/>
  <c r="AL53" i="1"/>
  <c r="AI9" i="2" s="1"/>
  <c r="AM43" i="1"/>
  <c r="AM48" i="1" s="1"/>
  <c r="AL54" i="1"/>
  <c r="AI10" i="2" s="1"/>
  <c r="AM44" i="1"/>
  <c r="AM49" i="1" s="1"/>
  <c r="AM40" i="1"/>
  <c r="AN38" i="1"/>
  <c r="AN39" i="1"/>
  <c r="AN37" i="1"/>
  <c r="AJ62" i="1"/>
  <c r="AG15" i="2" s="1"/>
  <c r="AJ63" i="1"/>
  <c r="AG16" i="2" s="1"/>
  <c r="AL55" i="1"/>
  <c r="AI11" i="2" s="1"/>
  <c r="AM45" i="1"/>
  <c r="AM50" i="1" s="1"/>
  <c r="AP9" i="1"/>
  <c r="AP11" i="1" s="1"/>
  <c r="AO14" i="1"/>
  <c r="AO32" i="1" s="1"/>
  <c r="AR18" i="1"/>
  <c r="AQ19" i="1"/>
  <c r="AQ22" i="1" s="1"/>
  <c r="AR3" i="1"/>
  <c r="AS1" i="1"/>
  <c r="AT21" i="1"/>
  <c r="AR26" i="1"/>
  <c r="AR27" i="1" s="1"/>
  <c r="AQ30" i="1"/>
  <c r="AN82" i="2" l="1"/>
  <c r="AB74" i="2"/>
  <c r="AB81" i="2"/>
  <c r="AB89" i="2" s="1"/>
  <c r="AB104" i="2" s="1"/>
  <c r="AS70" i="1"/>
  <c r="AS74" i="1"/>
  <c r="AS72" i="1"/>
  <c r="AS71" i="1"/>
  <c r="AS73" i="1"/>
  <c r="AS76" i="1"/>
  <c r="AS75" i="1"/>
  <c r="AS77" i="1"/>
  <c r="AS78" i="1"/>
  <c r="AS79" i="1"/>
  <c r="AS80" i="1"/>
  <c r="AS81" i="1"/>
  <c r="AL64" i="2"/>
  <c r="AL68" i="2" s="1"/>
  <c r="AL86" i="2"/>
  <c r="AO55" i="2"/>
  <c r="AO92" i="2" s="1"/>
  <c r="AO94" i="2" s="1"/>
  <c r="AM66" i="2"/>
  <c r="AM97" i="2" s="1"/>
  <c r="AM100" i="2" s="1"/>
  <c r="AP129" i="1"/>
  <c r="AM36" i="2" s="1"/>
  <c r="AQ127" i="1"/>
  <c r="AO56" i="2"/>
  <c r="AR117" i="1"/>
  <c r="AO37" i="2" s="1"/>
  <c r="AA102" i="2"/>
  <c r="AA106" i="2" s="1"/>
  <c r="Z50" i="2"/>
  <c r="Z53" i="2" s="1"/>
  <c r="Z58" i="2" s="1"/>
  <c r="Z76" i="2" s="1"/>
  <c r="AF33" i="2"/>
  <c r="AF34" i="2" s="1"/>
  <c r="AC72" i="2"/>
  <c r="AE34" i="2"/>
  <c r="AE39" i="2"/>
  <c r="AD41" i="2"/>
  <c r="AD43" i="2" s="1"/>
  <c r="AD44" i="2" s="1"/>
  <c r="AQ88" i="1"/>
  <c r="AM26" i="2"/>
  <c r="AQ90" i="1"/>
  <c r="AM28" i="2"/>
  <c r="AP96" i="1"/>
  <c r="AP120" i="1" s="1"/>
  <c r="AM62" i="2" s="1"/>
  <c r="AV2" i="1"/>
  <c r="AR2" i="2"/>
  <c r="AG18" i="2"/>
  <c r="AG20" i="2" s="1"/>
  <c r="AR89" i="1"/>
  <c r="AN27" i="2"/>
  <c r="AS115" i="1"/>
  <c r="AP1" i="2"/>
  <c r="AP3" i="2" s="1"/>
  <c r="AI12" i="2"/>
  <c r="AL31" i="2"/>
  <c r="AQ91" i="1"/>
  <c r="AM29" i="2"/>
  <c r="AS114" i="1"/>
  <c r="AS113" i="1"/>
  <c r="AK63" i="1"/>
  <c r="AH16" i="2" s="1"/>
  <c r="AK103" i="1"/>
  <c r="AH51" i="2" s="1"/>
  <c r="AS110" i="1"/>
  <c r="AS109" i="1"/>
  <c r="AS108" i="1"/>
  <c r="AR87" i="1"/>
  <c r="AO25" i="2" s="1"/>
  <c r="AR83" i="1"/>
  <c r="AO24" i="2" s="1"/>
  <c r="AK62" i="1"/>
  <c r="AH15" i="2" s="1"/>
  <c r="AM53" i="1"/>
  <c r="AJ9" i="2" s="1"/>
  <c r="AN43" i="1"/>
  <c r="AN48" i="1" s="1"/>
  <c r="AO39" i="1"/>
  <c r="AO37" i="1"/>
  <c r="AO38" i="1"/>
  <c r="AM55" i="1"/>
  <c r="AJ11" i="2" s="1"/>
  <c r="AN45" i="1"/>
  <c r="AN50" i="1" s="1"/>
  <c r="AJ66" i="1"/>
  <c r="AN40" i="1"/>
  <c r="AM54" i="1"/>
  <c r="AJ10" i="2" s="1"/>
  <c r="AN44" i="1"/>
  <c r="AN49" i="1" s="1"/>
  <c r="AL57" i="1"/>
  <c r="AL103" i="1" s="1"/>
  <c r="AI51" i="2" s="1"/>
  <c r="AQ9" i="1"/>
  <c r="AQ11" i="1" s="1"/>
  <c r="AP14" i="1"/>
  <c r="AP32" i="1" s="1"/>
  <c r="AS18" i="1"/>
  <c r="AR19" i="1"/>
  <c r="AR22" i="1" s="1"/>
  <c r="AT1" i="1"/>
  <c r="AS3" i="1"/>
  <c r="AU21" i="1"/>
  <c r="AS26" i="1"/>
  <c r="AS27" i="1" s="1"/>
  <c r="AR30" i="1"/>
  <c r="AO82" i="2" l="1"/>
  <c r="AC74" i="2"/>
  <c r="AC81" i="2"/>
  <c r="AC89" i="2" s="1"/>
  <c r="AC104" i="2" s="1"/>
  <c r="AT74" i="1"/>
  <c r="AT73" i="1"/>
  <c r="AT72" i="1"/>
  <c r="AT71" i="1"/>
  <c r="AT70" i="1"/>
  <c r="AT75" i="1"/>
  <c r="AT77" i="1"/>
  <c r="AT76" i="1"/>
  <c r="AT78" i="1"/>
  <c r="AT79" i="1"/>
  <c r="AT80" i="1"/>
  <c r="AT81" i="1"/>
  <c r="AM64" i="2"/>
  <c r="AM68" i="2" s="1"/>
  <c r="AM86" i="2"/>
  <c r="AN66" i="2"/>
  <c r="AN97" i="2" s="1"/>
  <c r="AN100" i="2" s="1"/>
  <c r="AQ129" i="1"/>
  <c r="AN36" i="2" s="1"/>
  <c r="AR127" i="1"/>
  <c r="AI84" i="2"/>
  <c r="AH84" i="2"/>
  <c r="AP55" i="2"/>
  <c r="AP92" i="2" s="1"/>
  <c r="AP94" i="2" s="1"/>
  <c r="AP56" i="2"/>
  <c r="AS117" i="1"/>
  <c r="AP37" i="2" s="1"/>
  <c r="AB102" i="2"/>
  <c r="AB106" i="2" s="1"/>
  <c r="AA50" i="2"/>
  <c r="AA53" i="2" s="1"/>
  <c r="AA58" i="2" s="1"/>
  <c r="AA76" i="2" s="1"/>
  <c r="AF39" i="2"/>
  <c r="AF41" i="2" s="1"/>
  <c r="AF43" i="2" s="1"/>
  <c r="AF44" i="2" s="1"/>
  <c r="AD72" i="2"/>
  <c r="AE41" i="2"/>
  <c r="AE43" i="2" s="1"/>
  <c r="AE44" i="2" s="1"/>
  <c r="AQ96" i="1"/>
  <c r="AQ120" i="1" s="1"/>
  <c r="AN62" i="2" s="1"/>
  <c r="AJ12" i="2"/>
  <c r="AH18" i="2"/>
  <c r="AH20" i="2" s="1"/>
  <c r="AS89" i="1"/>
  <c r="AO27" i="2"/>
  <c r="AW2" i="1"/>
  <c r="AS2" i="2"/>
  <c r="AM31" i="2"/>
  <c r="AT115" i="1"/>
  <c r="AQ1" i="2"/>
  <c r="AQ3" i="2" s="1"/>
  <c r="AR90" i="1"/>
  <c r="AN28" i="2"/>
  <c r="AR91" i="1"/>
  <c r="AN29" i="2"/>
  <c r="AG21" i="2"/>
  <c r="AG33" i="2"/>
  <c r="AR88" i="1"/>
  <c r="AN26" i="2"/>
  <c r="AK66" i="1"/>
  <c r="AT113" i="1"/>
  <c r="AT114" i="1"/>
  <c r="AT110" i="1"/>
  <c r="AT109" i="1"/>
  <c r="AT108" i="1"/>
  <c r="AS83" i="1"/>
  <c r="AP24" i="2" s="1"/>
  <c r="AS87" i="1"/>
  <c r="AP25" i="2" s="1"/>
  <c r="AP38" i="1"/>
  <c r="AP39" i="1"/>
  <c r="AP37" i="1"/>
  <c r="AN53" i="1"/>
  <c r="AK9" i="2" s="1"/>
  <c r="AO43" i="1"/>
  <c r="AO48" i="1" s="1"/>
  <c r="AL63" i="1"/>
  <c r="AI16" i="2" s="1"/>
  <c r="AL62" i="1"/>
  <c r="AI15" i="2" s="1"/>
  <c r="AO40" i="1"/>
  <c r="AN54" i="1"/>
  <c r="AK10" i="2" s="1"/>
  <c r="AO44" i="1"/>
  <c r="AO49" i="1" s="1"/>
  <c r="AN55" i="1"/>
  <c r="AK11" i="2" s="1"/>
  <c r="AO45" i="1"/>
  <c r="AO50" i="1" s="1"/>
  <c r="AM57" i="1"/>
  <c r="AM103" i="1" s="1"/>
  <c r="AJ51" i="2" s="1"/>
  <c r="AT18" i="1"/>
  <c r="AS19" i="1"/>
  <c r="AS22" i="1" s="1"/>
  <c r="AU1" i="1"/>
  <c r="AT3" i="1"/>
  <c r="AR9" i="1"/>
  <c r="AR11" i="1" s="1"/>
  <c r="AQ14" i="1"/>
  <c r="AQ32" i="1" s="1"/>
  <c r="AV21" i="1"/>
  <c r="AT26" i="1"/>
  <c r="AT27" i="1" s="1"/>
  <c r="AS30" i="1"/>
  <c r="AP82" i="2" l="1"/>
  <c r="AD74" i="2"/>
  <c r="AD81" i="2"/>
  <c r="AD89" i="2" s="1"/>
  <c r="AD104" i="2" s="1"/>
  <c r="AU74" i="1"/>
  <c r="AU73" i="1"/>
  <c r="AU72" i="1"/>
  <c r="AU71" i="1"/>
  <c r="AU70" i="1"/>
  <c r="AU75" i="1"/>
  <c r="AU76" i="1"/>
  <c r="AU77" i="1"/>
  <c r="AU78" i="1"/>
  <c r="AU79" i="1"/>
  <c r="AU80" i="1"/>
  <c r="AU81" i="1"/>
  <c r="AR96" i="1"/>
  <c r="AR120" i="1" s="1"/>
  <c r="AO62" i="2" s="1"/>
  <c r="AN64" i="2"/>
  <c r="AN68" i="2" s="1"/>
  <c r="AN86" i="2"/>
  <c r="AO66" i="2"/>
  <c r="AO97" i="2" s="1"/>
  <c r="AO100" i="2" s="1"/>
  <c r="AS127" i="1"/>
  <c r="AR129" i="1"/>
  <c r="AO36" i="2" s="1"/>
  <c r="AJ84" i="2"/>
  <c r="AQ55" i="2"/>
  <c r="AQ92" i="2" s="1"/>
  <c r="AQ94" i="2" s="1"/>
  <c r="AT117" i="1"/>
  <c r="AQ37" i="2" s="1"/>
  <c r="AQ56" i="2"/>
  <c r="AC102" i="2"/>
  <c r="AC106" i="2" s="1"/>
  <c r="AB50" i="2"/>
  <c r="AB53" i="2" s="1"/>
  <c r="AB58" i="2" s="1"/>
  <c r="AB76" i="2" s="1"/>
  <c r="AI18" i="2"/>
  <c r="AI20" i="2" s="1"/>
  <c r="AI21" i="2" s="1"/>
  <c r="AN31" i="2"/>
  <c r="AE72" i="2"/>
  <c r="AG34" i="2"/>
  <c r="AG39" i="2"/>
  <c r="AT89" i="1"/>
  <c r="AP27" i="2"/>
  <c r="AU115" i="1"/>
  <c r="AR1" i="2"/>
  <c r="AR3" i="2" s="1"/>
  <c r="AK12" i="2"/>
  <c r="AS88" i="1"/>
  <c r="AO26" i="2"/>
  <c r="AS91" i="1"/>
  <c r="AO29" i="2"/>
  <c r="AX2" i="1"/>
  <c r="AT2" i="2"/>
  <c r="AH21" i="2"/>
  <c r="AH33" i="2"/>
  <c r="AS90" i="1"/>
  <c r="AO28" i="2"/>
  <c r="AU114" i="1"/>
  <c r="AU113" i="1"/>
  <c r="AU110" i="1"/>
  <c r="AU109" i="1"/>
  <c r="AU108" i="1"/>
  <c r="AT83" i="1"/>
  <c r="AQ24" i="2" s="1"/>
  <c r="AT87" i="1"/>
  <c r="AQ25" i="2" s="1"/>
  <c r="AL66" i="1"/>
  <c r="AP40" i="1"/>
  <c r="AO55" i="1"/>
  <c r="AL11" i="2" s="1"/>
  <c r="AP45" i="1"/>
  <c r="AP50" i="1" s="1"/>
  <c r="AQ38" i="1"/>
  <c r="AQ39" i="1"/>
  <c r="AQ37" i="1"/>
  <c r="AN57" i="1"/>
  <c r="AN103" i="1" s="1"/>
  <c r="AK51" i="2" s="1"/>
  <c r="AM62" i="1"/>
  <c r="AJ15" i="2" s="1"/>
  <c r="AM63" i="1"/>
  <c r="AJ16" i="2" s="1"/>
  <c r="AO54" i="1"/>
  <c r="AL10" i="2" s="1"/>
  <c r="AP44" i="1"/>
  <c r="AP49" i="1" s="1"/>
  <c r="AO53" i="1"/>
  <c r="AL9" i="2" s="1"/>
  <c r="AP43" i="1"/>
  <c r="AP48" i="1" s="1"/>
  <c r="AU3" i="1"/>
  <c r="AV1" i="1"/>
  <c r="AS9" i="1"/>
  <c r="AS11" i="1" s="1"/>
  <c r="AR14" i="1"/>
  <c r="AR32" i="1" s="1"/>
  <c r="AU18" i="1"/>
  <c r="AT19" i="1"/>
  <c r="AT22" i="1" s="1"/>
  <c r="AW21" i="1"/>
  <c r="AT30" i="1"/>
  <c r="AU26" i="1"/>
  <c r="AU27" i="1" s="1"/>
  <c r="AQ82" i="2" l="1"/>
  <c r="AE74" i="2"/>
  <c r="AE81" i="2"/>
  <c r="AE89" i="2" s="1"/>
  <c r="AE104" i="2" s="1"/>
  <c r="AV71" i="1"/>
  <c r="AV70" i="1"/>
  <c r="AV73" i="1"/>
  <c r="AV72" i="1"/>
  <c r="AV74" i="1"/>
  <c r="AV76" i="1"/>
  <c r="AV75" i="1"/>
  <c r="AV77" i="1"/>
  <c r="AV78" i="1"/>
  <c r="AV79" i="1"/>
  <c r="AV80" i="1"/>
  <c r="AV81" i="1"/>
  <c r="AP66" i="2"/>
  <c r="AP97" i="2" s="1"/>
  <c r="AP100" i="2" s="1"/>
  <c r="AT127" i="1"/>
  <c r="AS129" i="1"/>
  <c r="AP36" i="2" s="1"/>
  <c r="AO86" i="2"/>
  <c r="AO64" i="2"/>
  <c r="AO68" i="2" s="1"/>
  <c r="AK84" i="2"/>
  <c r="AR55" i="2"/>
  <c r="AI33" i="2"/>
  <c r="AI39" i="2" s="1"/>
  <c r="AR56" i="2"/>
  <c r="AU117" i="1"/>
  <c r="AR37" i="2" s="1"/>
  <c r="AR92" i="2"/>
  <c r="AR94" i="2" s="1"/>
  <c r="AD102" i="2"/>
  <c r="AD106" i="2" s="1"/>
  <c r="AC50" i="2"/>
  <c r="AC53" i="2" s="1"/>
  <c r="AC58" i="2" s="1"/>
  <c r="AC76" i="2" s="1"/>
  <c r="AO31" i="2"/>
  <c r="AF72" i="2"/>
  <c r="AG41" i="2"/>
  <c r="AG43" i="2" s="1"/>
  <c r="AG44" i="2" s="1"/>
  <c r="AH34" i="2"/>
  <c r="AH39" i="2"/>
  <c r="AI34" i="2"/>
  <c r="AT88" i="1"/>
  <c r="AP26" i="2"/>
  <c r="AV115" i="1"/>
  <c r="AS1" i="2"/>
  <c r="AT91" i="1"/>
  <c r="AP29" i="2"/>
  <c r="AL12" i="2"/>
  <c r="AJ18" i="2"/>
  <c r="AJ20" i="2" s="1"/>
  <c r="AS96" i="1"/>
  <c r="AS120" i="1" s="1"/>
  <c r="AP62" i="2" s="1"/>
  <c r="AT90" i="1"/>
  <c r="AP28" i="2"/>
  <c r="AY2" i="1"/>
  <c r="AU2" i="2"/>
  <c r="AU89" i="1"/>
  <c r="AQ27" i="2"/>
  <c r="AS3" i="2"/>
  <c r="AV113" i="1"/>
  <c r="AV114" i="1"/>
  <c r="AV110" i="1"/>
  <c r="AV109" i="1"/>
  <c r="AV108" i="1"/>
  <c r="AU87" i="1"/>
  <c r="AR25" i="2" s="1"/>
  <c r="AU83" i="1"/>
  <c r="AR24" i="2" s="1"/>
  <c r="AO57" i="1"/>
  <c r="AO62" i="1" s="1"/>
  <c r="AL15" i="2" s="1"/>
  <c r="AM66" i="1"/>
  <c r="AP54" i="1"/>
  <c r="AM10" i="2" s="1"/>
  <c r="AQ44" i="1"/>
  <c r="AQ49" i="1" s="1"/>
  <c r="AN62" i="1"/>
  <c r="AK15" i="2" s="1"/>
  <c r="AN63" i="1"/>
  <c r="AK16" i="2" s="1"/>
  <c r="AP55" i="1"/>
  <c r="AM11" i="2" s="1"/>
  <c r="AQ45" i="1"/>
  <c r="AQ50" i="1" s="1"/>
  <c r="AQ40" i="1"/>
  <c r="AR38" i="1"/>
  <c r="AR39" i="1"/>
  <c r="AR37" i="1"/>
  <c r="AP53" i="1"/>
  <c r="AM9" i="2" s="1"/>
  <c r="AQ43" i="1"/>
  <c r="AQ48" i="1" s="1"/>
  <c r="AT9" i="1"/>
  <c r="AT11" i="1" s="1"/>
  <c r="AS14" i="1"/>
  <c r="AS32" i="1" s="1"/>
  <c r="AV18" i="1"/>
  <c r="AU19" i="1"/>
  <c r="AU22" i="1" s="1"/>
  <c r="AV3" i="1"/>
  <c r="AW1" i="1"/>
  <c r="AX21" i="1"/>
  <c r="AV26" i="1"/>
  <c r="AV27" i="1" s="1"/>
  <c r="AU30" i="1"/>
  <c r="AR82" i="2" l="1"/>
  <c r="AF74" i="2"/>
  <c r="AF81" i="2"/>
  <c r="AW70" i="1"/>
  <c r="AW72" i="1"/>
  <c r="AW74" i="1"/>
  <c r="AW73" i="1"/>
  <c r="AW71" i="1"/>
  <c r="AW75" i="1"/>
  <c r="AW76" i="1"/>
  <c r="AW77" i="1"/>
  <c r="AW78" i="1"/>
  <c r="AW79" i="1"/>
  <c r="AW80" i="1"/>
  <c r="AW81" i="1"/>
  <c r="AT96" i="1"/>
  <c r="AT120" i="1" s="1"/>
  <c r="AQ62" i="2" s="1"/>
  <c r="AQ64" i="2" s="1"/>
  <c r="AP64" i="2"/>
  <c r="AP68" i="2" s="1"/>
  <c r="AP86" i="2"/>
  <c r="AQ66" i="2"/>
  <c r="AQ97" i="2" s="1"/>
  <c r="AQ100" i="2" s="1"/>
  <c r="AU127" i="1"/>
  <c r="AT129" i="1"/>
  <c r="AQ36" i="2" s="1"/>
  <c r="AS55" i="2"/>
  <c r="AS92" i="2" s="1"/>
  <c r="AS94" i="2" s="1"/>
  <c r="AS56" i="2"/>
  <c r="AV117" i="1"/>
  <c r="AS37" i="2" s="1"/>
  <c r="AE102" i="2"/>
  <c r="AE106" i="2" s="1"/>
  <c r="AD50" i="2"/>
  <c r="AD53" i="2" s="1"/>
  <c r="AD58" i="2" s="1"/>
  <c r="AD76" i="2" s="1"/>
  <c r="AG72" i="2"/>
  <c r="AF89" i="2"/>
  <c r="AF104" i="2" s="1"/>
  <c r="AH41" i="2"/>
  <c r="AH43" i="2" s="1"/>
  <c r="AH44" i="2" s="1"/>
  <c r="AI41" i="2"/>
  <c r="AI43" i="2" s="1"/>
  <c r="AI44" i="2" s="1"/>
  <c r="AK18" i="2"/>
  <c r="AK20" i="2" s="1"/>
  <c r="AK21" i="2" s="1"/>
  <c r="AM12" i="2"/>
  <c r="AW115" i="1"/>
  <c r="AT1" i="2"/>
  <c r="AT3" i="2" s="1"/>
  <c r="AU90" i="1"/>
  <c r="AQ28" i="2"/>
  <c r="AU91" i="1"/>
  <c r="AQ29" i="2"/>
  <c r="AU88" i="1"/>
  <c r="AQ26" i="2"/>
  <c r="AV89" i="1"/>
  <c r="AR27" i="2"/>
  <c r="AP31" i="2"/>
  <c r="AZ2" i="1"/>
  <c r="AV2" i="2"/>
  <c r="AJ21" i="2"/>
  <c r="AJ33" i="2"/>
  <c r="AW113" i="1"/>
  <c r="AW114" i="1"/>
  <c r="AO63" i="1"/>
  <c r="AL16" i="2" s="1"/>
  <c r="AL18" i="2" s="1"/>
  <c r="AL20" i="2" s="1"/>
  <c r="AO103" i="1"/>
  <c r="AL51" i="2" s="1"/>
  <c r="AW110" i="1"/>
  <c r="AW109" i="1"/>
  <c r="AW108" i="1"/>
  <c r="AV87" i="1"/>
  <c r="AS25" i="2" s="1"/>
  <c r="AV83" i="1"/>
  <c r="AS24" i="2" s="1"/>
  <c r="AP57" i="1"/>
  <c r="AR40" i="1"/>
  <c r="AN66" i="1"/>
  <c r="AQ53" i="1"/>
  <c r="AN9" i="2" s="1"/>
  <c r="AR43" i="1"/>
  <c r="AR48" i="1" s="1"/>
  <c r="AQ55" i="1"/>
  <c r="AN11" i="2" s="1"/>
  <c r="AR45" i="1"/>
  <c r="AR50" i="1" s="1"/>
  <c r="AQ54" i="1"/>
  <c r="AN10" i="2" s="1"/>
  <c r="AR44" i="1"/>
  <c r="AR49" i="1" s="1"/>
  <c r="AS39" i="1"/>
  <c r="AS37" i="1"/>
  <c r="AS38" i="1"/>
  <c r="AP63" i="1"/>
  <c r="AM16" i="2" s="1"/>
  <c r="AX1" i="1"/>
  <c r="AW3" i="1"/>
  <c r="AW18" i="1"/>
  <c r="AV19" i="1"/>
  <c r="AV22" i="1" s="1"/>
  <c r="AU9" i="1"/>
  <c r="AU11" i="1" s="1"/>
  <c r="AT14" i="1"/>
  <c r="AT32" i="1" s="1"/>
  <c r="AY21" i="1"/>
  <c r="AW26" i="1"/>
  <c r="AW27" i="1" s="1"/>
  <c r="AV30" i="1"/>
  <c r="AS82" i="2" l="1"/>
  <c r="AG74" i="2"/>
  <c r="AG81" i="2"/>
  <c r="AG89" i="2" s="1"/>
  <c r="AG104" i="2" s="1"/>
  <c r="AX74" i="1"/>
  <c r="AX73" i="1"/>
  <c r="AX72" i="1"/>
  <c r="AX71" i="1"/>
  <c r="AX75" i="1"/>
  <c r="AX70" i="1"/>
  <c r="AX76" i="1"/>
  <c r="AX77" i="1"/>
  <c r="AX78" i="1"/>
  <c r="AX79" i="1"/>
  <c r="AX80" i="1"/>
  <c r="AX81" i="1"/>
  <c r="AQ86" i="2"/>
  <c r="AR66" i="2"/>
  <c r="AR97" i="2" s="1"/>
  <c r="AR100" i="2" s="1"/>
  <c r="AV127" i="1"/>
  <c r="AU129" i="1"/>
  <c r="AR36" i="2" s="1"/>
  <c r="AQ68" i="2"/>
  <c r="AL84" i="2"/>
  <c r="AO66" i="1"/>
  <c r="AT55" i="2"/>
  <c r="AT92" i="2" s="1"/>
  <c r="AT94" i="2" s="1"/>
  <c r="AT56" i="2"/>
  <c r="AW117" i="1"/>
  <c r="AT37" i="2" s="1"/>
  <c r="AF102" i="2"/>
  <c r="AF106" i="2" s="1"/>
  <c r="AE50" i="2"/>
  <c r="AE53" i="2" s="1"/>
  <c r="AE58" i="2" s="1"/>
  <c r="AE76" i="2" s="1"/>
  <c r="AQ31" i="2"/>
  <c r="AH72" i="2"/>
  <c r="AK33" i="2"/>
  <c r="AK34" i="2" s="1"/>
  <c r="AJ34" i="2"/>
  <c r="AJ39" i="2"/>
  <c r="AL21" i="2"/>
  <c r="AL33" i="2"/>
  <c r="AV91" i="1"/>
  <c r="AR29" i="2"/>
  <c r="AX114" i="1"/>
  <c r="BA2" i="1"/>
  <c r="AW2" i="2"/>
  <c r="AW89" i="1"/>
  <c r="AS27" i="2"/>
  <c r="AV88" i="1"/>
  <c r="AR26" i="2"/>
  <c r="AV90" i="1"/>
  <c r="AR28" i="2"/>
  <c r="AX115" i="1"/>
  <c r="AU1" i="2"/>
  <c r="AU3" i="2" s="1"/>
  <c r="AN12" i="2"/>
  <c r="AU96" i="1"/>
  <c r="AU120" i="1" s="1"/>
  <c r="AR62" i="2" s="1"/>
  <c r="AX113" i="1"/>
  <c r="AP62" i="1"/>
  <c r="AM15" i="2" s="1"/>
  <c r="AM18" i="2" s="1"/>
  <c r="AM20" i="2" s="1"/>
  <c r="AP103" i="1"/>
  <c r="AM51" i="2" s="1"/>
  <c r="AX110" i="1"/>
  <c r="AX109" i="1"/>
  <c r="AX108" i="1"/>
  <c r="AW83" i="1"/>
  <c r="AT24" i="2" s="1"/>
  <c r="AW87" i="1"/>
  <c r="AT25" i="2" s="1"/>
  <c r="AQ57" i="1"/>
  <c r="AS40" i="1"/>
  <c r="AR53" i="1"/>
  <c r="AO9" i="2" s="1"/>
  <c r="AS43" i="1"/>
  <c r="AS48" i="1" s="1"/>
  <c r="AR54" i="1"/>
  <c r="AO10" i="2" s="1"/>
  <c r="AS44" i="1"/>
  <c r="AS49" i="1" s="1"/>
  <c r="AT37" i="1"/>
  <c r="AT38" i="1"/>
  <c r="AT39" i="1"/>
  <c r="AR55" i="1"/>
  <c r="AO11" i="2" s="1"/>
  <c r="AS45" i="1"/>
  <c r="AS50" i="1" s="1"/>
  <c r="AX18" i="1"/>
  <c r="AW19" i="1"/>
  <c r="AW22" i="1" s="1"/>
  <c r="AV9" i="1"/>
  <c r="AV11" i="1" s="1"/>
  <c r="AU14" i="1"/>
  <c r="AU32" i="1" s="1"/>
  <c r="AY1" i="1"/>
  <c r="AX3" i="1"/>
  <c r="AZ21" i="1"/>
  <c r="AX26" i="1"/>
  <c r="AX27" i="1" s="1"/>
  <c r="AW30" i="1"/>
  <c r="AT82" i="2" l="1"/>
  <c r="AH74" i="2"/>
  <c r="AH81" i="2"/>
  <c r="AY74" i="1"/>
  <c r="AY73" i="1"/>
  <c r="AY72" i="1"/>
  <c r="AY71" i="1"/>
  <c r="AY70" i="1"/>
  <c r="AY75" i="1"/>
  <c r="AY76" i="1"/>
  <c r="AY77" i="1"/>
  <c r="AY78" i="1"/>
  <c r="AY79" i="1"/>
  <c r="AY80" i="1"/>
  <c r="AY81" i="1"/>
  <c r="AR64" i="2"/>
  <c r="AR68" i="2" s="1"/>
  <c r="AR86" i="2"/>
  <c r="AS66" i="2"/>
  <c r="AS97" i="2" s="1"/>
  <c r="AS100" i="2" s="1"/>
  <c r="AV129" i="1"/>
  <c r="AS36" i="2" s="1"/>
  <c r="AW127" i="1"/>
  <c r="AV96" i="1"/>
  <c r="AV120" i="1" s="1"/>
  <c r="AS62" i="2" s="1"/>
  <c r="AM84" i="2"/>
  <c r="AU55" i="2"/>
  <c r="AU92" i="2" s="1"/>
  <c r="AU94" i="2" s="1"/>
  <c r="AX117" i="1"/>
  <c r="AU37" i="2" s="1"/>
  <c r="AU56" i="2"/>
  <c r="AG102" i="2"/>
  <c r="AG106" i="2" s="1"/>
  <c r="AF50" i="2"/>
  <c r="AF53" i="2" s="1"/>
  <c r="AF58" i="2" s="1"/>
  <c r="AF76" i="2" s="1"/>
  <c r="AI72" i="2"/>
  <c r="AH89" i="2"/>
  <c r="AH104" i="2" s="1"/>
  <c r="AK39" i="2"/>
  <c r="AK41" i="2" s="1"/>
  <c r="AK43" i="2" s="1"/>
  <c r="AK44" i="2" s="1"/>
  <c r="AJ41" i="2"/>
  <c r="AJ43" i="2" s="1"/>
  <c r="AJ44" i="2" s="1"/>
  <c r="AL34" i="2"/>
  <c r="AL39" i="2"/>
  <c r="AP66" i="1"/>
  <c r="AY115" i="1"/>
  <c r="AV1" i="2"/>
  <c r="AV3" i="2" s="1"/>
  <c r="AW88" i="1"/>
  <c r="AS26" i="2"/>
  <c r="BB2" i="1"/>
  <c r="AX2" i="2"/>
  <c r="AW90" i="1"/>
  <c r="AS28" i="2"/>
  <c r="AX89" i="1"/>
  <c r="AT27" i="2"/>
  <c r="AM21" i="2"/>
  <c r="AM33" i="2"/>
  <c r="AR31" i="2"/>
  <c r="AW91" i="1"/>
  <c r="AS29" i="2"/>
  <c r="AO12" i="2"/>
  <c r="AY114" i="1"/>
  <c r="AY113" i="1"/>
  <c r="AY110" i="1"/>
  <c r="AY109" i="1"/>
  <c r="AY108" i="1"/>
  <c r="AQ62" i="1"/>
  <c r="AN15" i="2" s="1"/>
  <c r="AQ103" i="1"/>
  <c r="AN51" i="2" s="1"/>
  <c r="AQ63" i="1"/>
  <c r="AN16" i="2" s="1"/>
  <c r="AX87" i="1"/>
  <c r="AU25" i="2" s="1"/>
  <c r="AR57" i="1"/>
  <c r="AX83" i="1"/>
  <c r="AU24" i="2" s="1"/>
  <c r="AT40" i="1"/>
  <c r="AS54" i="1"/>
  <c r="AP10" i="2" s="1"/>
  <c r="AT44" i="1"/>
  <c r="AT49" i="1" s="1"/>
  <c r="AS55" i="1"/>
  <c r="AP11" i="2" s="1"/>
  <c r="AT45" i="1"/>
  <c r="AT50" i="1" s="1"/>
  <c r="AU38" i="1"/>
  <c r="AU39" i="1"/>
  <c r="AU37" i="1"/>
  <c r="AS53" i="1"/>
  <c r="AP9" i="2" s="1"/>
  <c r="AT43" i="1"/>
  <c r="AT48" i="1" s="1"/>
  <c r="AW9" i="1"/>
  <c r="AW11" i="1" s="1"/>
  <c r="AV14" i="1"/>
  <c r="AV32" i="1" s="1"/>
  <c r="AZ1" i="1"/>
  <c r="AY3" i="1"/>
  <c r="AY18" i="1"/>
  <c r="AX19" i="1"/>
  <c r="AX22" i="1" s="1"/>
  <c r="BA21" i="1"/>
  <c r="AX30" i="1"/>
  <c r="AY26" i="1"/>
  <c r="AY27" i="1" s="1"/>
  <c r="AU82" i="2" l="1"/>
  <c r="AI74" i="2"/>
  <c r="AI81" i="2"/>
  <c r="AI89" i="2" s="1"/>
  <c r="AI104" i="2" s="1"/>
  <c r="AZ73" i="1"/>
  <c r="AZ71" i="1"/>
  <c r="AZ74" i="1"/>
  <c r="AZ70" i="1"/>
  <c r="AZ72" i="1"/>
  <c r="AZ75" i="1"/>
  <c r="AZ76" i="1"/>
  <c r="AZ77" i="1"/>
  <c r="AZ78" i="1"/>
  <c r="AZ79" i="1"/>
  <c r="AZ80" i="1"/>
  <c r="AZ81" i="1"/>
  <c r="AS86" i="2"/>
  <c r="AS64" i="2"/>
  <c r="AS68" i="2" s="1"/>
  <c r="AT66" i="2"/>
  <c r="AT97" i="2" s="1"/>
  <c r="AT100" i="2" s="1"/>
  <c r="AX127" i="1"/>
  <c r="AW129" i="1"/>
  <c r="AT36" i="2" s="1"/>
  <c r="AN84" i="2"/>
  <c r="AV55" i="2"/>
  <c r="AV92" i="2" s="1"/>
  <c r="AV94" i="2" s="1"/>
  <c r="AV56" i="2"/>
  <c r="AY117" i="1"/>
  <c r="AV37" i="2" s="1"/>
  <c r="AH102" i="2"/>
  <c r="AH106" i="2" s="1"/>
  <c r="AG50" i="2"/>
  <c r="AG53" i="2" s="1"/>
  <c r="AG58" i="2" s="1"/>
  <c r="AG76" i="2" s="1"/>
  <c r="AJ72" i="2"/>
  <c r="AL41" i="2"/>
  <c r="AL43" i="2" s="1"/>
  <c r="AL44" i="2" s="1"/>
  <c r="AM34" i="2"/>
  <c r="AM39" i="2"/>
  <c r="AP12" i="2"/>
  <c r="AZ115" i="1"/>
  <c r="AW1" i="2"/>
  <c r="AW3" i="2" s="1"/>
  <c r="AX90" i="1"/>
  <c r="AT28" i="2"/>
  <c r="BC2" i="1"/>
  <c r="AY2" i="2"/>
  <c r="AX91" i="1"/>
  <c r="AT29" i="2"/>
  <c r="AS31" i="2"/>
  <c r="AW96" i="1"/>
  <c r="AW120" i="1" s="1"/>
  <c r="AT62" i="2" s="1"/>
  <c r="AN18" i="2"/>
  <c r="AN20" i="2" s="1"/>
  <c r="AZ113" i="1"/>
  <c r="AY89" i="1"/>
  <c r="AU27" i="2"/>
  <c r="AX88" i="1"/>
  <c r="AX96" i="1" s="1"/>
  <c r="AX120" i="1" s="1"/>
  <c r="AU62" i="2" s="1"/>
  <c r="AT26" i="2"/>
  <c r="AT31" i="2" s="1"/>
  <c r="AQ66" i="1"/>
  <c r="AZ114" i="1"/>
  <c r="AZ110" i="1"/>
  <c r="AZ109" i="1"/>
  <c r="AZ108" i="1"/>
  <c r="AR62" i="1"/>
  <c r="AO15" i="2" s="1"/>
  <c r="AR103" i="1"/>
  <c r="AO51" i="2" s="1"/>
  <c r="AR63" i="1"/>
  <c r="AO16" i="2" s="1"/>
  <c r="AY87" i="1"/>
  <c r="AV25" i="2" s="1"/>
  <c r="AY83" i="1"/>
  <c r="AV24" i="2" s="1"/>
  <c r="AS57" i="1"/>
  <c r="AT53" i="1"/>
  <c r="AQ9" i="2" s="1"/>
  <c r="AU43" i="1"/>
  <c r="AU48" i="1" s="1"/>
  <c r="AT55" i="1"/>
  <c r="AQ11" i="2" s="1"/>
  <c r="AU45" i="1"/>
  <c r="AU50" i="1" s="1"/>
  <c r="AT54" i="1"/>
  <c r="AQ10" i="2" s="1"/>
  <c r="AU44" i="1"/>
  <c r="AU49" i="1" s="1"/>
  <c r="AV38" i="1"/>
  <c r="AV39" i="1"/>
  <c r="AV37" i="1"/>
  <c r="AU40" i="1"/>
  <c r="AZ18" i="1"/>
  <c r="AY19" i="1"/>
  <c r="AY22" i="1" s="1"/>
  <c r="AX9" i="1"/>
  <c r="AX11" i="1" s="1"/>
  <c r="AW14" i="1"/>
  <c r="AW32" i="1" s="1"/>
  <c r="AZ3" i="1"/>
  <c r="BA1" i="1"/>
  <c r="BB21" i="1"/>
  <c r="AZ26" i="1"/>
  <c r="AZ27" i="1" s="1"/>
  <c r="AY30" i="1"/>
  <c r="AV82" i="2" l="1"/>
  <c r="AJ74" i="2"/>
  <c r="AJ81" i="2"/>
  <c r="AJ89" i="2" s="1"/>
  <c r="AJ104" i="2" s="1"/>
  <c r="BA70" i="1"/>
  <c r="BA74" i="1"/>
  <c r="BA72" i="1"/>
  <c r="BA71" i="1"/>
  <c r="BA73" i="1"/>
  <c r="BA75" i="1"/>
  <c r="BA76" i="1"/>
  <c r="BA77" i="1"/>
  <c r="BA78" i="1"/>
  <c r="BA79" i="1"/>
  <c r="BA80" i="1"/>
  <c r="BA81" i="1"/>
  <c r="AU66" i="2"/>
  <c r="AU97" i="2" s="1"/>
  <c r="AU100" i="2" s="1"/>
  <c r="AY127" i="1"/>
  <c r="AX129" i="1"/>
  <c r="AU36" i="2" s="1"/>
  <c r="AU64" i="2"/>
  <c r="AU86" i="2"/>
  <c r="AT86" i="2"/>
  <c r="AT64" i="2"/>
  <c r="AT68" i="2" s="1"/>
  <c r="AO84" i="2"/>
  <c r="AW55" i="2"/>
  <c r="AW92" i="2" s="1"/>
  <c r="AW94" i="2" s="1"/>
  <c r="AW56" i="2"/>
  <c r="AZ117" i="1"/>
  <c r="AW37" i="2" s="1"/>
  <c r="AI102" i="2"/>
  <c r="AI106" i="2" s="1"/>
  <c r="AH50" i="2"/>
  <c r="AH53" i="2" s="1"/>
  <c r="AH58" i="2" s="1"/>
  <c r="AH76" i="2" s="1"/>
  <c r="AK72" i="2"/>
  <c r="AM41" i="2"/>
  <c r="AM43" i="2" s="1"/>
  <c r="AM44" i="2" s="1"/>
  <c r="AO18" i="2"/>
  <c r="AO20" i="2" s="1"/>
  <c r="AO33" i="2" s="1"/>
  <c r="BD2" i="1"/>
  <c r="AZ2" i="2"/>
  <c r="AQ12" i="2"/>
  <c r="AZ89" i="1"/>
  <c r="AV27" i="2"/>
  <c r="BA115" i="1"/>
  <c r="AX1" i="2"/>
  <c r="AX3" i="2" s="1"/>
  <c r="AY88" i="1"/>
  <c r="AU26" i="2"/>
  <c r="AN21" i="2"/>
  <c r="AN33" i="2"/>
  <c r="AY91" i="1"/>
  <c r="AU29" i="2"/>
  <c r="AY90" i="1"/>
  <c r="AU28" i="2"/>
  <c r="AR66" i="1"/>
  <c r="BA113" i="1"/>
  <c r="BA114" i="1"/>
  <c r="BA110" i="1"/>
  <c r="BA109" i="1"/>
  <c r="BA108" i="1"/>
  <c r="AS62" i="1"/>
  <c r="AP15" i="2" s="1"/>
  <c r="AS103" i="1"/>
  <c r="AP51" i="2" s="1"/>
  <c r="AZ87" i="1"/>
  <c r="AW25" i="2" s="1"/>
  <c r="AZ83" i="1"/>
  <c r="AW24" i="2" s="1"/>
  <c r="AV40" i="1"/>
  <c r="AS63" i="1"/>
  <c r="AP16" i="2" s="1"/>
  <c r="AU55" i="1"/>
  <c r="AR11" i="2" s="1"/>
  <c r="AV45" i="1"/>
  <c r="AV50" i="1" s="1"/>
  <c r="AU53" i="1"/>
  <c r="AR9" i="2" s="1"/>
  <c r="AV43" i="1"/>
  <c r="AV48" i="1" s="1"/>
  <c r="AW39" i="1"/>
  <c r="AW37" i="1"/>
  <c r="AW38" i="1"/>
  <c r="AU54" i="1"/>
  <c r="AR10" i="2" s="1"/>
  <c r="AV44" i="1"/>
  <c r="AV49" i="1" s="1"/>
  <c r="AT57" i="1"/>
  <c r="AT103" i="1" s="1"/>
  <c r="AQ51" i="2" s="1"/>
  <c r="AY9" i="1"/>
  <c r="AY11" i="1" s="1"/>
  <c r="AX14" i="1"/>
  <c r="AX32" i="1" s="1"/>
  <c r="BA3" i="1"/>
  <c r="BB1" i="1"/>
  <c r="BA18" i="1"/>
  <c r="AZ19" i="1"/>
  <c r="AZ22" i="1" s="1"/>
  <c r="BC21" i="1"/>
  <c r="BA26" i="1"/>
  <c r="BA27" i="1" s="1"/>
  <c r="AZ30" i="1"/>
  <c r="AW82" i="2" l="1"/>
  <c r="AK74" i="2"/>
  <c r="AK81" i="2"/>
  <c r="AK89" i="2" s="1"/>
  <c r="AK104" i="2" s="1"/>
  <c r="BB74" i="1"/>
  <c r="BB73" i="1"/>
  <c r="BB72" i="1"/>
  <c r="BB71" i="1"/>
  <c r="BB70" i="1"/>
  <c r="BB75" i="1"/>
  <c r="BB76" i="1"/>
  <c r="BB77" i="1"/>
  <c r="BB78" i="1"/>
  <c r="BB79" i="1"/>
  <c r="BB80" i="1"/>
  <c r="BB81" i="1"/>
  <c r="AY96" i="1"/>
  <c r="AY120" i="1" s="1"/>
  <c r="AV62" i="2" s="1"/>
  <c r="AV64" i="2" s="1"/>
  <c r="AU68" i="2"/>
  <c r="AV86" i="2"/>
  <c r="AV66" i="2"/>
  <c r="AV97" i="2" s="1"/>
  <c r="AV100" i="2" s="1"/>
  <c r="AZ127" i="1"/>
  <c r="AY129" i="1"/>
  <c r="AV36" i="2" s="1"/>
  <c r="AQ84" i="2"/>
  <c r="AP84" i="2"/>
  <c r="AX55" i="2"/>
  <c r="AX92" i="2" s="1"/>
  <c r="AX94" i="2" s="1"/>
  <c r="AX56" i="2"/>
  <c r="BA117" i="1"/>
  <c r="AX37" i="2" s="1"/>
  <c r="AJ102" i="2"/>
  <c r="AJ106" i="2" s="1"/>
  <c r="AI50" i="2"/>
  <c r="AI53" i="2" s="1"/>
  <c r="AI58" i="2" s="1"/>
  <c r="AI76" i="2" s="1"/>
  <c r="AP18" i="2"/>
  <c r="AP20" i="2" s="1"/>
  <c r="AP21" i="2" s="1"/>
  <c r="AL72" i="2"/>
  <c r="AO21" i="2"/>
  <c r="AO34" i="2"/>
  <c r="AO39" i="2"/>
  <c r="AN34" i="2"/>
  <c r="AN39" i="2"/>
  <c r="BB115" i="1"/>
  <c r="AY1" i="2"/>
  <c r="AY3" i="2" s="1"/>
  <c r="AZ91" i="1"/>
  <c r="AV29" i="2"/>
  <c r="BA89" i="1"/>
  <c r="AW27" i="2"/>
  <c r="BE2" i="1"/>
  <c r="BA2" i="2"/>
  <c r="AZ90" i="1"/>
  <c r="AV28" i="2"/>
  <c r="AZ88" i="1"/>
  <c r="AV26" i="2"/>
  <c r="AR12" i="2"/>
  <c r="AU31" i="2"/>
  <c r="AS66" i="1"/>
  <c r="BB114" i="1"/>
  <c r="BB113" i="1"/>
  <c r="BB110" i="1"/>
  <c r="BB109" i="1"/>
  <c r="BB108" i="1"/>
  <c r="BA83" i="1"/>
  <c r="AX24" i="2" s="1"/>
  <c r="BA87" i="1"/>
  <c r="AX25" i="2" s="1"/>
  <c r="AV53" i="1"/>
  <c r="AS9" i="2" s="1"/>
  <c r="AW43" i="1"/>
  <c r="AW48" i="1" s="1"/>
  <c r="AU57" i="1"/>
  <c r="AU103" i="1" s="1"/>
  <c r="AR51" i="2" s="1"/>
  <c r="AX37" i="1"/>
  <c r="AX38" i="1"/>
  <c r="AX39" i="1"/>
  <c r="AT63" i="1"/>
  <c r="AQ16" i="2" s="1"/>
  <c r="AT62" i="1"/>
  <c r="AQ15" i="2" s="1"/>
  <c r="AW40" i="1"/>
  <c r="AV55" i="1"/>
  <c r="AS11" i="2" s="1"/>
  <c r="AW45" i="1"/>
  <c r="AW50" i="1" s="1"/>
  <c r="AV54" i="1"/>
  <c r="AS10" i="2" s="1"/>
  <c r="AW44" i="1"/>
  <c r="AW49" i="1" s="1"/>
  <c r="BB18" i="1"/>
  <c r="BA19" i="1"/>
  <c r="BA22" i="1" s="1"/>
  <c r="BC1" i="1"/>
  <c r="BB3" i="1"/>
  <c r="AZ9" i="1"/>
  <c r="AZ11" i="1" s="1"/>
  <c r="AY14" i="1"/>
  <c r="AY32" i="1" s="1"/>
  <c r="BD21" i="1"/>
  <c r="BB26" i="1"/>
  <c r="BB27" i="1" s="1"/>
  <c r="BA30" i="1"/>
  <c r="AX82" i="2" l="1"/>
  <c r="AL74" i="2"/>
  <c r="AL81" i="2"/>
  <c r="AL89" i="2" s="1"/>
  <c r="AL104" i="2" s="1"/>
  <c r="BC74" i="1"/>
  <c r="BC73" i="1"/>
  <c r="BC72" i="1"/>
  <c r="BC71" i="1"/>
  <c r="BC70" i="1"/>
  <c r="BC75" i="1"/>
  <c r="BC76" i="1"/>
  <c r="BC77" i="1"/>
  <c r="BC78" i="1"/>
  <c r="BC79" i="1"/>
  <c r="BC80" i="1"/>
  <c r="BC81" i="1"/>
  <c r="AW66" i="2"/>
  <c r="AW97" i="2" s="1"/>
  <c r="AW100" i="2" s="1"/>
  <c r="AZ129" i="1"/>
  <c r="AW36" i="2" s="1"/>
  <c r="BA127" i="1"/>
  <c r="AV68" i="2"/>
  <c r="AR84" i="2"/>
  <c r="AY55" i="2"/>
  <c r="AY92" i="2" s="1"/>
  <c r="AY94" i="2" s="1"/>
  <c r="BB117" i="1"/>
  <c r="AY37" i="2" s="1"/>
  <c r="AY56" i="2"/>
  <c r="AK102" i="2"/>
  <c r="AK106" i="2" s="1"/>
  <c r="AL102" i="2" s="1"/>
  <c r="AJ50" i="2"/>
  <c r="AJ53" i="2" s="1"/>
  <c r="AJ58" i="2" s="1"/>
  <c r="AJ76" i="2" s="1"/>
  <c r="AP33" i="2"/>
  <c r="AP34" i="2" s="1"/>
  <c r="AM72" i="2"/>
  <c r="AO41" i="2"/>
  <c r="AO43" i="2" s="1"/>
  <c r="AO44" i="2" s="1"/>
  <c r="AN41" i="2"/>
  <c r="AN43" i="2" s="1"/>
  <c r="AN44" i="2" s="1"/>
  <c r="BA88" i="1"/>
  <c r="AW26" i="2"/>
  <c r="AS12" i="2"/>
  <c r="AZ96" i="1"/>
  <c r="AZ120" i="1" s="1"/>
  <c r="AW62" i="2" s="1"/>
  <c r="BA90" i="1"/>
  <c r="AW28" i="2"/>
  <c r="BB89" i="1"/>
  <c r="AX27" i="2"/>
  <c r="BF2" i="1"/>
  <c r="BB2" i="2"/>
  <c r="BA91" i="1"/>
  <c r="AW29" i="2"/>
  <c r="BC115" i="1"/>
  <c r="AZ1" i="2"/>
  <c r="AZ3" i="2" s="1"/>
  <c r="AQ18" i="2"/>
  <c r="AQ20" i="2" s="1"/>
  <c r="AV31" i="2"/>
  <c r="BC113" i="1"/>
  <c r="BC114" i="1"/>
  <c r="BC110" i="1"/>
  <c r="BC109" i="1"/>
  <c r="BC108" i="1"/>
  <c r="AT66" i="1"/>
  <c r="BB83" i="1"/>
  <c r="AY24" i="2" s="1"/>
  <c r="BB87" i="1"/>
  <c r="AY25" i="2" s="1"/>
  <c r="AV57" i="1"/>
  <c r="AW54" i="1"/>
  <c r="AT10" i="2" s="1"/>
  <c r="AX44" i="1"/>
  <c r="AX49" i="1" s="1"/>
  <c r="AX40" i="1"/>
  <c r="AW55" i="1"/>
  <c r="AT11" i="2" s="1"/>
  <c r="AX45" i="1"/>
  <c r="AX50" i="1" s="1"/>
  <c r="AU62" i="1"/>
  <c r="AR15" i="2" s="1"/>
  <c r="AU63" i="1"/>
  <c r="AR16" i="2" s="1"/>
  <c r="AY38" i="1"/>
  <c r="AY39" i="1"/>
  <c r="AY37" i="1"/>
  <c r="AW53" i="1"/>
  <c r="AT9" i="2" s="1"/>
  <c r="AX43" i="1"/>
  <c r="AX48" i="1" s="1"/>
  <c r="BD1" i="1"/>
  <c r="BC3" i="1"/>
  <c r="BA9" i="1"/>
  <c r="BA11" i="1" s="1"/>
  <c r="AZ14" i="1"/>
  <c r="AZ32" i="1" s="1"/>
  <c r="BC18" i="1"/>
  <c r="BB19" i="1"/>
  <c r="BB22" i="1" s="1"/>
  <c r="BE21" i="1"/>
  <c r="BB30" i="1"/>
  <c r="BC26" i="1"/>
  <c r="BC27" i="1" s="1"/>
  <c r="AY82" i="2" l="1"/>
  <c r="AM74" i="2"/>
  <c r="AM81" i="2"/>
  <c r="AM89" i="2" s="1"/>
  <c r="AM104" i="2" s="1"/>
  <c r="BD71" i="1"/>
  <c r="BD73" i="1"/>
  <c r="BD72" i="1"/>
  <c r="BD70" i="1"/>
  <c r="BD74" i="1"/>
  <c r="BD76" i="1"/>
  <c r="BD75" i="1"/>
  <c r="BD77" i="1"/>
  <c r="BD78" i="1"/>
  <c r="BD79" i="1"/>
  <c r="BD80" i="1"/>
  <c r="BD81" i="1"/>
  <c r="AW86" i="2"/>
  <c r="AW64" i="2"/>
  <c r="AW68" i="2" s="1"/>
  <c r="AX66" i="2"/>
  <c r="AX97" i="2" s="1"/>
  <c r="AX100" i="2" s="1"/>
  <c r="BA129" i="1"/>
  <c r="AX36" i="2" s="1"/>
  <c r="BB127" i="1"/>
  <c r="AZ55" i="2"/>
  <c r="AZ92" i="2" s="1"/>
  <c r="AZ94" i="2" s="1"/>
  <c r="AZ56" i="2"/>
  <c r="BC117" i="1"/>
  <c r="AZ37" i="2" s="1"/>
  <c r="AL106" i="2"/>
  <c r="AM102" i="2" s="1"/>
  <c r="AK50" i="2"/>
  <c r="AK53" i="2" s="1"/>
  <c r="AK58" i="2" s="1"/>
  <c r="AK76" i="2" s="1"/>
  <c r="AP39" i="2"/>
  <c r="AP41" i="2" s="1"/>
  <c r="AP43" i="2" s="1"/>
  <c r="AP44" i="2" s="1"/>
  <c r="AN72" i="2"/>
  <c r="AT12" i="2"/>
  <c r="AQ21" i="2"/>
  <c r="AQ33" i="2"/>
  <c r="BB91" i="1"/>
  <c r="AX29" i="2"/>
  <c r="BC89" i="1"/>
  <c r="AY27" i="2"/>
  <c r="AR18" i="2"/>
  <c r="AR20" i="2" s="1"/>
  <c r="BD115" i="1"/>
  <c r="BA1" i="2"/>
  <c r="BA3" i="2" s="1"/>
  <c r="BG2" i="1"/>
  <c r="BC2" i="2"/>
  <c r="BB90" i="1"/>
  <c r="AX28" i="2"/>
  <c r="AW31" i="2"/>
  <c r="BA96" i="1"/>
  <c r="BA120" i="1" s="1"/>
  <c r="AX62" i="2" s="1"/>
  <c r="BB88" i="1"/>
  <c r="AX26" i="2"/>
  <c r="BD114" i="1"/>
  <c r="BD113" i="1"/>
  <c r="BD110" i="1"/>
  <c r="BD109" i="1"/>
  <c r="BD108" i="1"/>
  <c r="AV62" i="1"/>
  <c r="AS15" i="2" s="1"/>
  <c r="AV103" i="1"/>
  <c r="AS51" i="2" s="1"/>
  <c r="BC87" i="1"/>
  <c r="AZ25" i="2" s="1"/>
  <c r="AV63" i="1"/>
  <c r="AS16" i="2" s="1"/>
  <c r="BC83" i="1"/>
  <c r="AZ24" i="2" s="1"/>
  <c r="AX54" i="1"/>
  <c r="AU10" i="2" s="1"/>
  <c r="AY44" i="1"/>
  <c r="AY49" i="1" s="1"/>
  <c r="AX55" i="1"/>
  <c r="AU11" i="2" s="1"/>
  <c r="AY45" i="1"/>
  <c r="AY50" i="1" s="1"/>
  <c r="AX53" i="1"/>
  <c r="AU9" i="2" s="1"/>
  <c r="AY43" i="1"/>
  <c r="AY48" i="1" s="1"/>
  <c r="AZ38" i="1"/>
  <c r="AZ39" i="1"/>
  <c r="AZ37" i="1"/>
  <c r="AW57" i="1"/>
  <c r="AW103" i="1" s="1"/>
  <c r="AT51" i="2" s="1"/>
  <c r="AY40" i="1"/>
  <c r="AU66" i="1"/>
  <c r="BD18" i="1"/>
  <c r="BC19" i="1"/>
  <c r="BC22" i="1" s="1"/>
  <c r="BB9" i="1"/>
  <c r="BB11" i="1" s="1"/>
  <c r="BA14" i="1"/>
  <c r="BA32" i="1" s="1"/>
  <c r="BD3" i="1"/>
  <c r="BE1" i="1"/>
  <c r="BF21" i="1"/>
  <c r="BC30" i="1"/>
  <c r="BD26" i="1"/>
  <c r="BD27" i="1" s="1"/>
  <c r="AZ82" i="2" l="1"/>
  <c r="AN74" i="2"/>
  <c r="AN81" i="2"/>
  <c r="AN89" i="2" s="1"/>
  <c r="AN104" i="2" s="1"/>
  <c r="BE70" i="1"/>
  <c r="BE72" i="1"/>
  <c r="BE74" i="1"/>
  <c r="BE73" i="1"/>
  <c r="BE71" i="1"/>
  <c r="BE75" i="1"/>
  <c r="BE76" i="1"/>
  <c r="BE77" i="1"/>
  <c r="BE78" i="1"/>
  <c r="BE79" i="1"/>
  <c r="BE80" i="1"/>
  <c r="BE81" i="1"/>
  <c r="AS18" i="2"/>
  <c r="AS20" i="2" s="1"/>
  <c r="AS33" i="2" s="1"/>
  <c r="AX86" i="2"/>
  <c r="AX64" i="2"/>
  <c r="AX68" i="2" s="1"/>
  <c r="AY66" i="2"/>
  <c r="AY97" i="2" s="1"/>
  <c r="AY100" i="2" s="1"/>
  <c r="BC127" i="1"/>
  <c r="BB129" i="1"/>
  <c r="AY36" i="2" s="1"/>
  <c r="AT84" i="2"/>
  <c r="AS84" i="2"/>
  <c r="BA55" i="2"/>
  <c r="BA92" i="2" s="1"/>
  <c r="BA94" i="2" s="1"/>
  <c r="BA56" i="2"/>
  <c r="BD117" i="1"/>
  <c r="BA37" i="2" s="1"/>
  <c r="AL50" i="2"/>
  <c r="AL53" i="2" s="1"/>
  <c r="AL58" i="2" s="1"/>
  <c r="AL76" i="2" s="1"/>
  <c r="AM106" i="2"/>
  <c r="AX31" i="2"/>
  <c r="AO72" i="2"/>
  <c r="AQ34" i="2"/>
  <c r="AQ39" i="2"/>
  <c r="AU12" i="2"/>
  <c r="BC91" i="1"/>
  <c r="AY29" i="2"/>
  <c r="BC88" i="1"/>
  <c r="AY26" i="2"/>
  <c r="BB96" i="1"/>
  <c r="BB120" i="1" s="1"/>
  <c r="AY62" i="2" s="1"/>
  <c r="BD89" i="1"/>
  <c r="AZ27" i="2"/>
  <c r="AR21" i="2"/>
  <c r="AR33" i="2"/>
  <c r="BC90" i="1"/>
  <c r="AY28" i="2"/>
  <c r="BE115" i="1"/>
  <c r="BB1" i="2"/>
  <c r="BB3" i="2" s="1"/>
  <c r="BH2" i="1"/>
  <c r="BD2" i="2"/>
  <c r="AV66" i="1"/>
  <c r="BE113" i="1"/>
  <c r="BE114" i="1"/>
  <c r="BE110" i="1"/>
  <c r="BE109" i="1"/>
  <c r="BE108" i="1"/>
  <c r="BD87" i="1"/>
  <c r="BA25" i="2" s="1"/>
  <c r="BD83" i="1"/>
  <c r="BA24" i="2" s="1"/>
  <c r="AY55" i="1"/>
  <c r="AV11" i="2" s="1"/>
  <c r="AZ45" i="1"/>
  <c r="AZ50" i="1" s="1"/>
  <c r="AW62" i="1"/>
  <c r="AT15" i="2" s="1"/>
  <c r="AW63" i="1"/>
  <c r="AT16" i="2" s="1"/>
  <c r="AY53" i="1"/>
  <c r="AV9" i="2" s="1"/>
  <c r="AZ43" i="1"/>
  <c r="AZ48" i="1" s="1"/>
  <c r="AZ40" i="1"/>
  <c r="AX57" i="1"/>
  <c r="AX103" i="1" s="1"/>
  <c r="AU51" i="2" s="1"/>
  <c r="AY54" i="1"/>
  <c r="AV10" i="2" s="1"/>
  <c r="AZ44" i="1"/>
  <c r="AZ49" i="1" s="1"/>
  <c r="BA39" i="1"/>
  <c r="BA37" i="1"/>
  <c r="BA38" i="1"/>
  <c r="BE3" i="1"/>
  <c r="BF1" i="1"/>
  <c r="BC9" i="1"/>
  <c r="BC11" i="1" s="1"/>
  <c r="BB14" i="1"/>
  <c r="BB32" i="1" s="1"/>
  <c r="BE18" i="1"/>
  <c r="BD19" i="1"/>
  <c r="BD22" i="1" s="1"/>
  <c r="BG21" i="1"/>
  <c r="BE26" i="1"/>
  <c r="BE27" i="1" s="1"/>
  <c r="BD30" i="1"/>
  <c r="AS21" i="2" l="1"/>
  <c r="BA82" i="2"/>
  <c r="AO74" i="2"/>
  <c r="AO81" i="2"/>
  <c r="AO89" i="2" s="1"/>
  <c r="AO104" i="2" s="1"/>
  <c r="BF74" i="1"/>
  <c r="BF73" i="1"/>
  <c r="BF72" i="1"/>
  <c r="BF71" i="1"/>
  <c r="BF70" i="1"/>
  <c r="BF75" i="1"/>
  <c r="BF76" i="1"/>
  <c r="BF77" i="1"/>
  <c r="BF78" i="1"/>
  <c r="BF79" i="1"/>
  <c r="BF80" i="1"/>
  <c r="BF81" i="1"/>
  <c r="AZ66" i="2"/>
  <c r="AZ97" i="2" s="1"/>
  <c r="AZ100" i="2" s="1"/>
  <c r="BD127" i="1"/>
  <c r="BC129" i="1"/>
  <c r="AZ36" i="2" s="1"/>
  <c r="AY86" i="2"/>
  <c r="AY64" i="2"/>
  <c r="AY68" i="2" s="1"/>
  <c r="AU84" i="2"/>
  <c r="BB55" i="2"/>
  <c r="BB92" i="2" s="1"/>
  <c r="BB94" i="2" s="1"/>
  <c r="BB56" i="2"/>
  <c r="BE117" i="1"/>
  <c r="BB37" i="2" s="1"/>
  <c r="AN102" i="2"/>
  <c r="AN106" i="2" s="1"/>
  <c r="AM50" i="2"/>
  <c r="AM53" i="2" s="1"/>
  <c r="AM58" i="2" s="1"/>
  <c r="AM76" i="2" s="1"/>
  <c r="AP72" i="2"/>
  <c r="AR34" i="2"/>
  <c r="AR39" i="2"/>
  <c r="AQ41" i="2"/>
  <c r="AQ43" i="2" s="1"/>
  <c r="AQ44" i="2" s="1"/>
  <c r="AS34" i="2"/>
  <c r="AS39" i="2"/>
  <c r="AT18" i="2"/>
  <c r="AT20" i="2" s="1"/>
  <c r="AT33" i="2" s="1"/>
  <c r="BD90" i="1"/>
  <c r="AZ28" i="2"/>
  <c r="AV12" i="2"/>
  <c r="AY31" i="2"/>
  <c r="BF115" i="1"/>
  <c r="BC1" i="2"/>
  <c r="BC3" i="2" s="1"/>
  <c r="BE89" i="1"/>
  <c r="BA27" i="2"/>
  <c r="BI2" i="1"/>
  <c r="BE2" i="2"/>
  <c r="BD91" i="1"/>
  <c r="AZ29" i="2"/>
  <c r="BC96" i="1"/>
  <c r="BC120" i="1" s="1"/>
  <c r="AZ62" i="2" s="1"/>
  <c r="BD88" i="1"/>
  <c r="AZ26" i="2"/>
  <c r="BE83" i="1"/>
  <c r="BB24" i="2" s="1"/>
  <c r="BF113" i="1"/>
  <c r="BF114" i="1"/>
  <c r="BF110" i="1"/>
  <c r="BF109" i="1"/>
  <c r="BF108" i="1"/>
  <c r="BE87" i="1"/>
  <c r="BB25" i="2" s="1"/>
  <c r="BA40" i="1"/>
  <c r="AX63" i="1"/>
  <c r="AU16" i="2" s="1"/>
  <c r="AX62" i="1"/>
  <c r="AU15" i="2" s="1"/>
  <c r="BB37" i="1"/>
  <c r="BB38" i="1"/>
  <c r="BB39" i="1"/>
  <c r="AW66" i="1"/>
  <c r="AZ54" i="1"/>
  <c r="AW10" i="2" s="1"/>
  <c r="BA44" i="1"/>
  <c r="BA49" i="1" s="1"/>
  <c r="AZ53" i="1"/>
  <c r="AW9" i="2" s="1"/>
  <c r="BA43" i="1"/>
  <c r="BA48" i="1" s="1"/>
  <c r="AZ55" i="1"/>
  <c r="AW11" i="2" s="1"/>
  <c r="BA45" i="1"/>
  <c r="BA50" i="1" s="1"/>
  <c r="AY57" i="1"/>
  <c r="AY103" i="1" s="1"/>
  <c r="AV51" i="2" s="1"/>
  <c r="BD9" i="1"/>
  <c r="BD11" i="1" s="1"/>
  <c r="BC14" i="1"/>
  <c r="BC32" i="1" s="1"/>
  <c r="BF3" i="1"/>
  <c r="BG1" i="1"/>
  <c r="BF18" i="1"/>
  <c r="BE19" i="1"/>
  <c r="BE22" i="1" s="1"/>
  <c r="BH21" i="1"/>
  <c r="BF26" i="1"/>
  <c r="BF27" i="1" s="1"/>
  <c r="BE30" i="1"/>
  <c r="BB82" i="2" l="1"/>
  <c r="AP74" i="2"/>
  <c r="AP81" i="2"/>
  <c r="BG74" i="1"/>
  <c r="BG73" i="1"/>
  <c r="BG72" i="1"/>
  <c r="BG71" i="1"/>
  <c r="BG70" i="1"/>
  <c r="BG75" i="1"/>
  <c r="BG76" i="1"/>
  <c r="BG77" i="1"/>
  <c r="BG78" i="1"/>
  <c r="BG79" i="1"/>
  <c r="BG80" i="1"/>
  <c r="BG81" i="1"/>
  <c r="BD96" i="1"/>
  <c r="BD120" i="1" s="1"/>
  <c r="BA62" i="2" s="1"/>
  <c r="BA64" i="2" s="1"/>
  <c r="AZ86" i="2"/>
  <c r="AZ64" i="2"/>
  <c r="AZ68" i="2" s="1"/>
  <c r="BA66" i="2"/>
  <c r="BA97" i="2" s="1"/>
  <c r="BA100" i="2" s="1"/>
  <c r="BE127" i="1"/>
  <c r="BD129" i="1"/>
  <c r="BA36" i="2" s="1"/>
  <c r="AV84" i="2"/>
  <c r="BC55" i="2"/>
  <c r="BC92" i="2" s="1"/>
  <c r="BC94" i="2" s="1"/>
  <c r="BF117" i="1"/>
  <c r="BC37" i="2" s="1"/>
  <c r="BC56" i="2"/>
  <c r="AO102" i="2"/>
  <c r="AO106" i="2" s="1"/>
  <c r="AN50" i="2"/>
  <c r="AN53" i="2" s="1"/>
  <c r="AN58" i="2" s="1"/>
  <c r="AN76" i="2" s="1"/>
  <c r="AQ72" i="2"/>
  <c r="AP89" i="2"/>
  <c r="AP104" i="2" s="1"/>
  <c r="AT21" i="2"/>
  <c r="AS41" i="2"/>
  <c r="AS43" i="2" s="1"/>
  <c r="AS44" i="2" s="1"/>
  <c r="AR41" i="2"/>
  <c r="AR43" i="2" s="1"/>
  <c r="AR44" i="2" s="1"/>
  <c r="AT34" i="2"/>
  <c r="AT39" i="2"/>
  <c r="AW12" i="2"/>
  <c r="BG115" i="1"/>
  <c r="BD1" i="2"/>
  <c r="BD3" i="2" s="1"/>
  <c r="AZ31" i="2"/>
  <c r="BJ2" i="1"/>
  <c r="BF2" i="2"/>
  <c r="BE90" i="1"/>
  <c r="BA28" i="2"/>
  <c r="AU18" i="2"/>
  <c r="AU20" i="2" s="1"/>
  <c r="BE88" i="1"/>
  <c r="BA26" i="2"/>
  <c r="BE91" i="1"/>
  <c r="BA29" i="2"/>
  <c r="BF89" i="1"/>
  <c r="BB27" i="2"/>
  <c r="BG114" i="1"/>
  <c r="BG113" i="1"/>
  <c r="BG110" i="1"/>
  <c r="BG109" i="1"/>
  <c r="BG108" i="1"/>
  <c r="BF87" i="1"/>
  <c r="BC25" i="2" s="1"/>
  <c r="BF83" i="1"/>
  <c r="BC24" i="2" s="1"/>
  <c r="AX66" i="1"/>
  <c r="BA55" i="1"/>
  <c r="AX11" i="2" s="1"/>
  <c r="BB45" i="1"/>
  <c r="BB50" i="1" s="1"/>
  <c r="BA54" i="1"/>
  <c r="AX10" i="2" s="1"/>
  <c r="BB44" i="1"/>
  <c r="BB49" i="1" s="1"/>
  <c r="BB40" i="1"/>
  <c r="BA53" i="1"/>
  <c r="AX9" i="2" s="1"/>
  <c r="BB43" i="1"/>
  <c r="BB48" i="1" s="1"/>
  <c r="BC38" i="1"/>
  <c r="BC39" i="1"/>
  <c r="BC37" i="1"/>
  <c r="AY62" i="1"/>
  <c r="AV15" i="2" s="1"/>
  <c r="AY63" i="1"/>
  <c r="AV16" i="2" s="1"/>
  <c r="AZ57" i="1"/>
  <c r="AZ103" i="1" s="1"/>
  <c r="AW51" i="2" s="1"/>
  <c r="BH1" i="1"/>
  <c r="BG3" i="1"/>
  <c r="BE9" i="1"/>
  <c r="BE11" i="1" s="1"/>
  <c r="BD14" i="1"/>
  <c r="BD32" i="1" s="1"/>
  <c r="BG18" i="1"/>
  <c r="BF19" i="1"/>
  <c r="BF22" i="1" s="1"/>
  <c r="BI21" i="1"/>
  <c r="BF30" i="1"/>
  <c r="BG26" i="1"/>
  <c r="BG27" i="1" s="1"/>
  <c r="BC82" i="2" l="1"/>
  <c r="AQ74" i="2"/>
  <c r="AQ81" i="2"/>
  <c r="AQ89" i="2" s="1"/>
  <c r="AQ104" i="2" s="1"/>
  <c r="BH73" i="1"/>
  <c r="BH71" i="1"/>
  <c r="BH74" i="1"/>
  <c r="BH72" i="1"/>
  <c r="BH70" i="1"/>
  <c r="BH76" i="1"/>
  <c r="BH75" i="1"/>
  <c r="BH77" i="1"/>
  <c r="BH78" i="1"/>
  <c r="BH79" i="1"/>
  <c r="BH80" i="1"/>
  <c r="BH81" i="1"/>
  <c r="BA86" i="2"/>
  <c r="BB66" i="2"/>
  <c r="BB97" i="2" s="1"/>
  <c r="BB100" i="2" s="1"/>
  <c r="BF127" i="1"/>
  <c r="BE129" i="1"/>
  <c r="BB36" i="2" s="1"/>
  <c r="BA68" i="2"/>
  <c r="AW84" i="2"/>
  <c r="BD55" i="2"/>
  <c r="BD92" i="2" s="1"/>
  <c r="BD94" i="2" s="1"/>
  <c r="BD56" i="2"/>
  <c r="BG117" i="1"/>
  <c r="BD37" i="2" s="1"/>
  <c r="AP102" i="2"/>
  <c r="AP106" i="2" s="1"/>
  <c r="AO50" i="2"/>
  <c r="AO53" i="2" s="1"/>
  <c r="AO58" i="2" s="1"/>
  <c r="AO76" i="2" s="1"/>
  <c r="AR72" i="2"/>
  <c r="AT41" i="2"/>
  <c r="AT43" i="2" s="1"/>
  <c r="AT44" i="2" s="1"/>
  <c r="BA31" i="2"/>
  <c r="AX12" i="2"/>
  <c r="BH115" i="1"/>
  <c r="BE1" i="2"/>
  <c r="BE3" i="2" s="1"/>
  <c r="BF88" i="1"/>
  <c r="BB26" i="2"/>
  <c r="AU21" i="2"/>
  <c r="AU33" i="2"/>
  <c r="BK2" i="1"/>
  <c r="BG2" i="2"/>
  <c r="BF90" i="1"/>
  <c r="BB28" i="2"/>
  <c r="BG89" i="1"/>
  <c r="BC27" i="2"/>
  <c r="AV18" i="2"/>
  <c r="AV20" i="2" s="1"/>
  <c r="BE96" i="1"/>
  <c r="BE120" i="1" s="1"/>
  <c r="BB62" i="2" s="1"/>
  <c r="BF91" i="1"/>
  <c r="BB29" i="2"/>
  <c r="BH114" i="1"/>
  <c r="BH113" i="1"/>
  <c r="BH110" i="1"/>
  <c r="BH109" i="1"/>
  <c r="BH108" i="1"/>
  <c r="BG87" i="1"/>
  <c r="BD25" i="2" s="1"/>
  <c r="BG83" i="1"/>
  <c r="BD24" i="2" s="1"/>
  <c r="BD38" i="1"/>
  <c r="BD39" i="1"/>
  <c r="BD37" i="1"/>
  <c r="BB54" i="1"/>
  <c r="AY10" i="2" s="1"/>
  <c r="BC44" i="1"/>
  <c r="BC49" i="1" s="1"/>
  <c r="AY66" i="1"/>
  <c r="BB53" i="1"/>
  <c r="AY9" i="2" s="1"/>
  <c r="BC43" i="1"/>
  <c r="BC48" i="1" s="1"/>
  <c r="AZ62" i="1"/>
  <c r="AW15" i="2" s="1"/>
  <c r="AZ63" i="1"/>
  <c r="AW16" i="2" s="1"/>
  <c r="BC40" i="1"/>
  <c r="BA57" i="1"/>
  <c r="BA103" i="1" s="1"/>
  <c r="AX51" i="2" s="1"/>
  <c r="BB55" i="1"/>
  <c r="AY11" i="2" s="1"/>
  <c r="BC45" i="1"/>
  <c r="BC50" i="1" s="1"/>
  <c r="BF9" i="1"/>
  <c r="BF11" i="1" s="1"/>
  <c r="BE14" i="1"/>
  <c r="BE32" i="1" s="1"/>
  <c r="BH18" i="1"/>
  <c r="BG19" i="1"/>
  <c r="BG22" i="1" s="1"/>
  <c r="BI1" i="1"/>
  <c r="BH3" i="1"/>
  <c r="BJ21" i="1"/>
  <c r="BG30" i="1"/>
  <c r="BH26" i="1"/>
  <c r="BH27" i="1" s="1"/>
  <c r="BD82" i="2" l="1"/>
  <c r="AR74" i="2"/>
  <c r="AR81" i="2"/>
  <c r="AR89" i="2" s="1"/>
  <c r="AR104" i="2" s="1"/>
  <c r="BI70" i="1"/>
  <c r="BI74" i="1"/>
  <c r="BI72" i="1"/>
  <c r="BI71" i="1"/>
  <c r="BI73" i="1"/>
  <c r="BI75" i="1"/>
  <c r="BI76" i="1"/>
  <c r="BI77" i="1"/>
  <c r="BI78" i="1"/>
  <c r="BI79" i="1"/>
  <c r="BI80" i="1"/>
  <c r="BI81" i="1"/>
  <c r="BB64" i="2"/>
  <c r="BB68" i="2" s="1"/>
  <c r="BB86" i="2"/>
  <c r="BC66" i="2"/>
  <c r="BC97" i="2" s="1"/>
  <c r="BC100" i="2" s="1"/>
  <c r="BF129" i="1"/>
  <c r="BC36" i="2" s="1"/>
  <c r="BG127" i="1"/>
  <c r="AX84" i="2"/>
  <c r="BE55" i="2"/>
  <c r="BE92" i="2" s="1"/>
  <c r="BE94" i="2" s="1"/>
  <c r="BE56" i="2"/>
  <c r="BH117" i="1"/>
  <c r="BE37" i="2" s="1"/>
  <c r="AQ102" i="2"/>
  <c r="AQ106" i="2" s="1"/>
  <c r="AP50" i="2"/>
  <c r="AP53" i="2" s="1"/>
  <c r="AP58" i="2" s="1"/>
  <c r="AP76" i="2" s="1"/>
  <c r="AY12" i="2"/>
  <c r="AS72" i="2"/>
  <c r="AU34" i="2"/>
  <c r="AU39" i="2"/>
  <c r="BB31" i="2"/>
  <c r="BI115" i="1"/>
  <c r="BF1" i="2"/>
  <c r="BF3" i="2" s="1"/>
  <c r="BG91" i="1"/>
  <c r="BC29" i="2"/>
  <c r="BH89" i="1"/>
  <c r="BD27" i="2"/>
  <c r="AW18" i="2"/>
  <c r="AW20" i="2" s="1"/>
  <c r="BL2" i="1"/>
  <c r="BH2" i="2"/>
  <c r="BG88" i="1"/>
  <c r="BC26" i="2"/>
  <c r="BF96" i="1"/>
  <c r="BF120" i="1" s="1"/>
  <c r="BC62" i="2" s="1"/>
  <c r="AV21" i="2"/>
  <c r="AV33" i="2"/>
  <c r="BG90" i="1"/>
  <c r="BC28" i="2"/>
  <c r="BI114" i="1"/>
  <c r="BI113" i="1"/>
  <c r="BI110" i="1"/>
  <c r="BI109" i="1"/>
  <c r="BI108" i="1"/>
  <c r="BH87" i="1"/>
  <c r="BE25" i="2" s="1"/>
  <c r="BH83" i="1"/>
  <c r="BE24" i="2" s="1"/>
  <c r="AZ66" i="1"/>
  <c r="BA62" i="1"/>
  <c r="AX15" i="2" s="1"/>
  <c r="BA63" i="1"/>
  <c r="AX16" i="2" s="1"/>
  <c r="BC53" i="1"/>
  <c r="AZ9" i="2" s="1"/>
  <c r="BD43" i="1"/>
  <c r="BD48" i="1" s="1"/>
  <c r="BE39" i="1"/>
  <c r="BE37" i="1"/>
  <c r="BE38" i="1"/>
  <c r="BD40" i="1"/>
  <c r="BC55" i="1"/>
  <c r="AZ11" i="2" s="1"/>
  <c r="BD45" i="1"/>
  <c r="BD50" i="1" s="1"/>
  <c r="BB57" i="1"/>
  <c r="BB103" i="1" s="1"/>
  <c r="AY51" i="2" s="1"/>
  <c r="BC54" i="1"/>
  <c r="AZ10" i="2" s="1"/>
  <c r="BD44" i="1"/>
  <c r="BD49" i="1" s="1"/>
  <c r="BI18" i="1"/>
  <c r="BH19" i="1"/>
  <c r="BH22" i="1" s="1"/>
  <c r="BJ1" i="1"/>
  <c r="BI3" i="1"/>
  <c r="BG9" i="1"/>
  <c r="BG11" i="1" s="1"/>
  <c r="BF14" i="1"/>
  <c r="BF32" i="1" s="1"/>
  <c r="BK21" i="1"/>
  <c r="BI26" i="1"/>
  <c r="BI27" i="1" s="1"/>
  <c r="BH30" i="1"/>
  <c r="BE82" i="2" l="1"/>
  <c r="AS74" i="2"/>
  <c r="AS81" i="2"/>
  <c r="AS89" i="2" s="1"/>
  <c r="AS104" i="2" s="1"/>
  <c r="BJ74" i="1"/>
  <c r="BJ73" i="1"/>
  <c r="BJ72" i="1"/>
  <c r="BJ71" i="1"/>
  <c r="BJ70" i="1"/>
  <c r="BJ75" i="1"/>
  <c r="BJ76" i="1"/>
  <c r="BJ77" i="1"/>
  <c r="BJ78" i="1"/>
  <c r="BJ79" i="1"/>
  <c r="BJ80" i="1"/>
  <c r="BJ81" i="1"/>
  <c r="BC64" i="2"/>
  <c r="BC68" i="2" s="1"/>
  <c r="BC86" i="2"/>
  <c r="BD66" i="2"/>
  <c r="BD97" i="2" s="1"/>
  <c r="BD100" i="2" s="1"/>
  <c r="BG129" i="1"/>
  <c r="BD36" i="2" s="1"/>
  <c r="BH127" i="1"/>
  <c r="AY84" i="2"/>
  <c r="BF55" i="2"/>
  <c r="BF92" i="2" s="1"/>
  <c r="BF94" i="2" s="1"/>
  <c r="BF56" i="2"/>
  <c r="BI117" i="1"/>
  <c r="BF37" i="2" s="1"/>
  <c r="AR102" i="2"/>
  <c r="AR106" i="2" s="1"/>
  <c r="AQ50" i="2"/>
  <c r="AQ53" i="2" s="1"/>
  <c r="AQ58" i="2" s="1"/>
  <c r="AQ76" i="2" s="1"/>
  <c r="AX18" i="2"/>
  <c r="AX20" i="2" s="1"/>
  <c r="AX33" i="2" s="1"/>
  <c r="AT72" i="2"/>
  <c r="AU41" i="2"/>
  <c r="AU43" i="2" s="1"/>
  <c r="AU44" i="2" s="1"/>
  <c r="AV34" i="2"/>
  <c r="AV39" i="2"/>
  <c r="BH88" i="1"/>
  <c r="BD26" i="2"/>
  <c r="AZ12" i="2"/>
  <c r="BG96" i="1"/>
  <c r="BG120" i="1" s="1"/>
  <c r="BD62" i="2" s="1"/>
  <c r="BH90" i="1"/>
  <c r="BD28" i="2"/>
  <c r="BM2" i="1"/>
  <c r="BI2" i="2"/>
  <c r="BI89" i="1"/>
  <c r="BE27" i="2"/>
  <c r="BJ115" i="1"/>
  <c r="BG1" i="2"/>
  <c r="BG3" i="2" s="1"/>
  <c r="BH91" i="1"/>
  <c r="BD29" i="2"/>
  <c r="BC31" i="2"/>
  <c r="AW21" i="2"/>
  <c r="AW33" i="2"/>
  <c r="BJ113" i="1"/>
  <c r="BJ114" i="1"/>
  <c r="BJ110" i="1"/>
  <c r="BJ109" i="1"/>
  <c r="BJ108" i="1"/>
  <c r="BI83" i="1"/>
  <c r="BF24" i="2" s="1"/>
  <c r="BI87" i="1"/>
  <c r="BF25" i="2" s="1"/>
  <c r="BA66" i="1"/>
  <c r="BD53" i="1"/>
  <c r="BA9" i="2" s="1"/>
  <c r="BE43" i="1"/>
  <c r="BE48" i="1" s="1"/>
  <c r="BB63" i="1"/>
  <c r="AY16" i="2" s="1"/>
  <c r="BB62" i="1"/>
  <c r="AY15" i="2" s="1"/>
  <c r="BC57" i="1"/>
  <c r="BC103" i="1" s="1"/>
  <c r="AZ51" i="2" s="1"/>
  <c r="AZ84" i="2" s="1"/>
  <c r="BF37" i="1"/>
  <c r="BF38" i="1"/>
  <c r="BF39" i="1"/>
  <c r="BD55" i="1"/>
  <c r="BA11" i="2" s="1"/>
  <c r="BE45" i="1"/>
  <c r="BE50" i="1" s="1"/>
  <c r="BE40" i="1"/>
  <c r="BD54" i="1"/>
  <c r="BA10" i="2" s="1"/>
  <c r="BE44" i="1"/>
  <c r="BE49" i="1" s="1"/>
  <c r="BH9" i="1"/>
  <c r="BH11" i="1" s="1"/>
  <c r="BG14" i="1"/>
  <c r="BG32" i="1" s="1"/>
  <c r="BJ3" i="1"/>
  <c r="BK1" i="1"/>
  <c r="BJ18" i="1"/>
  <c r="BI19" i="1"/>
  <c r="BI22" i="1" s="1"/>
  <c r="BL21" i="1"/>
  <c r="BJ26" i="1"/>
  <c r="BJ27" i="1" s="1"/>
  <c r="BI30" i="1"/>
  <c r="BF82" i="2" l="1"/>
  <c r="AT74" i="2"/>
  <c r="AT81" i="2"/>
  <c r="BK74" i="1"/>
  <c r="BK73" i="1"/>
  <c r="BK72" i="1"/>
  <c r="BK71" i="1"/>
  <c r="BK70" i="1"/>
  <c r="BK75" i="1"/>
  <c r="BK76" i="1"/>
  <c r="BK77" i="1"/>
  <c r="BK78" i="1"/>
  <c r="BK79" i="1"/>
  <c r="BK80" i="1"/>
  <c r="BK81" i="1"/>
  <c r="BH96" i="1"/>
  <c r="BH120" i="1" s="1"/>
  <c r="BE62" i="2" s="1"/>
  <c r="BD86" i="2"/>
  <c r="BD64" i="2"/>
  <c r="BD68" i="2" s="1"/>
  <c r="BE66" i="2"/>
  <c r="BE97" i="2" s="1"/>
  <c r="BE100" i="2" s="1"/>
  <c r="BI127" i="1"/>
  <c r="BH129" i="1"/>
  <c r="BE36" i="2" s="1"/>
  <c r="AX21" i="2"/>
  <c r="BG55" i="2"/>
  <c r="BG92" i="2" s="1"/>
  <c r="BG94" i="2" s="1"/>
  <c r="BJ117" i="1"/>
  <c r="BG37" i="2" s="1"/>
  <c r="BG56" i="2"/>
  <c r="AS102" i="2"/>
  <c r="AS106" i="2" s="1"/>
  <c r="AR50" i="2"/>
  <c r="AR53" i="2" s="1"/>
  <c r="AR58" i="2" s="1"/>
  <c r="AR76" i="2" s="1"/>
  <c r="AU72" i="2"/>
  <c r="AT89" i="2"/>
  <c r="AT104" i="2" s="1"/>
  <c r="AX34" i="2"/>
  <c r="AX39" i="2"/>
  <c r="AV41" i="2"/>
  <c r="AV43" i="2" s="1"/>
  <c r="AV44" i="2" s="1"/>
  <c r="AW34" i="2"/>
  <c r="AW39" i="2"/>
  <c r="BA12" i="2"/>
  <c r="BK115" i="1"/>
  <c r="BH1" i="2"/>
  <c r="BH3" i="2" s="1"/>
  <c r="BD31" i="2"/>
  <c r="BN2" i="1"/>
  <c r="BK2" i="2" s="1"/>
  <c r="BJ2" i="2"/>
  <c r="AY18" i="2"/>
  <c r="AY20" i="2" s="1"/>
  <c r="BI91" i="1"/>
  <c r="BE29" i="2"/>
  <c r="BJ89" i="1"/>
  <c r="BF27" i="2"/>
  <c r="BI90" i="1"/>
  <c r="BE28" i="2"/>
  <c r="BI88" i="1"/>
  <c r="BE26" i="2"/>
  <c r="BK113" i="1"/>
  <c r="BK114" i="1"/>
  <c r="BK109" i="1"/>
  <c r="BK110" i="1"/>
  <c r="BK108" i="1"/>
  <c r="BJ83" i="1"/>
  <c r="BG24" i="2" s="1"/>
  <c r="BJ87" i="1"/>
  <c r="BG25" i="2" s="1"/>
  <c r="BB66" i="1"/>
  <c r="BE55" i="1"/>
  <c r="BB11" i="2" s="1"/>
  <c r="BF45" i="1"/>
  <c r="BF50" i="1" s="1"/>
  <c r="BF40" i="1"/>
  <c r="BE53" i="1"/>
  <c r="BB9" i="2" s="1"/>
  <c r="BF43" i="1"/>
  <c r="BF48" i="1" s="1"/>
  <c r="BG38" i="1"/>
  <c r="BG39" i="1"/>
  <c r="BG37" i="1"/>
  <c r="BE54" i="1"/>
  <c r="BB10" i="2" s="1"/>
  <c r="BF44" i="1"/>
  <c r="BF49" i="1" s="1"/>
  <c r="BC62" i="1"/>
  <c r="AZ15" i="2" s="1"/>
  <c r="BC63" i="1"/>
  <c r="AZ16" i="2" s="1"/>
  <c r="BD57" i="1"/>
  <c r="BD103" i="1" s="1"/>
  <c r="BA51" i="2" s="1"/>
  <c r="BA84" i="2" s="1"/>
  <c r="BK18" i="1"/>
  <c r="BJ19" i="1"/>
  <c r="BJ22" i="1" s="1"/>
  <c r="BI9" i="1"/>
  <c r="BI11" i="1" s="1"/>
  <c r="BH14" i="1"/>
  <c r="BH32" i="1" s="1"/>
  <c r="BK3" i="1"/>
  <c r="BL1" i="1"/>
  <c r="BM21" i="1"/>
  <c r="BJ30" i="1"/>
  <c r="BK26" i="1"/>
  <c r="BK27" i="1" s="1"/>
  <c r="BG82" i="2" l="1"/>
  <c r="AU74" i="2"/>
  <c r="AU81" i="2"/>
  <c r="AU89" i="2" s="1"/>
  <c r="AU104" i="2" s="1"/>
  <c r="BL71" i="1"/>
  <c r="BL70" i="1"/>
  <c r="BL73" i="1"/>
  <c r="BL72" i="1"/>
  <c r="BL74" i="1"/>
  <c r="BL76" i="1"/>
  <c r="BL75" i="1"/>
  <c r="BL77" i="1"/>
  <c r="BL78" i="1"/>
  <c r="BL79" i="1"/>
  <c r="BL80" i="1"/>
  <c r="BL81" i="1"/>
  <c r="BF66" i="2"/>
  <c r="BF97" i="2" s="1"/>
  <c r="BF100" i="2" s="1"/>
  <c r="BI129" i="1"/>
  <c r="BF36" i="2" s="1"/>
  <c r="BJ127" i="1"/>
  <c r="BE64" i="2"/>
  <c r="BE68" i="2" s="1"/>
  <c r="BE86" i="2"/>
  <c r="BH55" i="2"/>
  <c r="BH92" i="2" s="1"/>
  <c r="BH94" i="2" s="1"/>
  <c r="BH56" i="2"/>
  <c r="BK117" i="1"/>
  <c r="BH37" i="2" s="1"/>
  <c r="AT102" i="2"/>
  <c r="AT106" i="2" s="1"/>
  <c r="AS50" i="2"/>
  <c r="AS53" i="2" s="1"/>
  <c r="AS58" i="2" s="1"/>
  <c r="AS76" i="2" s="1"/>
  <c r="AV72" i="2"/>
  <c r="AW41" i="2"/>
  <c r="AW43" i="2" s="1"/>
  <c r="AW44" i="2" s="1"/>
  <c r="AX41" i="2"/>
  <c r="AX43" i="2" s="1"/>
  <c r="AX44" i="2" s="1"/>
  <c r="BJ88" i="1"/>
  <c r="BF26" i="2"/>
  <c r="BI96" i="1"/>
  <c r="BI120" i="1" s="1"/>
  <c r="BF62" i="2" s="1"/>
  <c r="BJ90" i="1"/>
  <c r="BF28" i="2"/>
  <c r="BJ91" i="1"/>
  <c r="BF29" i="2"/>
  <c r="BK89" i="1"/>
  <c r="BG27" i="2"/>
  <c r="BB12" i="2"/>
  <c r="BL115" i="1"/>
  <c r="BI1" i="2"/>
  <c r="BI3" i="2" s="1"/>
  <c r="AZ18" i="2"/>
  <c r="AZ20" i="2" s="1"/>
  <c r="BE31" i="2"/>
  <c r="AY21" i="2"/>
  <c r="AY33" i="2"/>
  <c r="BL113" i="1"/>
  <c r="BL114" i="1"/>
  <c r="BL110" i="1"/>
  <c r="BL109" i="1"/>
  <c r="BL108" i="1"/>
  <c r="BK87" i="1"/>
  <c r="BH25" i="2" s="1"/>
  <c r="BK83" i="1"/>
  <c r="BH24" i="2" s="1"/>
  <c r="BG40" i="1"/>
  <c r="BC66" i="1"/>
  <c r="BF54" i="1"/>
  <c r="BC10" i="2" s="1"/>
  <c r="BG44" i="1"/>
  <c r="BG49" i="1" s="1"/>
  <c r="BE57" i="1"/>
  <c r="BE103" i="1" s="1"/>
  <c r="BB51" i="2" s="1"/>
  <c r="BD62" i="1"/>
  <c r="BA15" i="2" s="1"/>
  <c r="BD63" i="1"/>
  <c r="BA16" i="2" s="1"/>
  <c r="BF55" i="1"/>
  <c r="BC11" i="2" s="1"/>
  <c r="BG45" i="1"/>
  <c r="BG50" i="1" s="1"/>
  <c r="BH38" i="1"/>
  <c r="BH39" i="1"/>
  <c r="BH37" i="1"/>
  <c r="BF53" i="1"/>
  <c r="BC9" i="2" s="1"/>
  <c r="BG43" i="1"/>
  <c r="BG48" i="1" s="1"/>
  <c r="BJ9" i="1"/>
  <c r="BJ11" i="1" s="1"/>
  <c r="BI14" i="1"/>
  <c r="BI32" i="1" s="1"/>
  <c r="BL18" i="1"/>
  <c r="BK19" i="1"/>
  <c r="BK22" i="1" s="1"/>
  <c r="BM1" i="1"/>
  <c r="BL3" i="1"/>
  <c r="BN21" i="1"/>
  <c r="BL26" i="1"/>
  <c r="BL27" i="1" s="1"/>
  <c r="BK30" i="1"/>
  <c r="BH82" i="2" l="1"/>
  <c r="AV74" i="2"/>
  <c r="AV81" i="2"/>
  <c r="AV89" i="2" s="1"/>
  <c r="AV104" i="2" s="1"/>
  <c r="BM70" i="1"/>
  <c r="BM72" i="1"/>
  <c r="BM74" i="1"/>
  <c r="BM73" i="1"/>
  <c r="BM71" i="1"/>
  <c r="BM75" i="1"/>
  <c r="BM76" i="1"/>
  <c r="BM77" i="1"/>
  <c r="BM78" i="1"/>
  <c r="BM79" i="1"/>
  <c r="BM80" i="1"/>
  <c r="BM81" i="1"/>
  <c r="BI55" i="2"/>
  <c r="BI92" i="2" s="1"/>
  <c r="BI94" i="2" s="1"/>
  <c r="BF86" i="2"/>
  <c r="BF64" i="2"/>
  <c r="BF68" i="2" s="1"/>
  <c r="BG66" i="2"/>
  <c r="BG97" i="2" s="1"/>
  <c r="BG100" i="2" s="1"/>
  <c r="BJ129" i="1"/>
  <c r="BG36" i="2" s="1"/>
  <c r="BK127" i="1"/>
  <c r="BB84" i="2"/>
  <c r="BI56" i="2"/>
  <c r="BL117" i="1"/>
  <c r="BI37" i="2" s="1"/>
  <c r="AU102" i="2"/>
  <c r="AU106" i="2" s="1"/>
  <c r="AT50" i="2"/>
  <c r="AT53" i="2" s="1"/>
  <c r="AT58" i="2" s="1"/>
  <c r="AT76" i="2" s="1"/>
  <c r="AW72" i="2"/>
  <c r="AY34" i="2"/>
  <c r="AY39" i="2"/>
  <c r="BM115" i="1"/>
  <c r="BJ1" i="2"/>
  <c r="BJ3" i="2" s="1"/>
  <c r="BA18" i="2"/>
  <c r="BA20" i="2" s="1"/>
  <c r="BF31" i="2"/>
  <c r="AZ21" i="2"/>
  <c r="AZ33" i="2"/>
  <c r="BK88" i="1"/>
  <c r="BG26" i="2"/>
  <c r="BK91" i="1"/>
  <c r="BG29" i="2"/>
  <c r="BC12" i="2"/>
  <c r="BJ96" i="1"/>
  <c r="BJ120" i="1" s="1"/>
  <c r="BG62" i="2" s="1"/>
  <c r="BL89" i="1"/>
  <c r="BH27" i="2"/>
  <c r="BK90" i="1"/>
  <c r="BG28" i="2"/>
  <c r="BM113" i="1"/>
  <c r="BM114" i="1"/>
  <c r="BM110" i="1"/>
  <c r="BM109" i="1"/>
  <c r="BM108" i="1"/>
  <c r="BL87" i="1"/>
  <c r="BI25" i="2" s="1"/>
  <c r="BL83" i="1"/>
  <c r="BI24" i="2" s="1"/>
  <c r="BH40" i="1"/>
  <c r="BF57" i="1"/>
  <c r="BD66" i="1"/>
  <c r="BG55" i="1"/>
  <c r="BD11" i="2" s="1"/>
  <c r="BH45" i="1"/>
  <c r="BH50" i="1" s="1"/>
  <c r="BE62" i="1"/>
  <c r="BB15" i="2" s="1"/>
  <c r="BE63" i="1"/>
  <c r="BB16" i="2" s="1"/>
  <c r="BG54" i="1"/>
  <c r="BD10" i="2" s="1"/>
  <c r="BH44" i="1"/>
  <c r="BH49" i="1" s="1"/>
  <c r="BI39" i="1"/>
  <c r="BI37" i="1"/>
  <c r="BI38" i="1"/>
  <c r="BG53" i="1"/>
  <c r="BD9" i="2" s="1"/>
  <c r="BH43" i="1"/>
  <c r="BH48" i="1" s="1"/>
  <c r="BM18" i="1"/>
  <c r="BN18" i="1" s="1"/>
  <c r="BL19" i="1"/>
  <c r="BL22" i="1" s="1"/>
  <c r="BN1" i="1"/>
  <c r="BM3" i="1"/>
  <c r="BK9" i="1"/>
  <c r="BK11" i="1" s="1"/>
  <c r="BJ14" i="1"/>
  <c r="BJ32" i="1" s="1"/>
  <c r="BM26" i="1"/>
  <c r="BM27" i="1" s="1"/>
  <c r="BL30" i="1"/>
  <c r="BI82" i="2" l="1"/>
  <c r="AW74" i="2"/>
  <c r="AW81" i="2"/>
  <c r="AW89" i="2" s="1"/>
  <c r="AW104" i="2" s="1"/>
  <c r="BN74" i="1"/>
  <c r="BN73" i="1"/>
  <c r="BN72" i="1"/>
  <c r="BN71" i="1"/>
  <c r="BN70" i="1"/>
  <c r="BN76" i="1"/>
  <c r="BN75" i="1"/>
  <c r="BN77" i="1"/>
  <c r="BN78" i="1"/>
  <c r="BN79" i="1"/>
  <c r="BN80" i="1"/>
  <c r="BN81" i="1"/>
  <c r="BG64" i="2"/>
  <c r="BG68" i="2" s="1"/>
  <c r="BG86" i="2"/>
  <c r="BH66" i="2"/>
  <c r="BH97" i="2" s="1"/>
  <c r="BH100" i="2" s="1"/>
  <c r="BK129" i="1"/>
  <c r="BH36" i="2" s="1"/>
  <c r="BL127" i="1"/>
  <c r="BJ55" i="2"/>
  <c r="BJ92" i="2" s="1"/>
  <c r="BJ94" i="2" s="1"/>
  <c r="BJ56" i="2"/>
  <c r="BM117" i="1"/>
  <c r="BJ37" i="2" s="1"/>
  <c r="AV102" i="2"/>
  <c r="AV106" i="2" s="1"/>
  <c r="AU50" i="2"/>
  <c r="AU53" i="2" s="1"/>
  <c r="AU58" i="2" s="1"/>
  <c r="AU76" i="2" s="1"/>
  <c r="BD12" i="2"/>
  <c r="AX72" i="2"/>
  <c r="AZ34" i="2"/>
  <c r="AZ39" i="2"/>
  <c r="AY41" i="2"/>
  <c r="AY43" i="2" s="1"/>
  <c r="AY44" i="2" s="1"/>
  <c r="BK96" i="1"/>
  <c r="BK120" i="1" s="1"/>
  <c r="BH62" i="2" s="1"/>
  <c r="BN115" i="1"/>
  <c r="BK1" i="2"/>
  <c r="BK3" i="2" s="1"/>
  <c r="BM89" i="1"/>
  <c r="BI27" i="2"/>
  <c r="BA21" i="2"/>
  <c r="BA33" i="2"/>
  <c r="BL88" i="1"/>
  <c r="BH26" i="2"/>
  <c r="BL91" i="1"/>
  <c r="BH29" i="2"/>
  <c r="BB18" i="2"/>
  <c r="BB20" i="2" s="1"/>
  <c r="BL90" i="1"/>
  <c r="BH28" i="2"/>
  <c r="BG31" i="2"/>
  <c r="BN114" i="1"/>
  <c r="BN113" i="1"/>
  <c r="BF63" i="1"/>
  <c r="BC16" i="2" s="1"/>
  <c r="BF103" i="1"/>
  <c r="BC51" i="2" s="1"/>
  <c r="BN110" i="1"/>
  <c r="BN109" i="1"/>
  <c r="BN108" i="1"/>
  <c r="BM83" i="1"/>
  <c r="BJ24" i="2" s="1"/>
  <c r="BM87" i="1"/>
  <c r="BJ25" i="2" s="1"/>
  <c r="BN3" i="1"/>
  <c r="BI40" i="1"/>
  <c r="BF62" i="1"/>
  <c r="BG57" i="1"/>
  <c r="BH54" i="1"/>
  <c r="BE10" i="2" s="1"/>
  <c r="BI44" i="1"/>
  <c r="BI49" i="1" s="1"/>
  <c r="BH55" i="1"/>
  <c r="BE11" i="2" s="1"/>
  <c r="BI45" i="1"/>
  <c r="BI50" i="1" s="1"/>
  <c r="BJ37" i="1"/>
  <c r="BJ38" i="1"/>
  <c r="BJ39" i="1"/>
  <c r="BH53" i="1"/>
  <c r="BE9" i="2" s="1"/>
  <c r="BI43" i="1"/>
  <c r="BI48" i="1" s="1"/>
  <c r="BE66" i="1"/>
  <c r="BL9" i="1"/>
  <c r="BL11" i="1" s="1"/>
  <c r="BK14" i="1"/>
  <c r="BK32" i="1" s="1"/>
  <c r="BN19" i="1"/>
  <c r="BN22" i="1" s="1"/>
  <c r="BM19" i="1"/>
  <c r="BM22" i="1" s="1"/>
  <c r="BN26" i="1"/>
  <c r="BM30" i="1"/>
  <c r="BJ82" i="2" l="1"/>
  <c r="AX74" i="2"/>
  <c r="AX81" i="2"/>
  <c r="AX89" i="2" s="1"/>
  <c r="AX104" i="2" s="1"/>
  <c r="BH86" i="2"/>
  <c r="BH64" i="2"/>
  <c r="BH68" i="2" s="1"/>
  <c r="BI66" i="2"/>
  <c r="BI97" i="2" s="1"/>
  <c r="BI100" i="2" s="1"/>
  <c r="BL129" i="1"/>
  <c r="BI36" i="2" s="1"/>
  <c r="BM127" i="1"/>
  <c r="BC84" i="2"/>
  <c r="BK55" i="2"/>
  <c r="BK92" i="2" s="1"/>
  <c r="BK94" i="2" s="1"/>
  <c r="BN117" i="1"/>
  <c r="BK37" i="2" s="1"/>
  <c r="BK56" i="2"/>
  <c r="BK82" i="2" s="1"/>
  <c r="AW102" i="2"/>
  <c r="AW106" i="2" s="1"/>
  <c r="AV50" i="2"/>
  <c r="AV53" i="2" s="1"/>
  <c r="AV58" i="2" s="1"/>
  <c r="AV76" i="2" s="1"/>
  <c r="AY72" i="2"/>
  <c r="BA34" i="2"/>
  <c r="BA39" i="2"/>
  <c r="AZ41" i="2"/>
  <c r="AZ43" i="2" s="1"/>
  <c r="AZ44" i="2" s="1"/>
  <c r="BM88" i="1"/>
  <c r="BI26" i="2"/>
  <c r="BL96" i="1"/>
  <c r="BL120" i="1" s="1"/>
  <c r="BI62" i="2" s="1"/>
  <c r="BM91" i="1"/>
  <c r="BI29" i="2"/>
  <c r="BN89" i="1"/>
  <c r="BK27" i="2" s="1"/>
  <c r="BJ27" i="2"/>
  <c r="BM90" i="1"/>
  <c r="BI28" i="2"/>
  <c r="BE12" i="2"/>
  <c r="BF66" i="1"/>
  <c r="BC15" i="2"/>
  <c r="BC18" i="2" s="1"/>
  <c r="BC20" i="2" s="1"/>
  <c r="BB21" i="2"/>
  <c r="BB33" i="2"/>
  <c r="BH31" i="2"/>
  <c r="BG63" i="1"/>
  <c r="BD16" i="2" s="1"/>
  <c r="BG103" i="1"/>
  <c r="BD51" i="2" s="1"/>
  <c r="BN87" i="1"/>
  <c r="BN83" i="1"/>
  <c r="BK24" i="2" s="1"/>
  <c r="BG62" i="1"/>
  <c r="BD15" i="2" s="1"/>
  <c r="BH57" i="1"/>
  <c r="BI54" i="1"/>
  <c r="BF10" i="2" s="1"/>
  <c r="BJ44" i="1"/>
  <c r="BJ49" i="1" s="1"/>
  <c r="BI53" i="1"/>
  <c r="BF9" i="2" s="1"/>
  <c r="BJ43" i="1"/>
  <c r="BJ48" i="1" s="1"/>
  <c r="BJ40" i="1"/>
  <c r="BK38" i="1"/>
  <c r="BK39" i="1"/>
  <c r="BK37" i="1"/>
  <c r="BI55" i="1"/>
  <c r="BF11" i="2" s="1"/>
  <c r="BJ45" i="1"/>
  <c r="BJ50" i="1" s="1"/>
  <c r="BN27" i="1"/>
  <c r="BN30" i="1" s="1"/>
  <c r="BM9" i="1"/>
  <c r="BM11" i="1" s="1"/>
  <c r="BL14" i="1"/>
  <c r="BL32" i="1" s="1"/>
  <c r="AY74" i="2" l="1"/>
  <c r="AY81" i="2"/>
  <c r="BI86" i="2"/>
  <c r="BI64" i="2"/>
  <c r="BI68" i="2" s="1"/>
  <c r="BD18" i="2"/>
  <c r="BD20" i="2" s="1"/>
  <c r="BD33" i="2" s="1"/>
  <c r="BJ66" i="2"/>
  <c r="BJ97" i="2" s="1"/>
  <c r="BJ100" i="2" s="1"/>
  <c r="BN127" i="1"/>
  <c r="BM129" i="1"/>
  <c r="BJ36" i="2" s="1"/>
  <c r="BD84" i="2"/>
  <c r="AX102" i="2"/>
  <c r="AX106" i="2" s="1"/>
  <c r="AW50" i="2"/>
  <c r="AW53" i="2" s="1"/>
  <c r="AW58" i="2" s="1"/>
  <c r="AW76" i="2" s="1"/>
  <c r="BF12" i="2"/>
  <c r="AZ72" i="2"/>
  <c r="AY89" i="2"/>
  <c r="AY104" i="2" s="1"/>
  <c r="BA41" i="2"/>
  <c r="BA43" i="2" s="1"/>
  <c r="BA44" i="2" s="1"/>
  <c r="BB34" i="2"/>
  <c r="BB39" i="2"/>
  <c r="BI31" i="2"/>
  <c r="BK25" i="2"/>
  <c r="BC21" i="2"/>
  <c r="BC33" i="2"/>
  <c r="BN90" i="1"/>
  <c r="BK28" i="2" s="1"/>
  <c r="BJ28" i="2"/>
  <c r="BN91" i="1"/>
  <c r="BK29" i="2" s="1"/>
  <c r="BJ29" i="2"/>
  <c r="BM96" i="1"/>
  <c r="BM120" i="1" s="1"/>
  <c r="BJ62" i="2" s="1"/>
  <c r="BN88" i="1"/>
  <c r="BK26" i="2" s="1"/>
  <c r="BJ26" i="2"/>
  <c r="BG66" i="1"/>
  <c r="BH62" i="1"/>
  <c r="BE15" i="2" s="1"/>
  <c r="BH103" i="1"/>
  <c r="BE51" i="2" s="1"/>
  <c r="BH63" i="1"/>
  <c r="BE16" i="2" s="1"/>
  <c r="BK40" i="1"/>
  <c r="BJ53" i="1"/>
  <c r="BG9" i="2" s="1"/>
  <c r="BK43" i="1"/>
  <c r="BK48" i="1" s="1"/>
  <c r="BI57" i="1"/>
  <c r="BI103" i="1" s="1"/>
  <c r="BF51" i="2" s="1"/>
  <c r="BJ55" i="1"/>
  <c r="BG11" i="2" s="1"/>
  <c r="BK45" i="1"/>
  <c r="BK50" i="1" s="1"/>
  <c r="BJ54" i="1"/>
  <c r="BG10" i="2" s="1"/>
  <c r="BK44" i="1"/>
  <c r="BK49" i="1" s="1"/>
  <c r="BL38" i="1"/>
  <c r="BL39" i="1"/>
  <c r="BL37" i="1"/>
  <c r="BN9" i="1"/>
  <c r="BN11" i="1" s="1"/>
  <c r="BN14" i="1" s="1"/>
  <c r="BN32" i="1" s="1"/>
  <c r="BM14" i="1"/>
  <c r="BM32" i="1" s="1"/>
  <c r="AZ74" i="2" l="1"/>
  <c r="AZ81" i="2"/>
  <c r="AZ89" i="2" s="1"/>
  <c r="AZ104" i="2" s="1"/>
  <c r="BD21" i="2"/>
  <c r="BJ86" i="2"/>
  <c r="BJ64" i="2"/>
  <c r="BJ68" i="2" s="1"/>
  <c r="BN129" i="1"/>
  <c r="BK36" i="2" s="1"/>
  <c r="BK66" i="2"/>
  <c r="BK97" i="2" s="1"/>
  <c r="BK100" i="2" s="1"/>
  <c r="BH66" i="1"/>
  <c r="BF84" i="2"/>
  <c r="BE84" i="2"/>
  <c r="AY102" i="2"/>
  <c r="AY106" i="2" s="1"/>
  <c r="AX50" i="2"/>
  <c r="AX53" i="2" s="1"/>
  <c r="AX58" i="2" s="1"/>
  <c r="AX76" i="2" s="1"/>
  <c r="BA72" i="2"/>
  <c r="BJ31" i="2"/>
  <c r="BC34" i="2"/>
  <c r="BC39" i="2"/>
  <c r="BB41" i="2"/>
  <c r="BB43" i="2" s="1"/>
  <c r="BB44" i="2" s="1"/>
  <c r="BD34" i="2"/>
  <c r="BD39" i="2"/>
  <c r="BK31" i="2"/>
  <c r="BG12" i="2"/>
  <c r="BE18" i="2"/>
  <c r="BE20" i="2" s="1"/>
  <c r="BN96" i="1"/>
  <c r="BN120" i="1" s="1"/>
  <c r="BK62" i="2" s="1"/>
  <c r="BJ57" i="1"/>
  <c r="BJ103" i="1" s="1"/>
  <c r="BG51" i="2" s="1"/>
  <c r="BG84" i="2" s="1"/>
  <c r="BK55" i="1"/>
  <c r="BH11" i="2" s="1"/>
  <c r="BL45" i="1"/>
  <c r="BL50" i="1" s="1"/>
  <c r="BK54" i="1"/>
  <c r="BH10" i="2" s="1"/>
  <c r="BL44" i="1"/>
  <c r="BL49" i="1" s="1"/>
  <c r="BL40" i="1"/>
  <c r="BI62" i="1"/>
  <c r="BF15" i="2" s="1"/>
  <c r="BI63" i="1"/>
  <c r="BF16" i="2" s="1"/>
  <c r="BN37" i="1"/>
  <c r="BN38" i="1"/>
  <c r="BN39" i="1"/>
  <c r="BM39" i="1"/>
  <c r="BM37" i="1"/>
  <c r="BM38" i="1"/>
  <c r="BK53" i="1"/>
  <c r="BH9" i="2" s="1"/>
  <c r="BL43" i="1"/>
  <c r="BL48" i="1" s="1"/>
  <c r="BA74" i="2" l="1"/>
  <c r="BA81" i="2"/>
  <c r="BJ63" i="1"/>
  <c r="BG16" i="2" s="1"/>
  <c r="BK64" i="2"/>
  <c r="BK68" i="2" s="1"/>
  <c r="BK86" i="2"/>
  <c r="AZ102" i="2"/>
  <c r="AZ106" i="2" s="1"/>
  <c r="AY50" i="2"/>
  <c r="AY53" i="2" s="1"/>
  <c r="AY58" i="2" s="1"/>
  <c r="AY76" i="2" s="1"/>
  <c r="BB72" i="2"/>
  <c r="BA89" i="2"/>
  <c r="BA104" i="2" s="1"/>
  <c r="BD41" i="2"/>
  <c r="BD43" i="2" s="1"/>
  <c r="BD44" i="2" s="1"/>
  <c r="BC41" i="2"/>
  <c r="BC43" i="2" s="1"/>
  <c r="BC44" i="2" s="1"/>
  <c r="BF18" i="2"/>
  <c r="BF20" i="2" s="1"/>
  <c r="BE21" i="2"/>
  <c r="BE33" i="2"/>
  <c r="BH12" i="2"/>
  <c r="BJ62" i="1"/>
  <c r="BG15" i="2" s="1"/>
  <c r="BK57" i="1"/>
  <c r="BK62" i="1" s="1"/>
  <c r="BH15" i="2" s="1"/>
  <c r="BN40" i="1"/>
  <c r="BM40" i="1"/>
  <c r="BL54" i="1"/>
  <c r="BI10" i="2" s="1"/>
  <c r="BM44" i="1"/>
  <c r="BM49" i="1" s="1"/>
  <c r="BL55" i="1"/>
  <c r="BI11" i="2" s="1"/>
  <c r="BM45" i="1"/>
  <c r="BM50" i="1" s="1"/>
  <c r="BL53" i="1"/>
  <c r="BI9" i="2" s="1"/>
  <c r="BM43" i="1"/>
  <c r="BM48" i="1" s="1"/>
  <c r="BI66" i="1"/>
  <c r="BB74" i="2" l="1"/>
  <c r="BB81" i="2"/>
  <c r="BB89" i="2" s="1"/>
  <c r="BB104" i="2" s="1"/>
  <c r="BG18" i="2"/>
  <c r="BG20" i="2" s="1"/>
  <c r="BG33" i="2" s="1"/>
  <c r="BJ66" i="1"/>
  <c r="BA102" i="2"/>
  <c r="BA106" i="2" s="1"/>
  <c r="AZ50" i="2"/>
  <c r="AZ53" i="2" s="1"/>
  <c r="AZ58" i="2" s="1"/>
  <c r="AZ76" i="2" s="1"/>
  <c r="BC72" i="2"/>
  <c r="BE34" i="2"/>
  <c r="BE39" i="2"/>
  <c r="BI12" i="2"/>
  <c r="BF21" i="2"/>
  <c r="BF33" i="2"/>
  <c r="BK63" i="1"/>
  <c r="BK103" i="1"/>
  <c r="BH51" i="2" s="1"/>
  <c r="BM53" i="1"/>
  <c r="BJ9" i="2" s="1"/>
  <c r="BN43" i="1"/>
  <c r="BN48" i="1" s="1"/>
  <c r="BN53" i="1" s="1"/>
  <c r="BK9" i="2" s="1"/>
  <c r="BM55" i="1"/>
  <c r="BJ11" i="2" s="1"/>
  <c r="BN45" i="1"/>
  <c r="BN50" i="1" s="1"/>
  <c r="BN55" i="1" s="1"/>
  <c r="BK11" i="2" s="1"/>
  <c r="BM54" i="1"/>
  <c r="BJ10" i="2" s="1"/>
  <c r="BN44" i="1"/>
  <c r="BN49" i="1" s="1"/>
  <c r="BN54" i="1" s="1"/>
  <c r="BK10" i="2" s="1"/>
  <c r="BL57" i="1"/>
  <c r="BL103" i="1" s="1"/>
  <c r="BI51" i="2" s="1"/>
  <c r="BG21" i="2" l="1"/>
  <c r="BC74" i="2"/>
  <c r="BC81" i="2"/>
  <c r="BC89" i="2" s="1"/>
  <c r="BC104" i="2" s="1"/>
  <c r="BI84" i="2"/>
  <c r="BH84" i="2"/>
  <c r="BB102" i="2"/>
  <c r="BB106" i="2" s="1"/>
  <c r="BA50" i="2"/>
  <c r="BA53" i="2" s="1"/>
  <c r="BA58" i="2" s="1"/>
  <c r="BA76" i="2" s="1"/>
  <c r="BD72" i="2"/>
  <c r="BF34" i="2"/>
  <c r="BF39" i="2"/>
  <c r="BE41" i="2"/>
  <c r="BE43" i="2" s="1"/>
  <c r="BE44" i="2" s="1"/>
  <c r="BG34" i="2"/>
  <c r="BG39" i="2"/>
  <c r="BJ12" i="2"/>
  <c r="BK66" i="1"/>
  <c r="BH16" i="2"/>
  <c r="BH18" i="2" s="1"/>
  <c r="BH20" i="2" s="1"/>
  <c r="BK12" i="2"/>
  <c r="BN57" i="1"/>
  <c r="BN103" i="1" s="1"/>
  <c r="BK51" i="2" s="1"/>
  <c r="BL62" i="1"/>
  <c r="BI15" i="2" s="1"/>
  <c r="BL63" i="1"/>
  <c r="BI16" i="2" s="1"/>
  <c r="BM57" i="1"/>
  <c r="BM103" i="1" s="1"/>
  <c r="BJ51" i="2" s="1"/>
  <c r="BJ84" i="2" s="1"/>
  <c r="BD74" i="2" l="1"/>
  <c r="BD81" i="2"/>
  <c r="BD89" i="2" s="1"/>
  <c r="BD104" i="2" s="1"/>
  <c r="BK84" i="2"/>
  <c r="BC102" i="2"/>
  <c r="BC106" i="2" s="1"/>
  <c r="BB50" i="2"/>
  <c r="BB53" i="2" s="1"/>
  <c r="BB58" i="2" s="1"/>
  <c r="BB76" i="2" s="1"/>
  <c r="BE72" i="2"/>
  <c r="BG41" i="2"/>
  <c r="BG43" i="2" s="1"/>
  <c r="BG44" i="2" s="1"/>
  <c r="BF41" i="2"/>
  <c r="BF43" i="2" s="1"/>
  <c r="BF44" i="2" s="1"/>
  <c r="BI18" i="2"/>
  <c r="BI20" i="2" s="1"/>
  <c r="BH21" i="2"/>
  <c r="BH33" i="2"/>
  <c r="BL66" i="1"/>
  <c r="BM62" i="1"/>
  <c r="BJ15" i="2" s="1"/>
  <c r="BM63" i="1"/>
  <c r="BJ16" i="2" s="1"/>
  <c r="BN63" i="1"/>
  <c r="BK16" i="2" s="1"/>
  <c r="BN62" i="1"/>
  <c r="BK15" i="2" s="1"/>
  <c r="BE74" i="2" l="1"/>
  <c r="BE81" i="2"/>
  <c r="BE89" i="2" s="1"/>
  <c r="BE104" i="2" s="1"/>
  <c r="BD102" i="2"/>
  <c r="BD106" i="2" s="1"/>
  <c r="BC50" i="2"/>
  <c r="BC53" i="2" s="1"/>
  <c r="BC58" i="2" s="1"/>
  <c r="BC76" i="2" s="1"/>
  <c r="BK18" i="2"/>
  <c r="BK20" i="2" s="1"/>
  <c r="BK21" i="2" s="1"/>
  <c r="BF72" i="2"/>
  <c r="BH34" i="2"/>
  <c r="BH39" i="2"/>
  <c r="BJ18" i="2"/>
  <c r="BJ20" i="2" s="1"/>
  <c r="BI21" i="2"/>
  <c r="BI33" i="2"/>
  <c r="BN66" i="1"/>
  <c r="BM66" i="1"/>
  <c r="BF74" i="2" l="1"/>
  <c r="BF81" i="2"/>
  <c r="BF89" i="2" s="1"/>
  <c r="BF104" i="2" s="1"/>
  <c r="BK33" i="2"/>
  <c r="BK34" i="2" s="1"/>
  <c r="BE102" i="2"/>
  <c r="BE106" i="2" s="1"/>
  <c r="BD50" i="2"/>
  <c r="BD53" i="2" s="1"/>
  <c r="BD58" i="2" s="1"/>
  <c r="BD76" i="2" s="1"/>
  <c r="BG72" i="2"/>
  <c r="BI34" i="2"/>
  <c r="BI39" i="2"/>
  <c r="BH41" i="2"/>
  <c r="BH43" i="2" s="1"/>
  <c r="BH44" i="2" s="1"/>
  <c r="BJ21" i="2"/>
  <c r="BJ33" i="2"/>
  <c r="BG74" i="2" l="1"/>
  <c r="BG81" i="2"/>
  <c r="BK39" i="2"/>
  <c r="BK41" i="2" s="1"/>
  <c r="BK43" i="2" s="1"/>
  <c r="BK44" i="2" s="1"/>
  <c r="BF102" i="2"/>
  <c r="BF106" i="2" s="1"/>
  <c r="BE50" i="2"/>
  <c r="BE53" i="2" s="1"/>
  <c r="BE58" i="2" s="1"/>
  <c r="BE76" i="2" s="1"/>
  <c r="BH72" i="2"/>
  <c r="BG89" i="2"/>
  <c r="BG104" i="2" s="1"/>
  <c r="BJ34" i="2"/>
  <c r="BJ39" i="2"/>
  <c r="BI41" i="2"/>
  <c r="BI43" i="2" s="1"/>
  <c r="BI44" i="2" s="1"/>
  <c r="BH74" i="2" l="1"/>
  <c r="BH81" i="2"/>
  <c r="BH89" i="2" s="1"/>
  <c r="BH104" i="2" s="1"/>
  <c r="BG102" i="2"/>
  <c r="BG106" i="2" s="1"/>
  <c r="BF50" i="2"/>
  <c r="BF53" i="2" s="1"/>
  <c r="BF58" i="2" s="1"/>
  <c r="BF76" i="2" s="1"/>
  <c r="BI72" i="2"/>
  <c r="BJ41" i="2"/>
  <c r="BJ43" i="2" s="1"/>
  <c r="BJ44" i="2" s="1"/>
  <c r="BI74" i="2" l="1"/>
  <c r="BI81" i="2"/>
  <c r="BI89" i="2" s="1"/>
  <c r="BI104" i="2" s="1"/>
  <c r="BH102" i="2"/>
  <c r="BH106" i="2" s="1"/>
  <c r="BG50" i="2"/>
  <c r="BG53" i="2" s="1"/>
  <c r="BG58" i="2" s="1"/>
  <c r="BG76" i="2" s="1"/>
  <c r="BJ72" i="2"/>
  <c r="BJ74" i="2" l="1"/>
  <c r="BJ81" i="2"/>
  <c r="BI102" i="2"/>
  <c r="BI106" i="2" s="1"/>
  <c r="BH50" i="2"/>
  <c r="BH53" i="2" s="1"/>
  <c r="BH58" i="2" s="1"/>
  <c r="BH76" i="2" s="1"/>
  <c r="BK72" i="2"/>
  <c r="BK81" i="2" s="1"/>
  <c r="BJ89" i="2"/>
  <c r="BJ104" i="2" s="1"/>
  <c r="BJ102" i="2" l="1"/>
  <c r="BJ106" i="2" s="1"/>
  <c r="BI50" i="2"/>
  <c r="BI53" i="2" s="1"/>
  <c r="BI58" i="2" s="1"/>
  <c r="BI76" i="2" s="1"/>
  <c r="BK89" i="2"/>
  <c r="BK104" i="2" s="1"/>
  <c r="BK74" i="2"/>
  <c r="BK102" i="2" l="1"/>
  <c r="BK106" i="2" s="1"/>
  <c r="BK50" i="2" s="1"/>
  <c r="BK53" i="2" s="1"/>
  <c r="BK58" i="2" s="1"/>
  <c r="BK76" i="2" s="1"/>
  <c r="BJ50" i="2"/>
  <c r="BJ53" i="2" s="1"/>
  <c r="BJ58" i="2" s="1"/>
  <c r="BJ76" i="2" s="1"/>
</calcChain>
</file>

<file path=xl/sharedStrings.xml><?xml version="1.0" encoding="utf-8"?>
<sst xmlns="http://schemas.openxmlformats.org/spreadsheetml/2006/main" count="203" uniqueCount="137">
  <si>
    <t>Month</t>
  </si>
  <si>
    <t>Month counter</t>
  </si>
  <si>
    <t>Year</t>
  </si>
  <si>
    <t xml:space="preserve">Year counter </t>
  </si>
  <si>
    <t xml:space="preserve">Growth Forecast </t>
  </si>
  <si>
    <t>Organic Growth</t>
  </si>
  <si>
    <t>Website Organic Traffic/month</t>
  </si>
  <si>
    <t>Monthly Traffic Growth</t>
  </si>
  <si>
    <t>Ending Web Traffic</t>
  </si>
  <si>
    <t>Conversion Rate</t>
  </si>
  <si>
    <t>New Customers from Organic Traffic</t>
  </si>
  <si>
    <t>Paid Ads (Facebook)</t>
  </si>
  <si>
    <t>Budget/month</t>
  </si>
  <si>
    <t>CPC (Cost per Click)</t>
  </si>
  <si>
    <t>Paid Web Traffic</t>
  </si>
  <si>
    <t>New Customers from Paid Traffic</t>
  </si>
  <si>
    <t>Partnerships</t>
  </si>
  <si>
    <t xml:space="preserve">Active partnerships </t>
  </si>
  <si>
    <t>Leads per Partnership</t>
  </si>
  <si>
    <t>Leads from Partnerships</t>
  </si>
  <si>
    <t>New Customers from Partnerships</t>
  </si>
  <si>
    <t xml:space="preserve"> </t>
  </si>
  <si>
    <t xml:space="preserve">Total New Customers </t>
  </si>
  <si>
    <t xml:space="preserve">Revenue Forecast </t>
  </si>
  <si>
    <t>Tiers</t>
  </si>
  <si>
    <t>Pro</t>
  </si>
  <si>
    <t>Basic</t>
  </si>
  <si>
    <t>Advanced</t>
  </si>
  <si>
    <t>Total</t>
  </si>
  <si>
    <t>*% Purchased</t>
  </si>
  <si>
    <t>*Churn Rate</t>
  </si>
  <si>
    <t># Customers</t>
  </si>
  <si>
    <t>Price per Month</t>
  </si>
  <si>
    <t>Total Revenue</t>
  </si>
  <si>
    <t xml:space="preserve">Expense Forecast </t>
  </si>
  <si>
    <t>COGS</t>
  </si>
  <si>
    <t>Hosting</t>
  </si>
  <si>
    <t>Stripe Fees</t>
  </si>
  <si>
    <t>Misc.</t>
  </si>
  <si>
    <t>% Revenues</t>
  </si>
  <si>
    <t>Total COGS</t>
  </si>
  <si>
    <t>Headcount</t>
  </si>
  <si>
    <t>Name</t>
  </si>
  <si>
    <t>Salary</t>
  </si>
  <si>
    <t>Benefits</t>
  </si>
  <si>
    <t>Start Date</t>
  </si>
  <si>
    <t>Total Headcount</t>
  </si>
  <si>
    <t>Other Operating Expenses</t>
  </si>
  <si>
    <t>Rent</t>
  </si>
  <si>
    <t>Dues and Subscriptions</t>
  </si>
  <si>
    <t>Contractors</t>
  </si>
  <si>
    <t>Utilities</t>
  </si>
  <si>
    <t>Travel and Entertainment</t>
  </si>
  <si>
    <t>Avg. per Month</t>
  </si>
  <si>
    <t>MoM Growth</t>
  </si>
  <si>
    <t>Misc</t>
  </si>
  <si>
    <t>Total Operating Expenses</t>
  </si>
  <si>
    <t>Balance Sheet</t>
  </si>
  <si>
    <t xml:space="preserve">Accounts Receivable </t>
  </si>
  <si>
    <t xml:space="preserve">Days Receivable </t>
  </si>
  <si>
    <t>Other Current Assets</t>
  </si>
  <si>
    <t>Fixed Assets</t>
  </si>
  <si>
    <t>Asset 1</t>
  </si>
  <si>
    <t>Asset 2</t>
  </si>
  <si>
    <t>Asset 3</t>
  </si>
  <si>
    <t>Cost</t>
  </si>
  <si>
    <t>Useful Life</t>
  </si>
  <si>
    <t>Purchase Date</t>
  </si>
  <si>
    <t>Accumulated Depreciation</t>
  </si>
  <si>
    <t>Accounts Payable</t>
  </si>
  <si>
    <t>Days Payable</t>
  </si>
  <si>
    <t>Other Current Liabilities</t>
  </si>
  <si>
    <t>Long Term Debt</t>
  </si>
  <si>
    <t>New Debt</t>
  </si>
  <si>
    <t>Debt Balance</t>
  </si>
  <si>
    <t>Debt Paid Off</t>
  </si>
  <si>
    <t>Interest Rate</t>
  </si>
  <si>
    <t>Equity</t>
  </si>
  <si>
    <t>New Equity Raised</t>
  </si>
  <si>
    <t>Total Equity</t>
  </si>
  <si>
    <t>Beg. Balance</t>
  </si>
  <si>
    <t>Income Tax Rate</t>
  </si>
  <si>
    <t>Income Statement</t>
  </si>
  <si>
    <t>Revenue</t>
  </si>
  <si>
    <t>Gross Profit</t>
  </si>
  <si>
    <t>Gross Margin</t>
  </si>
  <si>
    <t xml:space="preserve">Operating Expenses </t>
  </si>
  <si>
    <t>Payrroll &amp; Related</t>
  </si>
  <si>
    <t>EBITDA</t>
  </si>
  <si>
    <t>EBITDA margin</t>
  </si>
  <si>
    <t>Interest on Debt</t>
  </si>
  <si>
    <t xml:space="preserve">Depreciation </t>
  </si>
  <si>
    <t>EBT</t>
  </si>
  <si>
    <t>Taxes</t>
  </si>
  <si>
    <t>Net Income</t>
  </si>
  <si>
    <t>Depreciation Expense</t>
  </si>
  <si>
    <t>Net Margin</t>
  </si>
  <si>
    <t>Assets</t>
  </si>
  <si>
    <t>Current Assets</t>
  </si>
  <si>
    <t>Cash</t>
  </si>
  <si>
    <t>Accounts Receivable</t>
  </si>
  <si>
    <t>Total Current Assets</t>
  </si>
  <si>
    <t>Total Assets</t>
  </si>
  <si>
    <t>Liabilities</t>
  </si>
  <si>
    <t>Current Liabilities</t>
  </si>
  <si>
    <t>Total Current Liabilities</t>
  </si>
  <si>
    <t>Total Liabilities</t>
  </si>
  <si>
    <t>Paid in Capital</t>
  </si>
  <si>
    <t>Accumulated Retained Earnings</t>
  </si>
  <si>
    <t>Statement of Cash Flows</t>
  </si>
  <si>
    <t>Operating Cash Flows</t>
  </si>
  <si>
    <t>Depreciation</t>
  </si>
  <si>
    <t>Total Operating Cash Flows</t>
  </si>
  <si>
    <t>Investing Cash Flows</t>
  </si>
  <si>
    <t>Change in Fixed Assets</t>
  </si>
  <si>
    <t>Total Investing Cash Flows</t>
  </si>
  <si>
    <t>Financing Cash Flows</t>
  </si>
  <si>
    <t>Change in Debt</t>
  </si>
  <si>
    <t>Change in PIC</t>
  </si>
  <si>
    <t>Total Financing Cash Flows</t>
  </si>
  <si>
    <t>Beginning Cash</t>
  </si>
  <si>
    <t>Change in Cash</t>
  </si>
  <si>
    <t>Ending Cash</t>
  </si>
  <si>
    <t>Total Liabilities &amp; Equity</t>
  </si>
  <si>
    <t>Check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</si>
  <si>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</si>
  <si>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</si>
  <si>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</si>
  <si>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</si>
  <si>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</si>
  <si>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</si>
  <si>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</si>
  <si>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</si>
  <si>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</si>
  <si>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</si>
  <si>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 xml:space="preserve">Joe S </t>
  </si>
  <si>
    <t xml:space="preserve">Person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</si>
</sst>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CFE2F3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14" fontId="3" fillId="2" borderId="0" xfId="0" applyNumberFormat="1" applyFont="1" applyFill="1"/>
    <xf numFmtId="0" fontId="3" fillId="2" borderId="0" xfId="0" applyFont="1" applyFill="1"/>
    <xf numFmtId="0" fontId="2" fillId="0" borderId="0" xfId="0" applyFont="1"/>
    <xf numFmtId="0" fontId="0" fillId="3" borderId="1" xfId="0" applyFill="1" applyBorder="1"/>
    <xf numFmtId="39" fontId="3" fillId="2" borderId="0" xfId="0" applyNumberFormat="1" applyFont="1" applyFill="1"/>
    <xf numFmtId="39" fontId="0" fillId="0" borderId="0" xfId="0" applyNumberFormat="1"/>
    <xf numFmtId="39" fontId="1" fillId="0" borderId="0" xfId="0" applyNumberFormat="1" applyFont="1"/>
    <xf numFmtId="0" fontId="0" fillId="0" borderId="2" xfId="0" applyBorder="1"/>
    <xf numFmtId="10" fontId="3" fillId="2" borderId="2" xfId="0" applyNumberFormat="1" applyFont="1" applyFill="1" applyBorder="1"/>
    <xf numFmtId="10" fontId="0" fillId="0" borderId="2" xfId="0" applyNumberFormat="1" applyBorder="1"/>
    <xf numFmtId="10" fontId="4" fillId="0" borderId="2" xfId="0" applyNumberFormat="1" applyFont="1" applyBorder="1"/>
    <xf numFmtId="37" fontId="0" fillId="0" borderId="0" xfId="0" applyNumberFormat="1"/>
    <xf numFmtId="7" fontId="3" fillId="2" borderId="0" xfId="0" applyNumberFormat="1" applyFont="1" applyFill="1"/>
    <xf numFmtId="7" fontId="3" fillId="2" borderId="2" xfId="0" applyNumberFormat="1" applyFont="1" applyFill="1" applyBorder="1"/>
    <xf numFmtId="7" fontId="0" fillId="0" borderId="2" xfId="0" applyNumberFormat="1" applyBorder="1"/>
    <xf numFmtId="37" fontId="3" fillId="2" borderId="0" xfId="0" applyNumberFormat="1" applyFont="1" applyFill="1"/>
    <xf numFmtId="37" fontId="3" fillId="2" borderId="2" xfId="0" applyNumberFormat="1" applyFont="1" applyFill="1" applyBorder="1"/>
    <xf numFmtId="37" fontId="0" fillId="0" borderId="2" xfId="0" applyNumberFormat="1" applyBorder="1"/>
    <xf numFmtId="0" fontId="6" fillId="0" borderId="0" xfId="0" applyFont="1"/>
    <xf numFmtId="37" fontId="6" fillId="0" borderId="0" xfId="0" applyNumberFormat="1" applyFont="1"/>
    <xf numFmtId="0" fontId="0" fillId="0" borderId="1" xfId="0" applyBorder="1"/>
    <xf numFmtId="10" fontId="3" fillId="2" borderId="0" xfId="0" applyNumberFormat="1" applyFont="1" applyFill="1"/>
    <xf numFmtId="10" fontId="1" fillId="0" borderId="0" xfId="0" applyNumberFormat="1" applyFont="1"/>
    <xf numFmtId="37" fontId="1" fillId="0" borderId="0" xfId="0" applyNumberFormat="1" applyFont="1"/>
    <xf numFmtId="3" fontId="3" fillId="2" borderId="0" xfId="0" applyNumberFormat="1" applyFont="1" applyFill="1"/>
    <xf numFmtId="3" fontId="0" fillId="0" borderId="0" xfId="0" applyNumberFormat="1"/>
    <xf numFmtId="44" fontId="3" fillId="2" borderId="0" xfId="0" applyNumberFormat="1" applyFont="1" applyFill="1"/>
    <xf numFmtId="44" fontId="0" fillId="0" borderId="0" xfId="0" applyNumberFormat="1"/>
    <xf numFmtId="0" fontId="7" fillId="0" borderId="0" xfId="0" applyFont="1"/>
    <xf numFmtId="44" fontId="6" fillId="0" borderId="0" xfId="0" applyNumberFormat="1" applyFont="1"/>
    <xf numFmtId="0" fontId="6" fillId="3" borderId="1" xfId="0" applyFont="1" applyFill="1" applyBorder="1"/>
    <xf numFmtId="10" fontId="3" fillId="0" borderId="0" xfId="0" applyNumberFormat="1" applyFont="1"/>
    <xf numFmtId="10" fontId="3" fillId="0" borderId="2" xfId="0" applyNumberFormat="1" applyFont="1" applyBorder="1"/>
    <xf numFmtId="3" fontId="3" fillId="0" borderId="0" xfId="0" applyNumberFormat="1" applyFont="1"/>
    <xf numFmtId="44" fontId="3" fillId="0" borderId="0" xfId="0" applyNumberFormat="1" applyFont="1"/>
    <xf numFmtId="44" fontId="0" fillId="0" borderId="0" xfId="1" applyFont="1"/>
    <xf numFmtId="37" fontId="3" fillId="0" borderId="0" xfId="0" applyNumberFormat="1" applyFont="1"/>
    <xf numFmtId="14" fontId="3" fillId="0" borderId="0" xfId="0" applyNumberFormat="1" applyFont="1"/>
    <xf numFmtId="14" fontId="9" fillId="2" borderId="0" xfId="0" applyNumberFormat="1" applyFont="1" applyFill="1"/>
    <xf numFmtId="0" fontId="9" fillId="2" borderId="0" xfId="0" applyFont="1" applyFill="1"/>
    <xf numFmtId="44" fontId="9" fillId="0" borderId="0" xfId="0" applyNumberFormat="1" applyFont="1"/>
    <xf numFmtId="44" fontId="1" fillId="0" borderId="0" xfId="0" applyNumberFormat="1" applyFont="1"/>
    <xf numFmtId="10" fontId="0" fillId="0" borderId="0" xfId="0" applyNumberFormat="1"/>
    <xf numFmtId="39" fontId="9" fillId="0" borderId="0" xfId="0" applyNumberFormat="1" applyFont="1"/>
    <xf numFmtId="39" fontId="9" fillId="0" borderId="1" xfId="0" applyNumberFormat="1" applyFont="1" applyBorder="1"/>
    <xf numFmtId="0" fontId="0" fillId="0" borderId="0" xfId="0" applyFont="1"/>
    <xf numFmtId="39" fontId="9" fillId="0" borderId="2" xfId="0" applyNumberFormat="1" applyFont="1" applyBorder="1"/>
    <xf numFmtId="44" fontId="0" fillId="0" borderId="0" xfId="0" applyNumberFormat="1" applyFont="1"/>
    <xf numFmtId="39" fontId="0" fillId="0" borderId="0" xfId="0" applyNumberFormat="1" applyFont="1"/>
    <xf numFmtId="0" fontId="0" fillId="0" borderId="0" xfId="0" applyBorder="1"/>
    <xf numFmtId="0" fontId="10" fillId="0" borderId="0" xfId="0" applyFont="1"/>
    <xf numFmtId="0" fontId="0" fillId="0" borderId="0" xfId="0" applyFill="1"/>
    <xf numFmtId="44" fontId="3" fillId="4" borderId="0" xfId="0" applyNumberFormat="1" applyFont="1" applyFill="1"/>
    <xf numFmtId="10" fontId="3" fillId="4" borderId="0" xfId="0" applyNumberFormat="1" applyFont="1" applyFill="1"/>
    <xf numFmtId="14" fontId="3" fillId="4" borderId="0" xfId="0" applyNumberFormat="1" applyFont="1" applyFill="1"/>
    <xf numFmtId="44" fontId="4" fillId="0" borderId="0" xfId="0" applyNumberFormat="1" applyFont="1" applyFill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4194-564B-4E61-99A6-09B0AD1514E1}">
  <dimension ref="A1:BN135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C146" sqref="C146"/>
    </sheetView>
  </sheetViews>
  <sheetFormatPr defaultRowHeight="14.5" outlineLevelRow="1" x14ac:dyDescent="0.35"/>
  <cols>
    <col min="2" max="2" width="32" bestFit="1" customWidth="1"/>
    <col min="3" max="3" width="14.54296875" bestFit="1" customWidth="1"/>
    <col min="4" max="5" width="14.54296875" customWidth="1"/>
    <col min="6" max="6" width="11.54296875" bestFit="1" customWidth="1"/>
    <col min="7" max="7" width="12.08984375" bestFit="1" customWidth="1"/>
    <col min="8" max="8" width="20.453125" bestFit="1" customWidth="1"/>
    <col min="9" max="16" width="13.6328125" bestFit="1" customWidth="1"/>
    <col min="17" max="66" width="14.6328125" bestFit="1" customWidth="1"/>
  </cols>
  <sheetData>
    <row r="1" spans="2:66" x14ac:dyDescent="0.35">
      <c r="B1" s="1" t="s">
        <v>0</v>
      </c>
      <c r="G1" s="3">
        <v>44077</v>
      </c>
      <c r="H1" s="2">
        <f>EOMONTH(G1,1)</f>
        <v>44135</v>
      </c>
      <c r="I1" s="2">
        <f>EOMONTH(H1,1)</f>
        <v>44165</v>
      </c>
      <c r="J1" s="2">
        <f>EOMONTH(I1,1)</f>
        <v>44196</v>
      </c>
      <c r="K1" s="2">
        <f t="shared" ref="K1:AN1" si="0">EOMONTH(J1,1)</f>
        <v>44227</v>
      </c>
      <c r="L1" s="2">
        <f t="shared" si="0"/>
        <v>44255</v>
      </c>
      <c r="M1" s="2">
        <f t="shared" si="0"/>
        <v>44286</v>
      </c>
      <c r="N1" s="2">
        <f t="shared" si="0"/>
        <v>44316</v>
      </c>
      <c r="O1" s="2">
        <f t="shared" si="0"/>
        <v>44347</v>
      </c>
      <c r="P1" s="2">
        <f t="shared" si="0"/>
        <v>44377</v>
      </c>
      <c r="Q1" s="2">
        <f t="shared" si="0"/>
        <v>44408</v>
      </c>
      <c r="R1" s="2">
        <f t="shared" si="0"/>
        <v>44439</v>
      </c>
      <c r="S1" s="2">
        <f t="shared" si="0"/>
        <v>44469</v>
      </c>
      <c r="T1" s="2">
        <f t="shared" si="0"/>
        <v>44500</v>
      </c>
      <c r="U1" s="2">
        <f t="shared" si="0"/>
        <v>44530</v>
      </c>
      <c r="V1" s="2">
        <f t="shared" si="0"/>
        <v>44561</v>
      </c>
      <c r="W1" s="2">
        <f t="shared" si="0"/>
        <v>44592</v>
      </c>
      <c r="X1" s="2">
        <f t="shared" si="0"/>
        <v>44620</v>
      </c>
      <c r="Y1" s="2">
        <f t="shared" si="0"/>
        <v>44651</v>
      </c>
      <c r="Z1" s="2">
        <f t="shared" si="0"/>
        <v>44681</v>
      </c>
      <c r="AA1" s="2">
        <f t="shared" si="0"/>
        <v>44712</v>
      </c>
      <c r="AB1" s="2">
        <f t="shared" si="0"/>
        <v>44742</v>
      </c>
      <c r="AC1" s="2">
        <f t="shared" si="0"/>
        <v>44773</v>
      </c>
      <c r="AD1" s="2">
        <f t="shared" si="0"/>
        <v>44804</v>
      </c>
      <c r="AE1" s="2">
        <f t="shared" si="0"/>
        <v>44834</v>
      </c>
      <c r="AF1" s="2">
        <f t="shared" si="0"/>
        <v>44865</v>
      </c>
      <c r="AG1" s="2">
        <f t="shared" si="0"/>
        <v>44895</v>
      </c>
      <c r="AH1" s="2">
        <f t="shared" si="0"/>
        <v>44926</v>
      </c>
      <c r="AI1" s="2">
        <f t="shared" si="0"/>
        <v>44957</v>
      </c>
      <c r="AJ1" s="2">
        <f t="shared" si="0"/>
        <v>44985</v>
      </c>
      <c r="AK1" s="2">
        <f t="shared" si="0"/>
        <v>45016</v>
      </c>
      <c r="AL1" s="2">
        <f t="shared" si="0"/>
        <v>45046</v>
      </c>
      <c r="AM1" s="2">
        <f t="shared" si="0"/>
        <v>45077</v>
      </c>
      <c r="AN1" s="2">
        <f t="shared" si="0"/>
        <v>45107</v>
      </c>
      <c r="AO1" s="2">
        <f t="shared" ref="AO1:BF1" si="1">EOMONTH(AN1,1)</f>
        <v>45138</v>
      </c>
      <c r="AP1" s="2">
        <f t="shared" si="1"/>
        <v>45169</v>
      </c>
      <c r="AQ1" s="2">
        <f t="shared" si="1"/>
        <v>45199</v>
      </c>
      <c r="AR1" s="2">
        <f t="shared" si="1"/>
        <v>45230</v>
      </c>
      <c r="AS1" s="2">
        <f t="shared" si="1"/>
        <v>45260</v>
      </c>
      <c r="AT1" s="2">
        <f t="shared" si="1"/>
        <v>45291</v>
      </c>
      <c r="AU1" s="2">
        <f t="shared" si="1"/>
        <v>45322</v>
      </c>
      <c r="AV1" s="2">
        <f t="shared" si="1"/>
        <v>45351</v>
      </c>
      <c r="AW1" s="2">
        <f t="shared" si="1"/>
        <v>45382</v>
      </c>
      <c r="AX1" s="2">
        <f t="shared" si="1"/>
        <v>45412</v>
      </c>
      <c r="AY1" s="2">
        <f t="shared" si="1"/>
        <v>45443</v>
      </c>
      <c r="AZ1" s="2">
        <f t="shared" si="1"/>
        <v>45473</v>
      </c>
      <c r="BA1" s="2">
        <f t="shared" si="1"/>
        <v>45504</v>
      </c>
      <c r="BB1" s="2">
        <f t="shared" si="1"/>
        <v>45535</v>
      </c>
      <c r="BC1" s="2">
        <f t="shared" si="1"/>
        <v>45565</v>
      </c>
      <c r="BD1" s="2">
        <f t="shared" si="1"/>
        <v>45596</v>
      </c>
      <c r="BE1" s="2">
        <f t="shared" si="1"/>
        <v>45626</v>
      </c>
      <c r="BF1" s="2">
        <f t="shared" si="1"/>
        <v>45657</v>
      </c>
      <c r="BG1" s="2">
        <f t="shared" ref="BG1:BN1" si="2">EOMONTH(BF1,1)</f>
        <v>45688</v>
      </c>
      <c r="BH1" s="2">
        <f t="shared" si="2"/>
        <v>45716</v>
      </c>
      <c r="BI1" s="2">
        <f t="shared" si="2"/>
        <v>45747</v>
      </c>
      <c r="BJ1" s="2">
        <f t="shared" si="2"/>
        <v>45777</v>
      </c>
      <c r="BK1" s="2">
        <f t="shared" si="2"/>
        <v>45808</v>
      </c>
      <c r="BL1" s="2">
        <f t="shared" si="2"/>
        <v>45838</v>
      </c>
      <c r="BM1" s="2">
        <f t="shared" si="2"/>
        <v>45869</v>
      </c>
      <c r="BN1" s="2">
        <f t="shared" si="2"/>
        <v>45900</v>
      </c>
    </row>
    <row r="2" spans="2:66" x14ac:dyDescent="0.35">
      <c r="B2" s="1" t="s">
        <v>1</v>
      </c>
      <c r="G2" s="4">
        <v>1</v>
      </c>
      <c r="H2">
        <f>G2+1</f>
        <v>2</v>
      </c>
      <c r="I2">
        <f t="shared" ref="I2:AN2" si="3">H2+1</f>
        <v>3</v>
      </c>
      <c r="J2">
        <f t="shared" si="3"/>
        <v>4</v>
      </c>
      <c r="K2">
        <f t="shared" si="3"/>
        <v>5</v>
      </c>
      <c r="L2">
        <f>K2+1</f>
        <v>6</v>
      </c>
      <c r="M2">
        <f t="shared" si="3"/>
        <v>7</v>
      </c>
      <c r="N2">
        <f t="shared" si="3"/>
        <v>8</v>
      </c>
      <c r="O2">
        <f t="shared" si="3"/>
        <v>9</v>
      </c>
      <c r="P2">
        <f t="shared" si="3"/>
        <v>10</v>
      </c>
      <c r="Q2">
        <f t="shared" si="3"/>
        <v>11</v>
      </c>
      <c r="R2">
        <f t="shared" si="3"/>
        <v>12</v>
      </c>
      <c r="S2">
        <f t="shared" si="3"/>
        <v>13</v>
      </c>
      <c r="T2">
        <f t="shared" si="3"/>
        <v>14</v>
      </c>
      <c r="U2">
        <f t="shared" si="3"/>
        <v>15</v>
      </c>
      <c r="V2">
        <f t="shared" si="3"/>
        <v>16</v>
      </c>
      <c r="W2">
        <f t="shared" si="3"/>
        <v>17</v>
      </c>
      <c r="X2">
        <f t="shared" si="3"/>
        <v>18</v>
      </c>
      <c r="Y2">
        <f t="shared" si="3"/>
        <v>19</v>
      </c>
      <c r="Z2">
        <f t="shared" si="3"/>
        <v>20</v>
      </c>
      <c r="AA2">
        <f t="shared" si="3"/>
        <v>21</v>
      </c>
      <c r="AB2">
        <f t="shared" si="3"/>
        <v>22</v>
      </c>
      <c r="AC2">
        <f t="shared" si="3"/>
        <v>23</v>
      </c>
      <c r="AD2">
        <f t="shared" si="3"/>
        <v>24</v>
      </c>
      <c r="AE2">
        <f t="shared" si="3"/>
        <v>25</v>
      </c>
      <c r="AF2">
        <f t="shared" si="3"/>
        <v>26</v>
      </c>
      <c r="AG2">
        <f t="shared" si="3"/>
        <v>27</v>
      </c>
      <c r="AH2">
        <f t="shared" si="3"/>
        <v>28</v>
      </c>
      <c r="AI2">
        <f t="shared" si="3"/>
        <v>29</v>
      </c>
      <c r="AJ2">
        <f t="shared" si="3"/>
        <v>30</v>
      </c>
      <c r="AK2">
        <f t="shared" si="3"/>
        <v>31</v>
      </c>
      <c r="AL2">
        <f t="shared" si="3"/>
        <v>32</v>
      </c>
      <c r="AM2">
        <f t="shared" si="3"/>
        <v>33</v>
      </c>
      <c r="AN2">
        <f t="shared" si="3"/>
        <v>34</v>
      </c>
      <c r="AO2">
        <f t="shared" ref="AO2:BF2" si="4">AN2+1</f>
        <v>35</v>
      </c>
      <c r="AP2">
        <f t="shared" si="4"/>
        <v>36</v>
      </c>
      <c r="AQ2">
        <f t="shared" si="4"/>
        <v>37</v>
      </c>
      <c r="AR2">
        <f t="shared" si="4"/>
        <v>38</v>
      </c>
      <c r="AS2">
        <f t="shared" si="4"/>
        <v>39</v>
      </c>
      <c r="AT2">
        <f t="shared" si="4"/>
        <v>40</v>
      </c>
      <c r="AU2">
        <f t="shared" si="4"/>
        <v>41</v>
      </c>
      <c r="AV2">
        <f t="shared" si="4"/>
        <v>42</v>
      </c>
      <c r="AW2">
        <f t="shared" si="4"/>
        <v>43</v>
      </c>
      <c r="AX2">
        <f t="shared" si="4"/>
        <v>44</v>
      </c>
      <c r="AY2">
        <f t="shared" si="4"/>
        <v>45</v>
      </c>
      <c r="AZ2">
        <f t="shared" si="4"/>
        <v>46</v>
      </c>
      <c r="BA2">
        <f t="shared" si="4"/>
        <v>47</v>
      </c>
      <c r="BB2">
        <f t="shared" si="4"/>
        <v>48</v>
      </c>
      <c r="BC2">
        <f t="shared" si="4"/>
        <v>49</v>
      </c>
      <c r="BD2">
        <f t="shared" si="4"/>
        <v>50</v>
      </c>
      <c r="BE2">
        <f t="shared" si="4"/>
        <v>51</v>
      </c>
      <c r="BF2">
        <f t="shared" si="4"/>
        <v>52</v>
      </c>
      <c r="BG2">
        <f t="shared" ref="BG2:BN2" si="5">BF2+1</f>
        <v>53</v>
      </c>
      <c r="BH2">
        <f t="shared" si="5"/>
        <v>54</v>
      </c>
      <c r="BI2">
        <f t="shared" si="5"/>
        <v>55</v>
      </c>
      <c r="BJ2">
        <f t="shared" si="5"/>
        <v>56</v>
      </c>
      <c r="BK2">
        <f t="shared" si="5"/>
        <v>57</v>
      </c>
      <c r="BL2">
        <f t="shared" si="5"/>
        <v>58</v>
      </c>
      <c r="BM2">
        <f t="shared" si="5"/>
        <v>59</v>
      </c>
      <c r="BN2">
        <f t="shared" si="5"/>
        <v>60</v>
      </c>
    </row>
    <row r="3" spans="2:66" x14ac:dyDescent="0.35">
      <c r="B3" s="1" t="s">
        <v>2</v>
      </c>
      <c r="G3">
        <f>YEAR(G1)</f>
        <v>2020</v>
      </c>
      <c r="H3">
        <f t="shared" ref="H3:AN3" si="6">YEAR(H1)</f>
        <v>2020</v>
      </c>
      <c r="I3">
        <f t="shared" si="6"/>
        <v>2020</v>
      </c>
      <c r="J3">
        <f t="shared" si="6"/>
        <v>2020</v>
      </c>
      <c r="K3">
        <f t="shared" si="6"/>
        <v>2021</v>
      </c>
      <c r="L3">
        <f t="shared" si="6"/>
        <v>2021</v>
      </c>
      <c r="M3">
        <f t="shared" si="6"/>
        <v>2021</v>
      </c>
      <c r="N3">
        <f t="shared" si="6"/>
        <v>2021</v>
      </c>
      <c r="O3">
        <f t="shared" si="6"/>
        <v>2021</v>
      </c>
      <c r="P3">
        <f t="shared" si="6"/>
        <v>2021</v>
      </c>
      <c r="Q3">
        <f t="shared" si="6"/>
        <v>2021</v>
      </c>
      <c r="R3">
        <f t="shared" si="6"/>
        <v>2021</v>
      </c>
      <c r="S3">
        <f t="shared" si="6"/>
        <v>2021</v>
      </c>
      <c r="T3">
        <f t="shared" si="6"/>
        <v>2021</v>
      </c>
      <c r="U3">
        <f t="shared" si="6"/>
        <v>2021</v>
      </c>
      <c r="V3">
        <f t="shared" si="6"/>
        <v>2021</v>
      </c>
      <c r="W3">
        <f t="shared" si="6"/>
        <v>2022</v>
      </c>
      <c r="X3">
        <f t="shared" si="6"/>
        <v>2022</v>
      </c>
      <c r="Y3">
        <f t="shared" si="6"/>
        <v>2022</v>
      </c>
      <c r="Z3">
        <f t="shared" si="6"/>
        <v>2022</v>
      </c>
      <c r="AA3">
        <f t="shared" si="6"/>
        <v>2022</v>
      </c>
      <c r="AB3">
        <f t="shared" si="6"/>
        <v>2022</v>
      </c>
      <c r="AC3">
        <f t="shared" si="6"/>
        <v>2022</v>
      </c>
      <c r="AD3">
        <f t="shared" si="6"/>
        <v>2022</v>
      </c>
      <c r="AE3">
        <f t="shared" si="6"/>
        <v>2022</v>
      </c>
      <c r="AF3">
        <f t="shared" si="6"/>
        <v>2022</v>
      </c>
      <c r="AG3">
        <f t="shared" si="6"/>
        <v>2022</v>
      </c>
      <c r="AH3">
        <f t="shared" si="6"/>
        <v>2022</v>
      </c>
      <c r="AI3">
        <f t="shared" si="6"/>
        <v>2023</v>
      </c>
      <c r="AJ3">
        <f t="shared" si="6"/>
        <v>2023</v>
      </c>
      <c r="AK3">
        <f t="shared" si="6"/>
        <v>2023</v>
      </c>
      <c r="AL3">
        <f t="shared" si="6"/>
        <v>2023</v>
      </c>
      <c r="AM3">
        <f t="shared" si="6"/>
        <v>2023</v>
      </c>
      <c r="AN3">
        <f t="shared" si="6"/>
        <v>2023</v>
      </c>
      <c r="AO3">
        <f t="shared" ref="AO3:BF3" si="7">YEAR(AO1)</f>
        <v>2023</v>
      </c>
      <c r="AP3">
        <f t="shared" si="7"/>
        <v>2023</v>
      </c>
      <c r="AQ3">
        <f t="shared" si="7"/>
        <v>2023</v>
      </c>
      <c r="AR3">
        <f t="shared" si="7"/>
        <v>2023</v>
      </c>
      <c r="AS3">
        <f t="shared" si="7"/>
        <v>2023</v>
      </c>
      <c r="AT3">
        <f t="shared" si="7"/>
        <v>2023</v>
      </c>
      <c r="AU3">
        <f t="shared" si="7"/>
        <v>2024</v>
      </c>
      <c r="AV3">
        <f t="shared" si="7"/>
        <v>2024</v>
      </c>
      <c r="AW3">
        <f t="shared" si="7"/>
        <v>2024</v>
      </c>
      <c r="AX3">
        <f t="shared" si="7"/>
        <v>2024</v>
      </c>
      <c r="AY3">
        <f t="shared" si="7"/>
        <v>2024</v>
      </c>
      <c r="AZ3">
        <f t="shared" si="7"/>
        <v>2024</v>
      </c>
      <c r="BA3">
        <f t="shared" si="7"/>
        <v>2024</v>
      </c>
      <c r="BB3">
        <f t="shared" si="7"/>
        <v>2024</v>
      </c>
      <c r="BC3">
        <f t="shared" si="7"/>
        <v>2024</v>
      </c>
      <c r="BD3">
        <f t="shared" si="7"/>
        <v>2024</v>
      </c>
      <c r="BE3">
        <f t="shared" si="7"/>
        <v>2024</v>
      </c>
      <c r="BF3">
        <f t="shared" si="7"/>
        <v>2024</v>
      </c>
      <c r="BG3">
        <f t="shared" ref="BG3:BN3" si="8">YEAR(BG1)</f>
        <v>2025</v>
      </c>
      <c r="BH3">
        <f t="shared" si="8"/>
        <v>2025</v>
      </c>
      <c r="BI3">
        <f t="shared" si="8"/>
        <v>2025</v>
      </c>
      <c r="BJ3">
        <f t="shared" si="8"/>
        <v>2025</v>
      </c>
      <c r="BK3">
        <f t="shared" si="8"/>
        <v>2025</v>
      </c>
      <c r="BL3">
        <f t="shared" si="8"/>
        <v>2025</v>
      </c>
      <c r="BM3">
        <f t="shared" si="8"/>
        <v>2025</v>
      </c>
      <c r="BN3">
        <f t="shared" si="8"/>
        <v>2025</v>
      </c>
    </row>
    <row r="4" spans="2:66" x14ac:dyDescent="0.35">
      <c r="B4" s="1" t="s">
        <v>3</v>
      </c>
      <c r="G4" s="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f>G4+1</f>
        <v>2</v>
      </c>
      <c r="T4">
        <f t="shared" ref="T4:AN4" si="9">H4+1</f>
        <v>2</v>
      </c>
      <c r="U4">
        <f t="shared" si="9"/>
        <v>2</v>
      </c>
      <c r="V4">
        <f t="shared" si="9"/>
        <v>2</v>
      </c>
      <c r="W4">
        <f t="shared" si="9"/>
        <v>2</v>
      </c>
      <c r="X4">
        <f t="shared" si="9"/>
        <v>2</v>
      </c>
      <c r="Y4">
        <f t="shared" si="9"/>
        <v>2</v>
      </c>
      <c r="Z4">
        <f t="shared" si="9"/>
        <v>2</v>
      </c>
      <c r="AA4">
        <f t="shared" si="9"/>
        <v>2</v>
      </c>
      <c r="AB4">
        <f t="shared" si="9"/>
        <v>2</v>
      </c>
      <c r="AC4">
        <f t="shared" si="9"/>
        <v>2</v>
      </c>
      <c r="AD4">
        <f t="shared" si="9"/>
        <v>2</v>
      </c>
      <c r="AE4">
        <f t="shared" si="9"/>
        <v>3</v>
      </c>
      <c r="AF4">
        <f t="shared" si="9"/>
        <v>3</v>
      </c>
      <c r="AG4">
        <f t="shared" si="9"/>
        <v>3</v>
      </c>
      <c r="AH4">
        <f t="shared" si="9"/>
        <v>3</v>
      </c>
      <c r="AI4">
        <f t="shared" si="9"/>
        <v>3</v>
      </c>
      <c r="AJ4">
        <f t="shared" si="9"/>
        <v>3</v>
      </c>
      <c r="AK4">
        <f t="shared" si="9"/>
        <v>3</v>
      </c>
      <c r="AL4">
        <f t="shared" si="9"/>
        <v>3</v>
      </c>
      <c r="AM4">
        <f t="shared" si="9"/>
        <v>3</v>
      </c>
      <c r="AN4">
        <f t="shared" si="9"/>
        <v>3</v>
      </c>
      <c r="AO4">
        <f t="shared" ref="AO4" si="10">AC4+1</f>
        <v>3</v>
      </c>
      <c r="AP4">
        <f t="shared" ref="AP4" si="11">AD4+1</f>
        <v>3</v>
      </c>
      <c r="AQ4">
        <f t="shared" ref="AQ4" si="12">AE4+1</f>
        <v>4</v>
      </c>
      <c r="AR4">
        <f t="shared" ref="AR4" si="13">AF4+1</f>
        <v>4</v>
      </c>
      <c r="AS4">
        <f t="shared" ref="AS4" si="14">AG4+1</f>
        <v>4</v>
      </c>
      <c r="AT4">
        <f t="shared" ref="AT4" si="15">AH4+1</f>
        <v>4</v>
      </c>
      <c r="AU4">
        <f t="shared" ref="AU4" si="16">AI4+1</f>
        <v>4</v>
      </c>
      <c r="AV4">
        <f t="shared" ref="AV4" si="17">AJ4+1</f>
        <v>4</v>
      </c>
      <c r="AW4">
        <f t="shared" ref="AW4" si="18">AK4+1</f>
        <v>4</v>
      </c>
      <c r="AX4">
        <f t="shared" ref="AX4" si="19">AL4+1</f>
        <v>4</v>
      </c>
      <c r="AY4">
        <f t="shared" ref="AY4" si="20">AM4+1</f>
        <v>4</v>
      </c>
      <c r="AZ4">
        <f t="shared" ref="AZ4" si="21">AN4+1</f>
        <v>4</v>
      </c>
      <c r="BA4">
        <f t="shared" ref="BA4" si="22">AO4+1</f>
        <v>4</v>
      </c>
      <c r="BB4">
        <f t="shared" ref="BB4" si="23">AP4+1</f>
        <v>4</v>
      </c>
      <c r="BC4">
        <f t="shared" ref="BC4" si="24">AQ4+1</f>
        <v>5</v>
      </c>
      <c r="BD4">
        <f t="shared" ref="BD4" si="25">AR4+1</f>
        <v>5</v>
      </c>
      <c r="BE4">
        <f t="shared" ref="BE4" si="26">AS4+1</f>
        <v>5</v>
      </c>
      <c r="BF4">
        <f t="shared" ref="BF4" si="27">AT4+1</f>
        <v>5</v>
      </c>
      <c r="BG4">
        <f t="shared" ref="BG4" si="28">AU4+1</f>
        <v>5</v>
      </c>
      <c r="BH4">
        <f t="shared" ref="BH4" si="29">AV4+1</f>
        <v>5</v>
      </c>
      <c r="BI4">
        <f t="shared" ref="BI4" si="30">AW4+1</f>
        <v>5</v>
      </c>
      <c r="BJ4">
        <f t="shared" ref="BJ4" si="31">AX4+1</f>
        <v>5</v>
      </c>
      <c r="BK4">
        <f t="shared" ref="BK4" si="32">AY4+1</f>
        <v>5</v>
      </c>
      <c r="BL4">
        <f t="shared" ref="BL4" si="33">AZ4+1</f>
        <v>5</v>
      </c>
      <c r="BM4">
        <f t="shared" ref="BM4" si="34">BA4+1</f>
        <v>5</v>
      </c>
      <c r="BN4">
        <f t="shared" ref="BN4" si="35">BB4+1</f>
        <v>5</v>
      </c>
    </row>
    <row r="6" spans="2:66" ht="16" thickBot="1" x14ac:dyDescent="0.4">
      <c r="B6" s="33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2:66" hidden="1" outlineLevel="1" x14ac:dyDescent="0.35"/>
    <row r="8" spans="2:66" hidden="1" outlineLevel="1" x14ac:dyDescent="0.35">
      <c r="B8" s="5" t="s">
        <v>5</v>
      </c>
      <c r="C8" s="5"/>
      <c r="D8" s="5"/>
      <c r="E8" s="5"/>
      <c r="F8" s="5"/>
    </row>
    <row r="9" spans="2:66" hidden="1" outlineLevel="1" x14ac:dyDescent="0.35">
      <c r="B9" t="s">
        <v>6</v>
      </c>
      <c r="G9" s="7">
        <v>10000</v>
      </c>
      <c r="H9" s="8">
        <f>G11</f>
        <v>10200</v>
      </c>
      <c r="I9" s="8">
        <f t="shared" ref="I9:BN9" si="36">H11</f>
        <v>10404</v>
      </c>
      <c r="J9" s="8">
        <f t="shared" si="36"/>
        <v>10612.08</v>
      </c>
      <c r="K9" s="8">
        <f t="shared" si="36"/>
        <v>10824.321599999999</v>
      </c>
      <c r="L9" s="8">
        <f t="shared" si="36"/>
        <v>11040.808031999999</v>
      </c>
      <c r="M9" s="8">
        <f t="shared" si="36"/>
        <v>11261.62419264</v>
      </c>
      <c r="N9" s="8">
        <f t="shared" si="36"/>
        <v>11486.8566764928</v>
      </c>
      <c r="O9" s="8">
        <f t="shared" si="36"/>
        <v>11716.593810022656</v>
      </c>
      <c r="P9" s="8">
        <f t="shared" si="36"/>
        <v>11950.925686223109</v>
      </c>
      <c r="Q9" s="8">
        <f t="shared" si="36"/>
        <v>12189.944199947571</v>
      </c>
      <c r="R9" s="8">
        <f t="shared" si="36"/>
        <v>12433.743083946523</v>
      </c>
      <c r="S9" s="8">
        <f t="shared" si="36"/>
        <v>12682.417945625453</v>
      </c>
      <c r="T9" s="8">
        <f t="shared" si="36"/>
        <v>12936.066304537962</v>
      </c>
      <c r="U9" s="8">
        <f t="shared" si="36"/>
        <v>13194.787630628722</v>
      </c>
      <c r="V9" s="8">
        <f t="shared" si="36"/>
        <v>13458.683383241296</v>
      </c>
      <c r="W9" s="8">
        <f t="shared" si="36"/>
        <v>13727.857050906123</v>
      </c>
      <c r="X9" s="8">
        <f t="shared" si="36"/>
        <v>14002.414191924245</v>
      </c>
      <c r="Y9" s="8">
        <f t="shared" si="36"/>
        <v>14282.46247576273</v>
      </c>
      <c r="Z9" s="8">
        <f t="shared" si="36"/>
        <v>14568.111725277984</v>
      </c>
      <c r="AA9" s="8">
        <f t="shared" si="36"/>
        <v>14859.473959783543</v>
      </c>
      <c r="AB9" s="8">
        <f t="shared" si="36"/>
        <v>15156.663438979214</v>
      </c>
      <c r="AC9" s="8">
        <f t="shared" si="36"/>
        <v>15459.796707758798</v>
      </c>
      <c r="AD9" s="8">
        <f t="shared" si="36"/>
        <v>15768.992641913974</v>
      </c>
      <c r="AE9" s="8">
        <f t="shared" si="36"/>
        <v>16084.372494752253</v>
      </c>
      <c r="AF9" s="8">
        <f t="shared" si="36"/>
        <v>16406.059944647299</v>
      </c>
      <c r="AG9" s="8">
        <f t="shared" si="36"/>
        <v>16734.181143540245</v>
      </c>
      <c r="AH9" s="8">
        <f t="shared" si="36"/>
        <v>17068.86476641105</v>
      </c>
      <c r="AI9" s="8">
        <f t="shared" si="36"/>
        <v>17410.242061739271</v>
      </c>
      <c r="AJ9" s="8">
        <f t="shared" si="36"/>
        <v>17758.446902974058</v>
      </c>
      <c r="AK9" s="8">
        <f t="shared" si="36"/>
        <v>18113.615841033537</v>
      </c>
      <c r="AL9" s="8">
        <f t="shared" si="36"/>
        <v>18475.88815785421</v>
      </c>
      <c r="AM9" s="8">
        <f t="shared" si="36"/>
        <v>18845.405921011294</v>
      </c>
      <c r="AN9" s="8">
        <f t="shared" si="36"/>
        <v>19222.31403943152</v>
      </c>
      <c r="AO9" s="8">
        <f t="shared" si="36"/>
        <v>19606.76032022015</v>
      </c>
      <c r="AP9" s="8">
        <f t="shared" si="36"/>
        <v>19998.895526624554</v>
      </c>
      <c r="AQ9" s="8">
        <f t="shared" si="36"/>
        <v>20398.873437157046</v>
      </c>
      <c r="AR9" s="8">
        <f t="shared" si="36"/>
        <v>20806.850905900188</v>
      </c>
      <c r="AS9" s="8">
        <f t="shared" si="36"/>
        <v>21222.987924018191</v>
      </c>
      <c r="AT9" s="8">
        <f t="shared" si="36"/>
        <v>21647.447682498554</v>
      </c>
      <c r="AU9" s="8">
        <f t="shared" si="36"/>
        <v>22080.396636148525</v>
      </c>
      <c r="AV9" s="8">
        <f t="shared" si="36"/>
        <v>22522.004568871496</v>
      </c>
      <c r="AW9" s="8">
        <f t="shared" si="36"/>
        <v>22972.444660248926</v>
      </c>
      <c r="AX9" s="8">
        <f t="shared" si="36"/>
        <v>23431.893553453905</v>
      </c>
      <c r="AY9" s="8">
        <f t="shared" si="36"/>
        <v>23900.531424522982</v>
      </c>
      <c r="AZ9" s="8">
        <f t="shared" si="36"/>
        <v>24378.542053013443</v>
      </c>
      <c r="BA9" s="8">
        <f t="shared" si="36"/>
        <v>24866.112894073714</v>
      </c>
      <c r="BB9" s="8">
        <f t="shared" si="36"/>
        <v>25363.435151955189</v>
      </c>
      <c r="BC9" s="8">
        <f t="shared" si="36"/>
        <v>25870.703854994292</v>
      </c>
      <c r="BD9" s="8">
        <f t="shared" si="36"/>
        <v>26388.117932094177</v>
      </c>
      <c r="BE9" s="8">
        <f t="shared" si="36"/>
        <v>26915.880290736062</v>
      </c>
      <c r="BF9" s="8">
        <f t="shared" si="36"/>
        <v>27454.197896550784</v>
      </c>
      <c r="BG9" s="8">
        <f t="shared" si="36"/>
        <v>28003.2818544818</v>
      </c>
      <c r="BH9" s="8">
        <f t="shared" si="36"/>
        <v>28563.347491571436</v>
      </c>
      <c r="BI9" s="8">
        <f t="shared" si="36"/>
        <v>29134.614441402864</v>
      </c>
      <c r="BJ9" s="8">
        <f t="shared" si="36"/>
        <v>29717.306730230921</v>
      </c>
      <c r="BK9" s="8">
        <f t="shared" si="36"/>
        <v>30311.652864835542</v>
      </c>
      <c r="BL9" s="8">
        <f t="shared" si="36"/>
        <v>30917.885922132253</v>
      </c>
      <c r="BM9" s="8">
        <f t="shared" si="36"/>
        <v>31536.243640574899</v>
      </c>
      <c r="BN9" s="8">
        <f t="shared" si="36"/>
        <v>32166.968513386397</v>
      </c>
    </row>
    <row r="10" spans="2:66" ht="15" hidden="1" outlineLevel="1" thickBot="1" x14ac:dyDescent="0.4">
      <c r="B10" s="10" t="s">
        <v>7</v>
      </c>
      <c r="C10" s="10"/>
      <c r="D10" s="10"/>
      <c r="E10" s="10"/>
      <c r="F10" s="10"/>
      <c r="G10" s="11">
        <v>0.02</v>
      </c>
      <c r="H10" s="12">
        <f>G10</f>
        <v>0.02</v>
      </c>
      <c r="I10" s="12">
        <f t="shared" ref="I10:BN10" si="37">H10</f>
        <v>0.02</v>
      </c>
      <c r="J10" s="12">
        <f t="shared" si="37"/>
        <v>0.02</v>
      </c>
      <c r="K10" s="12">
        <f t="shared" si="37"/>
        <v>0.02</v>
      </c>
      <c r="L10" s="12">
        <f t="shared" si="37"/>
        <v>0.02</v>
      </c>
      <c r="M10" s="12">
        <f t="shared" si="37"/>
        <v>0.02</v>
      </c>
      <c r="N10" s="12">
        <f t="shared" si="37"/>
        <v>0.02</v>
      </c>
      <c r="O10" s="12">
        <f t="shared" si="37"/>
        <v>0.02</v>
      </c>
      <c r="P10" s="12">
        <f t="shared" si="37"/>
        <v>0.02</v>
      </c>
      <c r="Q10" s="12">
        <f t="shared" si="37"/>
        <v>0.02</v>
      </c>
      <c r="R10" s="12">
        <f t="shared" si="37"/>
        <v>0.02</v>
      </c>
      <c r="S10" s="12">
        <f t="shared" si="37"/>
        <v>0.02</v>
      </c>
      <c r="T10" s="12">
        <f t="shared" si="37"/>
        <v>0.02</v>
      </c>
      <c r="U10" s="12">
        <f t="shared" si="37"/>
        <v>0.02</v>
      </c>
      <c r="V10" s="12">
        <f t="shared" si="37"/>
        <v>0.02</v>
      </c>
      <c r="W10" s="12">
        <f t="shared" si="37"/>
        <v>0.02</v>
      </c>
      <c r="X10" s="12">
        <f t="shared" si="37"/>
        <v>0.02</v>
      </c>
      <c r="Y10" s="12">
        <f t="shared" si="37"/>
        <v>0.02</v>
      </c>
      <c r="Z10" s="12">
        <f t="shared" si="37"/>
        <v>0.02</v>
      </c>
      <c r="AA10" s="12">
        <f t="shared" si="37"/>
        <v>0.02</v>
      </c>
      <c r="AB10" s="12">
        <f t="shared" si="37"/>
        <v>0.02</v>
      </c>
      <c r="AC10" s="12">
        <f t="shared" si="37"/>
        <v>0.02</v>
      </c>
      <c r="AD10" s="12">
        <f t="shared" si="37"/>
        <v>0.02</v>
      </c>
      <c r="AE10" s="12">
        <f t="shared" si="37"/>
        <v>0.02</v>
      </c>
      <c r="AF10" s="12">
        <f t="shared" si="37"/>
        <v>0.02</v>
      </c>
      <c r="AG10" s="12">
        <f t="shared" si="37"/>
        <v>0.02</v>
      </c>
      <c r="AH10" s="12">
        <f t="shared" si="37"/>
        <v>0.02</v>
      </c>
      <c r="AI10" s="12">
        <f t="shared" si="37"/>
        <v>0.02</v>
      </c>
      <c r="AJ10" s="12">
        <f t="shared" si="37"/>
        <v>0.02</v>
      </c>
      <c r="AK10" s="12">
        <f t="shared" si="37"/>
        <v>0.02</v>
      </c>
      <c r="AL10" s="12">
        <f t="shared" si="37"/>
        <v>0.02</v>
      </c>
      <c r="AM10" s="12">
        <f t="shared" si="37"/>
        <v>0.02</v>
      </c>
      <c r="AN10" s="12">
        <f t="shared" si="37"/>
        <v>0.02</v>
      </c>
      <c r="AO10" s="12">
        <f t="shared" si="37"/>
        <v>0.02</v>
      </c>
      <c r="AP10" s="12">
        <f t="shared" si="37"/>
        <v>0.02</v>
      </c>
      <c r="AQ10" s="12">
        <f t="shared" si="37"/>
        <v>0.02</v>
      </c>
      <c r="AR10" s="12">
        <f t="shared" si="37"/>
        <v>0.02</v>
      </c>
      <c r="AS10" s="12">
        <f t="shared" si="37"/>
        <v>0.02</v>
      </c>
      <c r="AT10" s="12">
        <f t="shared" si="37"/>
        <v>0.02</v>
      </c>
      <c r="AU10" s="12">
        <f t="shared" si="37"/>
        <v>0.02</v>
      </c>
      <c r="AV10" s="12">
        <f t="shared" si="37"/>
        <v>0.02</v>
      </c>
      <c r="AW10" s="12">
        <f t="shared" si="37"/>
        <v>0.02</v>
      </c>
      <c r="AX10" s="12">
        <f t="shared" si="37"/>
        <v>0.02</v>
      </c>
      <c r="AY10" s="12">
        <f t="shared" si="37"/>
        <v>0.02</v>
      </c>
      <c r="AZ10" s="12">
        <f t="shared" si="37"/>
        <v>0.02</v>
      </c>
      <c r="BA10" s="12">
        <f t="shared" si="37"/>
        <v>0.02</v>
      </c>
      <c r="BB10" s="12">
        <f t="shared" si="37"/>
        <v>0.02</v>
      </c>
      <c r="BC10" s="12">
        <f t="shared" si="37"/>
        <v>0.02</v>
      </c>
      <c r="BD10" s="12">
        <f t="shared" si="37"/>
        <v>0.02</v>
      </c>
      <c r="BE10" s="12">
        <f t="shared" si="37"/>
        <v>0.02</v>
      </c>
      <c r="BF10" s="12">
        <f t="shared" si="37"/>
        <v>0.02</v>
      </c>
      <c r="BG10" s="12">
        <f t="shared" si="37"/>
        <v>0.02</v>
      </c>
      <c r="BH10" s="12">
        <f t="shared" si="37"/>
        <v>0.02</v>
      </c>
      <c r="BI10" s="12">
        <f t="shared" si="37"/>
        <v>0.02</v>
      </c>
      <c r="BJ10" s="12">
        <f t="shared" si="37"/>
        <v>0.02</v>
      </c>
      <c r="BK10" s="12">
        <f t="shared" si="37"/>
        <v>0.02</v>
      </c>
      <c r="BL10" s="12">
        <f t="shared" si="37"/>
        <v>0.02</v>
      </c>
      <c r="BM10" s="12">
        <f t="shared" si="37"/>
        <v>0.02</v>
      </c>
      <c r="BN10" s="12">
        <f t="shared" si="37"/>
        <v>0.02</v>
      </c>
    </row>
    <row r="11" spans="2:66" ht="15" hidden="1" outlineLevel="1" thickTop="1" x14ac:dyDescent="0.35">
      <c r="B11" s="1" t="s">
        <v>8</v>
      </c>
      <c r="C11" s="1"/>
      <c r="D11" s="1"/>
      <c r="E11" s="1"/>
      <c r="F11" s="1"/>
      <c r="G11" s="9">
        <f>G9*(1+G10)</f>
        <v>10200</v>
      </c>
      <c r="H11" s="9">
        <f>H9*(1+H10)</f>
        <v>10404</v>
      </c>
      <c r="I11" s="9">
        <f t="shared" ref="I11:BN11" si="38">I9*(1+I10)</f>
        <v>10612.08</v>
      </c>
      <c r="J11" s="9">
        <f t="shared" si="38"/>
        <v>10824.321599999999</v>
      </c>
      <c r="K11" s="9">
        <f t="shared" si="38"/>
        <v>11040.808031999999</v>
      </c>
      <c r="L11" s="9">
        <f t="shared" si="38"/>
        <v>11261.62419264</v>
      </c>
      <c r="M11" s="9">
        <f t="shared" si="38"/>
        <v>11486.8566764928</v>
      </c>
      <c r="N11" s="9">
        <f t="shared" si="38"/>
        <v>11716.593810022656</v>
      </c>
      <c r="O11" s="9">
        <f t="shared" si="38"/>
        <v>11950.925686223109</v>
      </c>
      <c r="P11" s="9">
        <f t="shared" si="38"/>
        <v>12189.944199947571</v>
      </c>
      <c r="Q11" s="9">
        <f t="shared" si="38"/>
        <v>12433.743083946523</v>
      </c>
      <c r="R11" s="9">
        <f t="shared" si="38"/>
        <v>12682.417945625453</v>
      </c>
      <c r="S11" s="9">
        <f t="shared" si="38"/>
        <v>12936.066304537962</v>
      </c>
      <c r="T11" s="9">
        <f t="shared" si="38"/>
        <v>13194.787630628722</v>
      </c>
      <c r="U11" s="9">
        <f t="shared" si="38"/>
        <v>13458.683383241296</v>
      </c>
      <c r="V11" s="9">
        <f t="shared" si="38"/>
        <v>13727.857050906123</v>
      </c>
      <c r="W11" s="9">
        <f t="shared" si="38"/>
        <v>14002.414191924245</v>
      </c>
      <c r="X11" s="9">
        <f t="shared" si="38"/>
        <v>14282.46247576273</v>
      </c>
      <c r="Y11" s="9">
        <f t="shared" si="38"/>
        <v>14568.111725277984</v>
      </c>
      <c r="Z11" s="9">
        <f t="shared" si="38"/>
        <v>14859.473959783543</v>
      </c>
      <c r="AA11" s="9">
        <f t="shared" si="38"/>
        <v>15156.663438979214</v>
      </c>
      <c r="AB11" s="9">
        <f t="shared" si="38"/>
        <v>15459.796707758798</v>
      </c>
      <c r="AC11" s="9">
        <f t="shared" si="38"/>
        <v>15768.992641913974</v>
      </c>
      <c r="AD11" s="9">
        <f t="shared" si="38"/>
        <v>16084.372494752253</v>
      </c>
      <c r="AE11" s="9">
        <f t="shared" si="38"/>
        <v>16406.059944647299</v>
      </c>
      <c r="AF11" s="9">
        <f t="shared" si="38"/>
        <v>16734.181143540245</v>
      </c>
      <c r="AG11" s="9">
        <f t="shared" si="38"/>
        <v>17068.86476641105</v>
      </c>
      <c r="AH11" s="9">
        <f t="shared" si="38"/>
        <v>17410.242061739271</v>
      </c>
      <c r="AI11" s="9">
        <f t="shared" si="38"/>
        <v>17758.446902974058</v>
      </c>
      <c r="AJ11" s="9">
        <f t="shared" si="38"/>
        <v>18113.615841033537</v>
      </c>
      <c r="AK11" s="9">
        <f t="shared" si="38"/>
        <v>18475.88815785421</v>
      </c>
      <c r="AL11" s="9">
        <f t="shared" si="38"/>
        <v>18845.405921011294</v>
      </c>
      <c r="AM11" s="9">
        <f t="shared" si="38"/>
        <v>19222.31403943152</v>
      </c>
      <c r="AN11" s="9">
        <f t="shared" si="38"/>
        <v>19606.76032022015</v>
      </c>
      <c r="AO11" s="9">
        <f t="shared" si="38"/>
        <v>19998.895526624554</v>
      </c>
      <c r="AP11" s="9">
        <f t="shared" si="38"/>
        <v>20398.873437157046</v>
      </c>
      <c r="AQ11" s="9">
        <f t="shared" si="38"/>
        <v>20806.850905900188</v>
      </c>
      <c r="AR11" s="9">
        <f t="shared" si="38"/>
        <v>21222.987924018191</v>
      </c>
      <c r="AS11" s="9">
        <f t="shared" si="38"/>
        <v>21647.447682498554</v>
      </c>
      <c r="AT11" s="9">
        <f t="shared" si="38"/>
        <v>22080.396636148525</v>
      </c>
      <c r="AU11" s="9">
        <f t="shared" si="38"/>
        <v>22522.004568871496</v>
      </c>
      <c r="AV11" s="9">
        <f t="shared" si="38"/>
        <v>22972.444660248926</v>
      </c>
      <c r="AW11" s="9">
        <f t="shared" si="38"/>
        <v>23431.893553453905</v>
      </c>
      <c r="AX11" s="9">
        <f t="shared" si="38"/>
        <v>23900.531424522982</v>
      </c>
      <c r="AY11" s="9">
        <f t="shared" si="38"/>
        <v>24378.542053013443</v>
      </c>
      <c r="AZ11" s="9">
        <f t="shared" si="38"/>
        <v>24866.112894073714</v>
      </c>
      <c r="BA11" s="9">
        <f t="shared" si="38"/>
        <v>25363.435151955189</v>
      </c>
      <c r="BB11" s="9">
        <f t="shared" si="38"/>
        <v>25870.703854994292</v>
      </c>
      <c r="BC11" s="9">
        <f t="shared" si="38"/>
        <v>26388.117932094177</v>
      </c>
      <c r="BD11" s="9">
        <f t="shared" si="38"/>
        <v>26915.880290736062</v>
      </c>
      <c r="BE11" s="9">
        <f t="shared" si="38"/>
        <v>27454.197896550784</v>
      </c>
      <c r="BF11" s="9">
        <f t="shared" si="38"/>
        <v>28003.2818544818</v>
      </c>
      <c r="BG11" s="9">
        <f t="shared" si="38"/>
        <v>28563.347491571436</v>
      </c>
      <c r="BH11" s="9">
        <f t="shared" si="38"/>
        <v>29134.614441402864</v>
      </c>
      <c r="BI11" s="9">
        <f t="shared" si="38"/>
        <v>29717.306730230921</v>
      </c>
      <c r="BJ11" s="9">
        <f t="shared" si="38"/>
        <v>30311.652864835542</v>
      </c>
      <c r="BK11" s="9">
        <f t="shared" si="38"/>
        <v>30917.885922132253</v>
      </c>
      <c r="BL11" s="9">
        <f t="shared" si="38"/>
        <v>31536.243640574899</v>
      </c>
      <c r="BM11" s="9">
        <f t="shared" si="38"/>
        <v>32166.968513386397</v>
      </c>
      <c r="BN11" s="9">
        <f t="shared" si="38"/>
        <v>32810.307883654124</v>
      </c>
    </row>
    <row r="12" spans="2:66" hidden="1" outlineLevel="1" x14ac:dyDescent="0.35"/>
    <row r="13" spans="2:66" ht="15" hidden="1" outlineLevel="1" thickBot="1" x14ac:dyDescent="0.4">
      <c r="B13" s="10" t="s">
        <v>9</v>
      </c>
      <c r="C13" s="10"/>
      <c r="D13" s="10"/>
      <c r="E13" s="10"/>
      <c r="F13" s="10"/>
      <c r="G13" s="11">
        <v>0.01</v>
      </c>
      <c r="H13" s="13">
        <v>0.01</v>
      </c>
      <c r="I13" s="13">
        <v>0.01</v>
      </c>
      <c r="J13" s="13">
        <v>0.01</v>
      </c>
      <c r="K13" s="13">
        <v>0.01</v>
      </c>
      <c r="L13" s="13">
        <v>0.01</v>
      </c>
      <c r="M13" s="13">
        <v>0.01</v>
      </c>
      <c r="N13" s="13">
        <v>0.01</v>
      </c>
      <c r="O13" s="13">
        <v>0.01</v>
      </c>
      <c r="P13" s="13">
        <v>0.01</v>
      </c>
      <c r="Q13" s="13">
        <v>0.01</v>
      </c>
      <c r="R13" s="13">
        <v>0.01</v>
      </c>
      <c r="S13" s="13">
        <v>0.01</v>
      </c>
      <c r="T13" s="13">
        <v>0.01</v>
      </c>
      <c r="U13" s="13">
        <v>0.01</v>
      </c>
      <c r="V13" s="13">
        <v>0.01</v>
      </c>
      <c r="W13" s="13">
        <v>0.01</v>
      </c>
      <c r="X13" s="13">
        <v>0.01</v>
      </c>
      <c r="Y13" s="13">
        <v>0.01</v>
      </c>
      <c r="Z13" s="13">
        <v>0.01</v>
      </c>
      <c r="AA13" s="13">
        <v>0.01</v>
      </c>
      <c r="AB13" s="13">
        <v>0.01</v>
      </c>
      <c r="AC13" s="13">
        <v>0.01</v>
      </c>
      <c r="AD13" s="13">
        <v>0.01</v>
      </c>
      <c r="AE13" s="13">
        <v>0.01</v>
      </c>
      <c r="AF13" s="13">
        <v>0.01</v>
      </c>
      <c r="AG13" s="13">
        <v>0.01</v>
      </c>
      <c r="AH13" s="13">
        <v>0.01</v>
      </c>
      <c r="AI13" s="13">
        <v>0.01</v>
      </c>
      <c r="AJ13" s="13">
        <v>0.01</v>
      </c>
      <c r="AK13" s="13">
        <v>0.01</v>
      </c>
      <c r="AL13" s="13">
        <v>0.01</v>
      </c>
      <c r="AM13" s="13">
        <v>0.01</v>
      </c>
      <c r="AN13" s="13">
        <v>0.01</v>
      </c>
      <c r="AO13" s="13">
        <v>0.01</v>
      </c>
      <c r="AP13" s="13">
        <v>0.01</v>
      </c>
      <c r="AQ13" s="13">
        <v>0.01</v>
      </c>
      <c r="AR13" s="13">
        <v>0.01</v>
      </c>
      <c r="AS13" s="13">
        <v>0.01</v>
      </c>
      <c r="AT13" s="13">
        <v>0.01</v>
      </c>
      <c r="AU13" s="13">
        <v>0.01</v>
      </c>
      <c r="AV13" s="13">
        <v>0.01</v>
      </c>
      <c r="AW13" s="13">
        <v>0.01</v>
      </c>
      <c r="AX13" s="13">
        <v>0.01</v>
      </c>
      <c r="AY13" s="13">
        <v>0.01</v>
      </c>
      <c r="AZ13" s="13">
        <v>0.01</v>
      </c>
      <c r="BA13" s="13">
        <v>0.01</v>
      </c>
      <c r="BB13" s="13">
        <v>0.01</v>
      </c>
      <c r="BC13" s="13">
        <v>0.01</v>
      </c>
      <c r="BD13" s="13">
        <v>0.01</v>
      </c>
      <c r="BE13" s="13">
        <v>0.01</v>
      </c>
      <c r="BF13" s="13">
        <v>0.01</v>
      </c>
      <c r="BG13" s="13">
        <v>0.01</v>
      </c>
      <c r="BH13" s="13">
        <v>0.01</v>
      </c>
      <c r="BI13" s="13">
        <v>0.01</v>
      </c>
      <c r="BJ13" s="13">
        <v>0.01</v>
      </c>
      <c r="BK13" s="13">
        <v>0.01</v>
      </c>
      <c r="BL13" s="13">
        <v>0.01</v>
      </c>
      <c r="BM13" s="13">
        <v>0.01</v>
      </c>
      <c r="BN13" s="13">
        <v>0.01</v>
      </c>
    </row>
    <row r="14" spans="2:66" ht="15" hidden="1" outlineLevel="1" thickTop="1" x14ac:dyDescent="0.35">
      <c r="B14" s="1" t="s">
        <v>10</v>
      </c>
      <c r="C14" s="1"/>
      <c r="D14" s="1"/>
      <c r="E14" s="1"/>
      <c r="F14" s="1"/>
      <c r="G14" s="14">
        <f>G13*G11</f>
        <v>102</v>
      </c>
      <c r="H14" s="14">
        <f t="shared" ref="H14:BN14" si="39">H13*H11</f>
        <v>104.04</v>
      </c>
      <c r="I14" s="14">
        <f t="shared" si="39"/>
        <v>106.1208</v>
      </c>
      <c r="J14" s="14">
        <f t="shared" si="39"/>
        <v>108.24321599999999</v>
      </c>
      <c r="K14" s="14">
        <f t="shared" si="39"/>
        <v>110.40808032</v>
      </c>
      <c r="L14" s="14">
        <f t="shared" si="39"/>
        <v>112.61624192639999</v>
      </c>
      <c r="M14" s="14">
        <f t="shared" si="39"/>
        <v>114.868566764928</v>
      </c>
      <c r="N14" s="14">
        <f t="shared" si="39"/>
        <v>117.16593810022655</v>
      </c>
      <c r="O14" s="14">
        <f t="shared" si="39"/>
        <v>119.50925686223108</v>
      </c>
      <c r="P14" s="14">
        <f t="shared" si="39"/>
        <v>121.89944199947571</v>
      </c>
      <c r="Q14" s="14">
        <f t="shared" si="39"/>
        <v>124.33743083946524</v>
      </c>
      <c r="R14" s="14">
        <f t="shared" si="39"/>
        <v>126.82417945625454</v>
      </c>
      <c r="S14" s="14">
        <f t="shared" si="39"/>
        <v>129.36066304537962</v>
      </c>
      <c r="T14" s="14">
        <f t="shared" si="39"/>
        <v>131.94787630628721</v>
      </c>
      <c r="U14" s="14">
        <f t="shared" si="39"/>
        <v>134.58683383241296</v>
      </c>
      <c r="V14" s="14">
        <f t="shared" si="39"/>
        <v>137.27857050906124</v>
      </c>
      <c r="W14" s="14">
        <f t="shared" si="39"/>
        <v>140.02414191924245</v>
      </c>
      <c r="X14" s="14">
        <f t="shared" si="39"/>
        <v>142.8246247576273</v>
      </c>
      <c r="Y14" s="14">
        <f t="shared" si="39"/>
        <v>145.68111725277984</v>
      </c>
      <c r="Z14" s="14">
        <f t="shared" si="39"/>
        <v>148.59473959783543</v>
      </c>
      <c r="AA14" s="14">
        <f t="shared" si="39"/>
        <v>151.56663438979214</v>
      </c>
      <c r="AB14" s="14">
        <f t="shared" si="39"/>
        <v>154.59796707758798</v>
      </c>
      <c r="AC14" s="14">
        <f t="shared" si="39"/>
        <v>157.68992641913974</v>
      </c>
      <c r="AD14" s="14">
        <f t="shared" si="39"/>
        <v>160.84372494752253</v>
      </c>
      <c r="AE14" s="14">
        <f t="shared" si="39"/>
        <v>164.06059944647299</v>
      </c>
      <c r="AF14" s="14">
        <f t="shared" si="39"/>
        <v>167.34181143540246</v>
      </c>
      <c r="AG14" s="14">
        <f t="shared" si="39"/>
        <v>170.6886476641105</v>
      </c>
      <c r="AH14" s="14">
        <f t="shared" si="39"/>
        <v>174.10242061739271</v>
      </c>
      <c r="AI14" s="14">
        <f t="shared" si="39"/>
        <v>177.58446902974057</v>
      </c>
      <c r="AJ14" s="14">
        <f t="shared" si="39"/>
        <v>181.13615841033538</v>
      </c>
      <c r="AK14" s="14">
        <f t="shared" si="39"/>
        <v>184.75888157854209</v>
      </c>
      <c r="AL14" s="14">
        <f t="shared" si="39"/>
        <v>188.45405921011294</v>
      </c>
      <c r="AM14" s="14">
        <f t="shared" si="39"/>
        <v>192.22314039431521</v>
      </c>
      <c r="AN14" s="14">
        <f t="shared" si="39"/>
        <v>196.0676032022015</v>
      </c>
      <c r="AO14" s="14">
        <f t="shared" si="39"/>
        <v>199.98895526624554</v>
      </c>
      <c r="AP14" s="14">
        <f t="shared" si="39"/>
        <v>203.98873437157047</v>
      </c>
      <c r="AQ14" s="14">
        <f t="shared" si="39"/>
        <v>208.06850905900188</v>
      </c>
      <c r="AR14" s="14">
        <f t="shared" si="39"/>
        <v>212.2298792401819</v>
      </c>
      <c r="AS14" s="14">
        <f t="shared" si="39"/>
        <v>216.47447682498554</v>
      </c>
      <c r="AT14" s="14">
        <f t="shared" si="39"/>
        <v>220.80396636148527</v>
      </c>
      <c r="AU14" s="14">
        <f t="shared" si="39"/>
        <v>225.22004568871498</v>
      </c>
      <c r="AV14" s="14">
        <f t="shared" si="39"/>
        <v>229.72444660248925</v>
      </c>
      <c r="AW14" s="14">
        <f t="shared" si="39"/>
        <v>234.31893553453907</v>
      </c>
      <c r="AX14" s="14">
        <f t="shared" si="39"/>
        <v>239.00531424522981</v>
      </c>
      <c r="AY14" s="14">
        <f t="shared" si="39"/>
        <v>243.78542053013445</v>
      </c>
      <c r="AZ14" s="14">
        <f t="shared" si="39"/>
        <v>248.66112894073714</v>
      </c>
      <c r="BA14" s="14">
        <f t="shared" si="39"/>
        <v>253.6343515195519</v>
      </c>
      <c r="BB14" s="14">
        <f t="shared" si="39"/>
        <v>258.70703854994292</v>
      </c>
      <c r="BC14" s="14">
        <f t="shared" si="39"/>
        <v>263.88117932094178</v>
      </c>
      <c r="BD14" s="14">
        <f t="shared" si="39"/>
        <v>269.15880290736061</v>
      </c>
      <c r="BE14" s="14">
        <f t="shared" si="39"/>
        <v>274.54197896550784</v>
      </c>
      <c r="BF14" s="14">
        <f t="shared" si="39"/>
        <v>280.03281854481799</v>
      </c>
      <c r="BG14" s="14">
        <f t="shared" si="39"/>
        <v>285.63347491571437</v>
      </c>
      <c r="BH14" s="14">
        <f t="shared" si="39"/>
        <v>291.34614441402863</v>
      </c>
      <c r="BI14" s="14">
        <f t="shared" si="39"/>
        <v>297.17306730230922</v>
      </c>
      <c r="BJ14" s="14">
        <f t="shared" si="39"/>
        <v>303.11652864835543</v>
      </c>
      <c r="BK14" s="14">
        <f t="shared" si="39"/>
        <v>309.17885922132251</v>
      </c>
      <c r="BL14" s="14">
        <f t="shared" si="39"/>
        <v>315.36243640574901</v>
      </c>
      <c r="BM14" s="14">
        <f t="shared" si="39"/>
        <v>321.66968513386399</v>
      </c>
      <c r="BN14" s="14">
        <f t="shared" si="39"/>
        <v>328.10307883654127</v>
      </c>
    </row>
    <row r="15" spans="2:66" hidden="1" outlineLevel="1" x14ac:dyDescent="0.35"/>
    <row r="16" spans="2:66" hidden="1" outlineLevel="1" x14ac:dyDescent="0.35">
      <c r="B16" s="5" t="s">
        <v>11</v>
      </c>
      <c r="C16" s="5"/>
      <c r="D16" s="5"/>
      <c r="E16" s="5"/>
      <c r="F16" s="5"/>
    </row>
    <row r="17" spans="2:66" hidden="1" outlineLevel="1" x14ac:dyDescent="0.35">
      <c r="B17" t="s">
        <v>12</v>
      </c>
      <c r="G17" s="15">
        <v>1000</v>
      </c>
      <c r="H17" s="15">
        <v>1000</v>
      </c>
      <c r="I17" s="15">
        <v>10000</v>
      </c>
      <c r="J17" s="15">
        <v>1000</v>
      </c>
      <c r="K17" s="15">
        <v>1000</v>
      </c>
      <c r="L17" s="15">
        <v>1000</v>
      </c>
      <c r="M17" s="15">
        <v>1000</v>
      </c>
      <c r="N17" s="15">
        <v>1000</v>
      </c>
      <c r="O17" s="15">
        <v>1000</v>
      </c>
      <c r="P17" s="15">
        <v>1000</v>
      </c>
      <c r="Q17" s="15">
        <v>1000</v>
      </c>
      <c r="R17" s="15">
        <v>1000</v>
      </c>
      <c r="S17" s="15">
        <v>1000</v>
      </c>
      <c r="T17" s="15">
        <v>1000</v>
      </c>
      <c r="U17" s="15">
        <v>1000</v>
      </c>
      <c r="V17" s="15">
        <v>1000</v>
      </c>
      <c r="W17" s="15">
        <v>1000</v>
      </c>
      <c r="X17" s="15">
        <v>1000</v>
      </c>
      <c r="Y17" s="15">
        <v>1000</v>
      </c>
      <c r="Z17" s="15">
        <v>1000</v>
      </c>
      <c r="AA17" s="15">
        <v>1000</v>
      </c>
      <c r="AB17" s="15">
        <v>1000</v>
      </c>
      <c r="AC17" s="15">
        <v>1000</v>
      </c>
      <c r="AD17" s="15">
        <v>1000</v>
      </c>
      <c r="AE17" s="15">
        <v>1000</v>
      </c>
      <c r="AF17" s="15">
        <v>1000</v>
      </c>
      <c r="AG17" s="15">
        <v>1000</v>
      </c>
      <c r="AH17" s="15">
        <v>1000</v>
      </c>
      <c r="AI17" s="15">
        <v>1000</v>
      </c>
      <c r="AJ17" s="15">
        <v>1000</v>
      </c>
      <c r="AK17" s="15">
        <v>1000</v>
      </c>
      <c r="AL17" s="15">
        <v>1000</v>
      </c>
      <c r="AM17" s="15">
        <v>1000</v>
      </c>
      <c r="AN17" s="15">
        <v>1000</v>
      </c>
      <c r="AO17" s="15">
        <v>1000</v>
      </c>
      <c r="AP17" s="15">
        <v>1000</v>
      </c>
      <c r="AQ17" s="15">
        <v>1000</v>
      </c>
      <c r="AR17" s="15">
        <v>1000</v>
      </c>
      <c r="AS17" s="15">
        <v>1000</v>
      </c>
      <c r="AT17" s="15">
        <v>1000</v>
      </c>
      <c r="AU17" s="15">
        <v>1000</v>
      </c>
      <c r="AV17" s="15">
        <v>1000</v>
      </c>
      <c r="AW17" s="15">
        <v>1000</v>
      </c>
      <c r="AX17" s="15">
        <v>1000</v>
      </c>
      <c r="AY17" s="15">
        <v>1000</v>
      </c>
      <c r="AZ17" s="15">
        <v>1000</v>
      </c>
      <c r="BA17" s="15">
        <v>1000</v>
      </c>
      <c r="BB17" s="15">
        <v>1000</v>
      </c>
      <c r="BC17" s="15">
        <v>1000</v>
      </c>
      <c r="BD17" s="15">
        <v>1000</v>
      </c>
      <c r="BE17" s="15">
        <v>1000</v>
      </c>
      <c r="BF17" s="15">
        <v>1000</v>
      </c>
      <c r="BG17" s="15">
        <v>1000</v>
      </c>
      <c r="BH17" s="15">
        <v>1000</v>
      </c>
      <c r="BI17" s="15">
        <v>1000</v>
      </c>
      <c r="BJ17" s="15">
        <v>1000</v>
      </c>
      <c r="BK17" s="15">
        <v>1000</v>
      </c>
      <c r="BL17" s="15">
        <v>1000</v>
      </c>
      <c r="BM17" s="15">
        <v>1000</v>
      </c>
      <c r="BN17" s="15">
        <v>1000</v>
      </c>
    </row>
    <row r="18" spans="2:66" ht="15" hidden="1" outlineLevel="1" thickBot="1" x14ac:dyDescent="0.4">
      <c r="B18" s="10" t="s">
        <v>13</v>
      </c>
      <c r="C18" s="10"/>
      <c r="D18" s="10"/>
      <c r="E18" s="10"/>
      <c r="F18" s="10"/>
      <c r="G18" s="16">
        <v>0.8</v>
      </c>
      <c r="H18" s="17">
        <f>G18</f>
        <v>0.8</v>
      </c>
      <c r="I18" s="17">
        <f t="shared" ref="I18:BM18" si="40">H18</f>
        <v>0.8</v>
      </c>
      <c r="J18" s="17">
        <f t="shared" si="40"/>
        <v>0.8</v>
      </c>
      <c r="K18" s="17">
        <f t="shared" si="40"/>
        <v>0.8</v>
      </c>
      <c r="L18" s="17">
        <f t="shared" si="40"/>
        <v>0.8</v>
      </c>
      <c r="M18" s="17">
        <f t="shared" si="40"/>
        <v>0.8</v>
      </c>
      <c r="N18" s="17">
        <f t="shared" si="40"/>
        <v>0.8</v>
      </c>
      <c r="O18" s="17">
        <f t="shared" si="40"/>
        <v>0.8</v>
      </c>
      <c r="P18" s="17">
        <f t="shared" si="40"/>
        <v>0.8</v>
      </c>
      <c r="Q18" s="17">
        <f t="shared" si="40"/>
        <v>0.8</v>
      </c>
      <c r="R18" s="17">
        <f t="shared" si="40"/>
        <v>0.8</v>
      </c>
      <c r="S18" s="17">
        <f t="shared" si="40"/>
        <v>0.8</v>
      </c>
      <c r="T18" s="17">
        <f t="shared" si="40"/>
        <v>0.8</v>
      </c>
      <c r="U18" s="17">
        <f t="shared" si="40"/>
        <v>0.8</v>
      </c>
      <c r="V18" s="17">
        <f t="shared" si="40"/>
        <v>0.8</v>
      </c>
      <c r="W18" s="17">
        <f t="shared" si="40"/>
        <v>0.8</v>
      </c>
      <c r="X18" s="17">
        <f t="shared" si="40"/>
        <v>0.8</v>
      </c>
      <c r="Y18" s="17">
        <f t="shared" si="40"/>
        <v>0.8</v>
      </c>
      <c r="Z18" s="17">
        <f t="shared" si="40"/>
        <v>0.8</v>
      </c>
      <c r="AA18" s="17">
        <f t="shared" si="40"/>
        <v>0.8</v>
      </c>
      <c r="AB18" s="17">
        <f t="shared" si="40"/>
        <v>0.8</v>
      </c>
      <c r="AC18" s="17">
        <f t="shared" si="40"/>
        <v>0.8</v>
      </c>
      <c r="AD18" s="17">
        <f t="shared" si="40"/>
        <v>0.8</v>
      </c>
      <c r="AE18" s="17">
        <f t="shared" si="40"/>
        <v>0.8</v>
      </c>
      <c r="AF18" s="17">
        <f t="shared" si="40"/>
        <v>0.8</v>
      </c>
      <c r="AG18" s="17">
        <f t="shared" si="40"/>
        <v>0.8</v>
      </c>
      <c r="AH18" s="17">
        <f t="shared" si="40"/>
        <v>0.8</v>
      </c>
      <c r="AI18" s="17">
        <f t="shared" si="40"/>
        <v>0.8</v>
      </c>
      <c r="AJ18" s="17">
        <f t="shared" si="40"/>
        <v>0.8</v>
      </c>
      <c r="AK18" s="17">
        <f t="shared" si="40"/>
        <v>0.8</v>
      </c>
      <c r="AL18" s="17">
        <f t="shared" si="40"/>
        <v>0.8</v>
      </c>
      <c r="AM18" s="17">
        <f t="shared" si="40"/>
        <v>0.8</v>
      </c>
      <c r="AN18" s="17">
        <f t="shared" si="40"/>
        <v>0.8</v>
      </c>
      <c r="AO18" s="17">
        <f t="shared" si="40"/>
        <v>0.8</v>
      </c>
      <c r="AP18" s="17">
        <f t="shared" si="40"/>
        <v>0.8</v>
      </c>
      <c r="AQ18" s="17">
        <f t="shared" si="40"/>
        <v>0.8</v>
      </c>
      <c r="AR18" s="17">
        <f t="shared" si="40"/>
        <v>0.8</v>
      </c>
      <c r="AS18" s="17">
        <f t="shared" si="40"/>
        <v>0.8</v>
      </c>
      <c r="AT18" s="17">
        <f t="shared" si="40"/>
        <v>0.8</v>
      </c>
      <c r="AU18" s="17">
        <f t="shared" si="40"/>
        <v>0.8</v>
      </c>
      <c r="AV18" s="17">
        <f t="shared" si="40"/>
        <v>0.8</v>
      </c>
      <c r="AW18" s="17">
        <f t="shared" si="40"/>
        <v>0.8</v>
      </c>
      <c r="AX18" s="17">
        <f t="shared" si="40"/>
        <v>0.8</v>
      </c>
      <c r="AY18" s="17">
        <f t="shared" si="40"/>
        <v>0.8</v>
      </c>
      <c r="AZ18" s="17">
        <f t="shared" si="40"/>
        <v>0.8</v>
      </c>
      <c r="BA18" s="17">
        <f t="shared" si="40"/>
        <v>0.8</v>
      </c>
      <c r="BB18" s="17">
        <f t="shared" si="40"/>
        <v>0.8</v>
      </c>
      <c r="BC18" s="17">
        <f t="shared" si="40"/>
        <v>0.8</v>
      </c>
      <c r="BD18" s="17">
        <f t="shared" si="40"/>
        <v>0.8</v>
      </c>
      <c r="BE18" s="17">
        <f t="shared" si="40"/>
        <v>0.8</v>
      </c>
      <c r="BF18" s="17">
        <f t="shared" si="40"/>
        <v>0.8</v>
      </c>
      <c r="BG18" s="17">
        <f t="shared" si="40"/>
        <v>0.8</v>
      </c>
      <c r="BH18" s="17">
        <f t="shared" si="40"/>
        <v>0.8</v>
      </c>
      <c r="BI18" s="17">
        <f t="shared" si="40"/>
        <v>0.8</v>
      </c>
      <c r="BJ18" s="17">
        <f t="shared" si="40"/>
        <v>0.8</v>
      </c>
      <c r="BK18" s="17">
        <f t="shared" si="40"/>
        <v>0.8</v>
      </c>
      <c r="BL18" s="17">
        <f t="shared" si="40"/>
        <v>0.8</v>
      </c>
      <c r="BM18" s="17">
        <f t="shared" si="40"/>
        <v>0.8</v>
      </c>
      <c r="BN18" s="17">
        <f>BM18</f>
        <v>0.8</v>
      </c>
    </row>
    <row r="19" spans="2:66" ht="15" hidden="1" outlineLevel="1" thickTop="1" x14ac:dyDescent="0.35">
      <c r="B19" s="1" t="s">
        <v>14</v>
      </c>
      <c r="C19" s="1"/>
      <c r="D19" s="1"/>
      <c r="E19" s="1"/>
      <c r="F19" s="1"/>
      <c r="G19" s="14">
        <f>G17/G18</f>
        <v>1250</v>
      </c>
      <c r="H19" s="14">
        <f t="shared" ref="H19:BN19" si="41">H17/H18</f>
        <v>1250</v>
      </c>
      <c r="I19" s="14">
        <f t="shared" si="41"/>
        <v>12500</v>
      </c>
      <c r="J19" s="14">
        <f t="shared" si="41"/>
        <v>1250</v>
      </c>
      <c r="K19" s="14">
        <f t="shared" si="41"/>
        <v>1250</v>
      </c>
      <c r="L19" s="14">
        <f t="shared" si="41"/>
        <v>1250</v>
      </c>
      <c r="M19" s="14">
        <f t="shared" si="41"/>
        <v>1250</v>
      </c>
      <c r="N19" s="14">
        <f t="shared" si="41"/>
        <v>1250</v>
      </c>
      <c r="O19" s="14">
        <f t="shared" si="41"/>
        <v>1250</v>
      </c>
      <c r="P19" s="14">
        <f t="shared" si="41"/>
        <v>1250</v>
      </c>
      <c r="Q19" s="14">
        <f t="shared" si="41"/>
        <v>1250</v>
      </c>
      <c r="R19" s="14">
        <f t="shared" si="41"/>
        <v>1250</v>
      </c>
      <c r="S19" s="14">
        <f t="shared" si="41"/>
        <v>1250</v>
      </c>
      <c r="T19" s="14">
        <f t="shared" si="41"/>
        <v>1250</v>
      </c>
      <c r="U19" s="14">
        <f t="shared" si="41"/>
        <v>1250</v>
      </c>
      <c r="V19" s="14">
        <f t="shared" si="41"/>
        <v>1250</v>
      </c>
      <c r="W19" s="14">
        <f t="shared" si="41"/>
        <v>1250</v>
      </c>
      <c r="X19" s="14">
        <f t="shared" si="41"/>
        <v>1250</v>
      </c>
      <c r="Y19" s="14">
        <f t="shared" si="41"/>
        <v>1250</v>
      </c>
      <c r="Z19" s="14">
        <f t="shared" si="41"/>
        <v>1250</v>
      </c>
      <c r="AA19" s="14">
        <f t="shared" si="41"/>
        <v>1250</v>
      </c>
      <c r="AB19" s="14">
        <f t="shared" si="41"/>
        <v>1250</v>
      </c>
      <c r="AC19" s="14">
        <f t="shared" si="41"/>
        <v>1250</v>
      </c>
      <c r="AD19" s="14">
        <f t="shared" si="41"/>
        <v>1250</v>
      </c>
      <c r="AE19" s="14">
        <f t="shared" si="41"/>
        <v>1250</v>
      </c>
      <c r="AF19" s="14">
        <f t="shared" si="41"/>
        <v>1250</v>
      </c>
      <c r="AG19" s="14">
        <f t="shared" si="41"/>
        <v>1250</v>
      </c>
      <c r="AH19" s="14">
        <f t="shared" si="41"/>
        <v>1250</v>
      </c>
      <c r="AI19" s="14">
        <f t="shared" si="41"/>
        <v>1250</v>
      </c>
      <c r="AJ19" s="14">
        <f t="shared" si="41"/>
        <v>1250</v>
      </c>
      <c r="AK19" s="14">
        <f t="shared" si="41"/>
        <v>1250</v>
      </c>
      <c r="AL19" s="14">
        <f t="shared" si="41"/>
        <v>1250</v>
      </c>
      <c r="AM19" s="14">
        <f t="shared" si="41"/>
        <v>1250</v>
      </c>
      <c r="AN19" s="14">
        <f t="shared" si="41"/>
        <v>1250</v>
      </c>
      <c r="AO19" s="14">
        <f t="shared" si="41"/>
        <v>1250</v>
      </c>
      <c r="AP19" s="14">
        <f t="shared" si="41"/>
        <v>1250</v>
      </c>
      <c r="AQ19" s="14">
        <f t="shared" si="41"/>
        <v>1250</v>
      </c>
      <c r="AR19" s="14">
        <f t="shared" si="41"/>
        <v>1250</v>
      </c>
      <c r="AS19" s="14">
        <f t="shared" si="41"/>
        <v>1250</v>
      </c>
      <c r="AT19" s="14">
        <f t="shared" si="41"/>
        <v>1250</v>
      </c>
      <c r="AU19" s="14">
        <f t="shared" si="41"/>
        <v>1250</v>
      </c>
      <c r="AV19" s="14">
        <f t="shared" si="41"/>
        <v>1250</v>
      </c>
      <c r="AW19" s="14">
        <f t="shared" si="41"/>
        <v>1250</v>
      </c>
      <c r="AX19" s="14">
        <f t="shared" si="41"/>
        <v>1250</v>
      </c>
      <c r="AY19" s="14">
        <f t="shared" si="41"/>
        <v>1250</v>
      </c>
      <c r="AZ19" s="14">
        <f t="shared" si="41"/>
        <v>1250</v>
      </c>
      <c r="BA19" s="14">
        <f t="shared" si="41"/>
        <v>1250</v>
      </c>
      <c r="BB19" s="14">
        <f t="shared" si="41"/>
        <v>1250</v>
      </c>
      <c r="BC19" s="14">
        <f t="shared" si="41"/>
        <v>1250</v>
      </c>
      <c r="BD19" s="14">
        <f t="shared" si="41"/>
        <v>1250</v>
      </c>
      <c r="BE19" s="14">
        <f t="shared" si="41"/>
        <v>1250</v>
      </c>
      <c r="BF19" s="14">
        <f t="shared" si="41"/>
        <v>1250</v>
      </c>
      <c r="BG19" s="14">
        <f t="shared" si="41"/>
        <v>1250</v>
      </c>
      <c r="BH19" s="14">
        <f t="shared" si="41"/>
        <v>1250</v>
      </c>
      <c r="BI19" s="14">
        <f t="shared" si="41"/>
        <v>1250</v>
      </c>
      <c r="BJ19" s="14">
        <f t="shared" si="41"/>
        <v>1250</v>
      </c>
      <c r="BK19" s="14">
        <f t="shared" si="41"/>
        <v>1250</v>
      </c>
      <c r="BL19" s="14">
        <f t="shared" si="41"/>
        <v>1250</v>
      </c>
      <c r="BM19" s="14">
        <f t="shared" si="41"/>
        <v>1250</v>
      </c>
      <c r="BN19" s="14">
        <f t="shared" si="41"/>
        <v>1250</v>
      </c>
    </row>
    <row r="20" spans="2:66" hidden="1" outlineLevel="1" x14ac:dyDescent="0.35">
      <c r="G20" t="s">
        <v>21</v>
      </c>
    </row>
    <row r="21" spans="2:66" ht="15" hidden="1" outlineLevel="1" thickBot="1" x14ac:dyDescent="0.4">
      <c r="B21" s="10" t="s">
        <v>9</v>
      </c>
      <c r="C21" s="10"/>
      <c r="D21" s="10"/>
      <c r="E21" s="10"/>
      <c r="F21" s="10"/>
      <c r="G21" s="11">
        <v>0.01</v>
      </c>
      <c r="H21" s="13">
        <f>G21</f>
        <v>0.01</v>
      </c>
      <c r="I21" s="13">
        <f t="shared" ref="I21:BN21" si="42">H21</f>
        <v>0.01</v>
      </c>
      <c r="J21" s="13">
        <f t="shared" si="42"/>
        <v>0.01</v>
      </c>
      <c r="K21" s="13">
        <f t="shared" si="42"/>
        <v>0.01</v>
      </c>
      <c r="L21" s="13">
        <f t="shared" si="42"/>
        <v>0.01</v>
      </c>
      <c r="M21" s="13">
        <f t="shared" si="42"/>
        <v>0.01</v>
      </c>
      <c r="N21" s="13">
        <f t="shared" si="42"/>
        <v>0.01</v>
      </c>
      <c r="O21" s="13">
        <f t="shared" si="42"/>
        <v>0.01</v>
      </c>
      <c r="P21" s="13">
        <f>O21</f>
        <v>0.01</v>
      </c>
      <c r="Q21" s="13">
        <f t="shared" si="42"/>
        <v>0.01</v>
      </c>
      <c r="R21" s="13">
        <f t="shared" si="42"/>
        <v>0.01</v>
      </c>
      <c r="S21" s="13">
        <f t="shared" si="42"/>
        <v>0.01</v>
      </c>
      <c r="T21" s="13">
        <f t="shared" si="42"/>
        <v>0.01</v>
      </c>
      <c r="U21" s="13">
        <f t="shared" si="42"/>
        <v>0.01</v>
      </c>
      <c r="V21" s="13">
        <f t="shared" si="42"/>
        <v>0.01</v>
      </c>
      <c r="W21" s="13">
        <f t="shared" si="42"/>
        <v>0.01</v>
      </c>
      <c r="X21" s="13">
        <f t="shared" si="42"/>
        <v>0.01</v>
      </c>
      <c r="Y21" s="13">
        <f t="shared" si="42"/>
        <v>0.01</v>
      </c>
      <c r="Z21" s="13">
        <f t="shared" si="42"/>
        <v>0.01</v>
      </c>
      <c r="AA21" s="13">
        <f t="shared" si="42"/>
        <v>0.01</v>
      </c>
      <c r="AB21" s="13">
        <f t="shared" si="42"/>
        <v>0.01</v>
      </c>
      <c r="AC21" s="13">
        <f t="shared" si="42"/>
        <v>0.01</v>
      </c>
      <c r="AD21" s="13">
        <f t="shared" si="42"/>
        <v>0.01</v>
      </c>
      <c r="AE21" s="13">
        <f t="shared" si="42"/>
        <v>0.01</v>
      </c>
      <c r="AF21" s="13">
        <f t="shared" si="42"/>
        <v>0.01</v>
      </c>
      <c r="AG21" s="13">
        <f t="shared" si="42"/>
        <v>0.01</v>
      </c>
      <c r="AH21" s="13">
        <f t="shared" si="42"/>
        <v>0.01</v>
      </c>
      <c r="AI21" s="13">
        <f t="shared" si="42"/>
        <v>0.01</v>
      </c>
      <c r="AJ21" s="13">
        <f t="shared" si="42"/>
        <v>0.01</v>
      </c>
      <c r="AK21" s="13">
        <f t="shared" si="42"/>
        <v>0.01</v>
      </c>
      <c r="AL21" s="13">
        <f t="shared" si="42"/>
        <v>0.01</v>
      </c>
      <c r="AM21" s="13">
        <f t="shared" si="42"/>
        <v>0.01</v>
      </c>
      <c r="AN21" s="13">
        <f t="shared" si="42"/>
        <v>0.01</v>
      </c>
      <c r="AO21" s="13">
        <f t="shared" si="42"/>
        <v>0.01</v>
      </c>
      <c r="AP21" s="13">
        <f t="shared" si="42"/>
        <v>0.01</v>
      </c>
      <c r="AQ21" s="13">
        <f t="shared" si="42"/>
        <v>0.01</v>
      </c>
      <c r="AR21" s="13">
        <f t="shared" si="42"/>
        <v>0.01</v>
      </c>
      <c r="AS21" s="13">
        <f t="shared" si="42"/>
        <v>0.01</v>
      </c>
      <c r="AT21" s="13">
        <f t="shared" si="42"/>
        <v>0.01</v>
      </c>
      <c r="AU21" s="13">
        <f t="shared" si="42"/>
        <v>0.01</v>
      </c>
      <c r="AV21" s="13">
        <f t="shared" si="42"/>
        <v>0.01</v>
      </c>
      <c r="AW21" s="13">
        <f t="shared" si="42"/>
        <v>0.01</v>
      </c>
      <c r="AX21" s="13">
        <f t="shared" si="42"/>
        <v>0.01</v>
      </c>
      <c r="AY21" s="13">
        <f t="shared" si="42"/>
        <v>0.01</v>
      </c>
      <c r="AZ21" s="13">
        <f t="shared" si="42"/>
        <v>0.01</v>
      </c>
      <c r="BA21" s="13">
        <f t="shared" si="42"/>
        <v>0.01</v>
      </c>
      <c r="BB21" s="13">
        <f t="shared" si="42"/>
        <v>0.01</v>
      </c>
      <c r="BC21" s="13">
        <f t="shared" si="42"/>
        <v>0.01</v>
      </c>
      <c r="BD21" s="13">
        <f t="shared" si="42"/>
        <v>0.01</v>
      </c>
      <c r="BE21" s="13">
        <f t="shared" si="42"/>
        <v>0.01</v>
      </c>
      <c r="BF21" s="13">
        <f t="shared" si="42"/>
        <v>0.01</v>
      </c>
      <c r="BG21" s="13">
        <f t="shared" si="42"/>
        <v>0.01</v>
      </c>
      <c r="BH21" s="13">
        <f t="shared" si="42"/>
        <v>0.01</v>
      </c>
      <c r="BI21" s="13">
        <f t="shared" si="42"/>
        <v>0.01</v>
      </c>
      <c r="BJ21" s="13">
        <f t="shared" si="42"/>
        <v>0.01</v>
      </c>
      <c r="BK21" s="13">
        <f t="shared" si="42"/>
        <v>0.01</v>
      </c>
      <c r="BL21" s="13">
        <f t="shared" si="42"/>
        <v>0.01</v>
      </c>
      <c r="BM21" s="13">
        <f t="shared" si="42"/>
        <v>0.01</v>
      </c>
      <c r="BN21" s="13">
        <f t="shared" si="42"/>
        <v>0.01</v>
      </c>
    </row>
    <row r="22" spans="2:66" ht="15" hidden="1" outlineLevel="1" thickTop="1" x14ac:dyDescent="0.35">
      <c r="B22" s="1" t="s">
        <v>15</v>
      </c>
      <c r="C22" s="1"/>
      <c r="D22" s="1"/>
      <c r="E22" s="1"/>
      <c r="F22" s="1"/>
      <c r="G22" s="14">
        <f>G21*G19</f>
        <v>12.5</v>
      </c>
      <c r="H22" s="14">
        <f t="shared" ref="H22:BN22" si="43">H21*H19</f>
        <v>12.5</v>
      </c>
      <c r="I22" s="14">
        <f t="shared" si="43"/>
        <v>125</v>
      </c>
      <c r="J22" s="14">
        <f t="shared" si="43"/>
        <v>12.5</v>
      </c>
      <c r="K22" s="14">
        <f t="shared" si="43"/>
        <v>12.5</v>
      </c>
      <c r="L22" s="14">
        <f t="shared" si="43"/>
        <v>12.5</v>
      </c>
      <c r="M22" s="14">
        <f t="shared" si="43"/>
        <v>12.5</v>
      </c>
      <c r="N22" s="14">
        <f t="shared" si="43"/>
        <v>12.5</v>
      </c>
      <c r="O22" s="14">
        <f t="shared" si="43"/>
        <v>12.5</v>
      </c>
      <c r="P22" s="14">
        <f t="shared" si="43"/>
        <v>12.5</v>
      </c>
      <c r="Q22" s="14">
        <f t="shared" si="43"/>
        <v>12.5</v>
      </c>
      <c r="R22" s="14">
        <f t="shared" si="43"/>
        <v>12.5</v>
      </c>
      <c r="S22" s="14">
        <f t="shared" si="43"/>
        <v>12.5</v>
      </c>
      <c r="T22" s="14">
        <f t="shared" si="43"/>
        <v>12.5</v>
      </c>
      <c r="U22" s="14">
        <f t="shared" si="43"/>
        <v>12.5</v>
      </c>
      <c r="V22" s="14">
        <f t="shared" si="43"/>
        <v>12.5</v>
      </c>
      <c r="W22" s="14">
        <f t="shared" si="43"/>
        <v>12.5</v>
      </c>
      <c r="X22" s="14">
        <f t="shared" si="43"/>
        <v>12.5</v>
      </c>
      <c r="Y22" s="14">
        <f t="shared" si="43"/>
        <v>12.5</v>
      </c>
      <c r="Z22" s="14">
        <f t="shared" si="43"/>
        <v>12.5</v>
      </c>
      <c r="AA22" s="14">
        <f t="shared" si="43"/>
        <v>12.5</v>
      </c>
      <c r="AB22" s="14">
        <f t="shared" si="43"/>
        <v>12.5</v>
      </c>
      <c r="AC22" s="14">
        <f t="shared" si="43"/>
        <v>12.5</v>
      </c>
      <c r="AD22" s="14">
        <f t="shared" si="43"/>
        <v>12.5</v>
      </c>
      <c r="AE22" s="14">
        <f t="shared" si="43"/>
        <v>12.5</v>
      </c>
      <c r="AF22" s="14">
        <f t="shared" si="43"/>
        <v>12.5</v>
      </c>
      <c r="AG22" s="14">
        <f t="shared" si="43"/>
        <v>12.5</v>
      </c>
      <c r="AH22" s="14">
        <f t="shared" si="43"/>
        <v>12.5</v>
      </c>
      <c r="AI22" s="14">
        <f t="shared" si="43"/>
        <v>12.5</v>
      </c>
      <c r="AJ22" s="14">
        <f t="shared" si="43"/>
        <v>12.5</v>
      </c>
      <c r="AK22" s="14">
        <f t="shared" si="43"/>
        <v>12.5</v>
      </c>
      <c r="AL22" s="14">
        <f t="shared" si="43"/>
        <v>12.5</v>
      </c>
      <c r="AM22" s="14">
        <f t="shared" si="43"/>
        <v>12.5</v>
      </c>
      <c r="AN22" s="14">
        <f t="shared" si="43"/>
        <v>12.5</v>
      </c>
      <c r="AO22" s="14">
        <f t="shared" si="43"/>
        <v>12.5</v>
      </c>
      <c r="AP22" s="14">
        <f t="shared" si="43"/>
        <v>12.5</v>
      </c>
      <c r="AQ22" s="14">
        <f t="shared" si="43"/>
        <v>12.5</v>
      </c>
      <c r="AR22" s="14">
        <f t="shared" si="43"/>
        <v>12.5</v>
      </c>
      <c r="AS22" s="14">
        <f t="shared" si="43"/>
        <v>12.5</v>
      </c>
      <c r="AT22" s="14">
        <f t="shared" si="43"/>
        <v>12.5</v>
      </c>
      <c r="AU22" s="14">
        <f t="shared" si="43"/>
        <v>12.5</v>
      </c>
      <c r="AV22" s="14">
        <f t="shared" si="43"/>
        <v>12.5</v>
      </c>
      <c r="AW22" s="14">
        <f t="shared" si="43"/>
        <v>12.5</v>
      </c>
      <c r="AX22" s="14">
        <f t="shared" si="43"/>
        <v>12.5</v>
      </c>
      <c r="AY22" s="14">
        <f t="shared" si="43"/>
        <v>12.5</v>
      </c>
      <c r="AZ22" s="14">
        <f t="shared" si="43"/>
        <v>12.5</v>
      </c>
      <c r="BA22" s="14">
        <f t="shared" si="43"/>
        <v>12.5</v>
      </c>
      <c r="BB22" s="14">
        <f t="shared" si="43"/>
        <v>12.5</v>
      </c>
      <c r="BC22" s="14">
        <f t="shared" si="43"/>
        <v>12.5</v>
      </c>
      <c r="BD22" s="14">
        <f t="shared" si="43"/>
        <v>12.5</v>
      </c>
      <c r="BE22" s="14">
        <f t="shared" si="43"/>
        <v>12.5</v>
      </c>
      <c r="BF22" s="14">
        <f t="shared" si="43"/>
        <v>12.5</v>
      </c>
      <c r="BG22" s="14">
        <f t="shared" si="43"/>
        <v>12.5</v>
      </c>
      <c r="BH22" s="14">
        <f t="shared" si="43"/>
        <v>12.5</v>
      </c>
      <c r="BI22" s="14">
        <f t="shared" si="43"/>
        <v>12.5</v>
      </c>
      <c r="BJ22" s="14">
        <f t="shared" si="43"/>
        <v>12.5</v>
      </c>
      <c r="BK22" s="14">
        <f t="shared" si="43"/>
        <v>12.5</v>
      </c>
      <c r="BL22" s="14">
        <f t="shared" si="43"/>
        <v>12.5</v>
      </c>
      <c r="BM22" s="14">
        <f t="shared" si="43"/>
        <v>12.5</v>
      </c>
      <c r="BN22" s="14">
        <f t="shared" si="43"/>
        <v>12.5</v>
      </c>
    </row>
    <row r="23" spans="2:66" hidden="1" outlineLevel="1" x14ac:dyDescent="0.35"/>
    <row r="24" spans="2:66" hidden="1" outlineLevel="1" x14ac:dyDescent="0.35">
      <c r="B24" s="5" t="s">
        <v>16</v>
      </c>
      <c r="C24" s="5"/>
      <c r="D24" s="5"/>
      <c r="E24" s="5"/>
      <c r="F24" s="5"/>
    </row>
    <row r="25" spans="2:66" hidden="1" outlineLevel="1" x14ac:dyDescent="0.35">
      <c r="B25" t="s">
        <v>17</v>
      </c>
      <c r="G25" s="18">
        <v>1</v>
      </c>
      <c r="H25" s="18">
        <v>1</v>
      </c>
      <c r="I25" s="18">
        <v>5</v>
      </c>
      <c r="J25" s="18">
        <v>5</v>
      </c>
      <c r="K25" s="18">
        <v>5</v>
      </c>
      <c r="L25" s="18">
        <v>5</v>
      </c>
      <c r="M25" s="18">
        <v>5</v>
      </c>
      <c r="N25" s="18">
        <v>5</v>
      </c>
      <c r="O25" s="18">
        <v>5</v>
      </c>
      <c r="P25" s="18">
        <v>5</v>
      </c>
      <c r="Q25" s="18">
        <v>5</v>
      </c>
      <c r="R25" s="18">
        <v>5</v>
      </c>
      <c r="S25" s="18">
        <v>5</v>
      </c>
      <c r="T25" s="18">
        <v>5</v>
      </c>
      <c r="U25" s="18">
        <v>5</v>
      </c>
      <c r="V25" s="18">
        <v>5</v>
      </c>
      <c r="W25" s="18">
        <v>5</v>
      </c>
      <c r="X25" s="18">
        <v>5</v>
      </c>
      <c r="Y25" s="18">
        <v>5</v>
      </c>
      <c r="Z25" s="18">
        <v>5</v>
      </c>
      <c r="AA25" s="18">
        <v>5</v>
      </c>
      <c r="AB25" s="18">
        <v>5</v>
      </c>
      <c r="AC25" s="18">
        <v>5</v>
      </c>
      <c r="AD25" s="18">
        <v>5</v>
      </c>
      <c r="AE25" s="18">
        <v>5</v>
      </c>
      <c r="AF25" s="18">
        <v>5</v>
      </c>
      <c r="AG25" s="18">
        <v>5</v>
      </c>
      <c r="AH25" s="18">
        <v>5</v>
      </c>
      <c r="AI25" s="18">
        <v>5</v>
      </c>
      <c r="AJ25" s="18">
        <v>5</v>
      </c>
      <c r="AK25" s="18">
        <v>5</v>
      </c>
      <c r="AL25" s="18">
        <v>5</v>
      </c>
      <c r="AM25" s="18">
        <v>5</v>
      </c>
      <c r="AN25" s="18">
        <v>5</v>
      </c>
      <c r="AO25" s="18">
        <v>5</v>
      </c>
      <c r="AP25" s="18">
        <v>5</v>
      </c>
      <c r="AQ25" s="18">
        <v>5</v>
      </c>
      <c r="AR25" s="18">
        <v>5</v>
      </c>
      <c r="AS25" s="18">
        <v>5</v>
      </c>
      <c r="AT25" s="18">
        <v>5</v>
      </c>
      <c r="AU25" s="18">
        <v>5</v>
      </c>
      <c r="AV25" s="18">
        <v>5</v>
      </c>
      <c r="AW25" s="18">
        <v>5</v>
      </c>
      <c r="AX25" s="18">
        <v>5</v>
      </c>
      <c r="AY25" s="18">
        <v>5</v>
      </c>
      <c r="AZ25" s="18">
        <v>5</v>
      </c>
      <c r="BA25" s="18">
        <v>5</v>
      </c>
      <c r="BB25" s="18">
        <v>5</v>
      </c>
      <c r="BC25" s="18">
        <v>5</v>
      </c>
      <c r="BD25" s="18">
        <v>5</v>
      </c>
      <c r="BE25" s="18">
        <v>5</v>
      </c>
      <c r="BF25" s="18">
        <v>5</v>
      </c>
      <c r="BG25" s="18">
        <v>5</v>
      </c>
      <c r="BH25" s="18">
        <v>5</v>
      </c>
      <c r="BI25" s="18">
        <v>5</v>
      </c>
      <c r="BJ25" s="18">
        <v>5</v>
      </c>
      <c r="BK25" s="18">
        <v>5</v>
      </c>
      <c r="BL25" s="18">
        <v>5</v>
      </c>
      <c r="BM25" s="18">
        <v>5</v>
      </c>
      <c r="BN25" s="18">
        <v>5</v>
      </c>
    </row>
    <row r="26" spans="2:66" ht="15" hidden="1" outlineLevel="1" thickBot="1" x14ac:dyDescent="0.4">
      <c r="B26" s="10" t="s">
        <v>18</v>
      </c>
      <c r="C26" s="10"/>
      <c r="D26" s="10"/>
      <c r="E26" s="10"/>
      <c r="F26" s="10"/>
      <c r="G26" s="19">
        <v>100</v>
      </c>
      <c r="H26" s="20">
        <f>G26</f>
        <v>100</v>
      </c>
      <c r="I26" s="20">
        <f t="shared" ref="I26:BN26" si="44">H26</f>
        <v>100</v>
      </c>
      <c r="J26" s="20">
        <f t="shared" si="44"/>
        <v>100</v>
      </c>
      <c r="K26" s="20">
        <f t="shared" si="44"/>
        <v>100</v>
      </c>
      <c r="L26" s="20">
        <f t="shared" si="44"/>
        <v>100</v>
      </c>
      <c r="M26" s="20">
        <f t="shared" si="44"/>
        <v>100</v>
      </c>
      <c r="N26" s="20">
        <f t="shared" si="44"/>
        <v>100</v>
      </c>
      <c r="O26" s="20">
        <f t="shared" si="44"/>
        <v>100</v>
      </c>
      <c r="P26" s="20">
        <f t="shared" si="44"/>
        <v>100</v>
      </c>
      <c r="Q26" s="20">
        <f t="shared" si="44"/>
        <v>100</v>
      </c>
      <c r="R26" s="20">
        <f t="shared" si="44"/>
        <v>100</v>
      </c>
      <c r="S26" s="20">
        <f t="shared" si="44"/>
        <v>100</v>
      </c>
      <c r="T26" s="20">
        <f t="shared" si="44"/>
        <v>100</v>
      </c>
      <c r="U26" s="20">
        <f t="shared" si="44"/>
        <v>100</v>
      </c>
      <c r="V26" s="20">
        <f t="shared" si="44"/>
        <v>100</v>
      </c>
      <c r="W26" s="20">
        <f t="shared" si="44"/>
        <v>100</v>
      </c>
      <c r="X26" s="20">
        <f t="shared" si="44"/>
        <v>100</v>
      </c>
      <c r="Y26" s="20">
        <f t="shared" si="44"/>
        <v>100</v>
      </c>
      <c r="Z26" s="20">
        <f t="shared" si="44"/>
        <v>100</v>
      </c>
      <c r="AA26" s="20">
        <f t="shared" si="44"/>
        <v>100</v>
      </c>
      <c r="AB26" s="20">
        <f t="shared" si="44"/>
        <v>100</v>
      </c>
      <c r="AC26" s="20">
        <f t="shared" si="44"/>
        <v>100</v>
      </c>
      <c r="AD26" s="20">
        <f t="shared" si="44"/>
        <v>100</v>
      </c>
      <c r="AE26" s="20">
        <f t="shared" si="44"/>
        <v>100</v>
      </c>
      <c r="AF26" s="20">
        <f t="shared" si="44"/>
        <v>100</v>
      </c>
      <c r="AG26" s="20">
        <f t="shared" si="44"/>
        <v>100</v>
      </c>
      <c r="AH26" s="20">
        <f t="shared" si="44"/>
        <v>100</v>
      </c>
      <c r="AI26" s="20">
        <f t="shared" si="44"/>
        <v>100</v>
      </c>
      <c r="AJ26" s="20">
        <f t="shared" si="44"/>
        <v>100</v>
      </c>
      <c r="AK26" s="20">
        <f t="shared" si="44"/>
        <v>100</v>
      </c>
      <c r="AL26" s="20">
        <f t="shared" si="44"/>
        <v>100</v>
      </c>
      <c r="AM26" s="20">
        <f t="shared" si="44"/>
        <v>100</v>
      </c>
      <c r="AN26" s="20">
        <f t="shared" si="44"/>
        <v>100</v>
      </c>
      <c r="AO26" s="20">
        <f t="shared" si="44"/>
        <v>100</v>
      </c>
      <c r="AP26" s="20">
        <f t="shared" si="44"/>
        <v>100</v>
      </c>
      <c r="AQ26" s="20">
        <f t="shared" si="44"/>
        <v>100</v>
      </c>
      <c r="AR26" s="20">
        <f t="shared" si="44"/>
        <v>100</v>
      </c>
      <c r="AS26" s="20">
        <f t="shared" si="44"/>
        <v>100</v>
      </c>
      <c r="AT26" s="20">
        <f t="shared" si="44"/>
        <v>100</v>
      </c>
      <c r="AU26" s="20">
        <f t="shared" si="44"/>
        <v>100</v>
      </c>
      <c r="AV26" s="20">
        <f t="shared" si="44"/>
        <v>100</v>
      </c>
      <c r="AW26" s="20">
        <f t="shared" si="44"/>
        <v>100</v>
      </c>
      <c r="AX26" s="20">
        <f t="shared" si="44"/>
        <v>100</v>
      </c>
      <c r="AY26" s="20">
        <f t="shared" si="44"/>
        <v>100</v>
      </c>
      <c r="AZ26" s="20">
        <f t="shared" si="44"/>
        <v>100</v>
      </c>
      <c r="BA26" s="20">
        <f t="shared" si="44"/>
        <v>100</v>
      </c>
      <c r="BB26" s="20">
        <f t="shared" si="44"/>
        <v>100</v>
      </c>
      <c r="BC26" s="20">
        <f t="shared" si="44"/>
        <v>100</v>
      </c>
      <c r="BD26" s="20">
        <f t="shared" si="44"/>
        <v>100</v>
      </c>
      <c r="BE26" s="20">
        <f t="shared" si="44"/>
        <v>100</v>
      </c>
      <c r="BF26" s="20">
        <f t="shared" si="44"/>
        <v>100</v>
      </c>
      <c r="BG26" s="20">
        <f t="shared" si="44"/>
        <v>100</v>
      </c>
      <c r="BH26" s="20">
        <f t="shared" si="44"/>
        <v>100</v>
      </c>
      <c r="BI26" s="20">
        <f t="shared" si="44"/>
        <v>100</v>
      </c>
      <c r="BJ26" s="20">
        <f t="shared" si="44"/>
        <v>100</v>
      </c>
      <c r="BK26" s="20">
        <f t="shared" si="44"/>
        <v>100</v>
      </c>
      <c r="BL26" s="20">
        <f t="shared" si="44"/>
        <v>100</v>
      </c>
      <c r="BM26" s="20">
        <f t="shared" si="44"/>
        <v>100</v>
      </c>
      <c r="BN26" s="20">
        <f t="shared" si="44"/>
        <v>100</v>
      </c>
    </row>
    <row r="27" spans="2:66" ht="15" hidden="1" outlineLevel="1" thickTop="1" x14ac:dyDescent="0.35">
      <c r="B27" s="1" t="s">
        <v>19</v>
      </c>
      <c r="C27" s="1"/>
      <c r="D27" s="1"/>
      <c r="E27" s="1"/>
      <c r="F27" s="1"/>
      <c r="G27" s="14">
        <f>G26*G25</f>
        <v>100</v>
      </c>
      <c r="H27" s="14">
        <f t="shared" ref="H27:BN27" si="45">H26*H25</f>
        <v>100</v>
      </c>
      <c r="I27" s="14">
        <f t="shared" si="45"/>
        <v>500</v>
      </c>
      <c r="J27" s="14">
        <f t="shared" si="45"/>
        <v>500</v>
      </c>
      <c r="K27" s="14">
        <f t="shared" si="45"/>
        <v>500</v>
      </c>
      <c r="L27" s="14">
        <f t="shared" si="45"/>
        <v>500</v>
      </c>
      <c r="M27" s="14">
        <f t="shared" si="45"/>
        <v>500</v>
      </c>
      <c r="N27" s="14">
        <f t="shared" si="45"/>
        <v>500</v>
      </c>
      <c r="O27" s="14">
        <f t="shared" si="45"/>
        <v>500</v>
      </c>
      <c r="P27" s="14">
        <f t="shared" si="45"/>
        <v>500</v>
      </c>
      <c r="Q27" s="14">
        <f t="shared" si="45"/>
        <v>500</v>
      </c>
      <c r="R27" s="14">
        <f t="shared" si="45"/>
        <v>500</v>
      </c>
      <c r="S27" s="14">
        <f t="shared" si="45"/>
        <v>500</v>
      </c>
      <c r="T27" s="14">
        <f t="shared" si="45"/>
        <v>500</v>
      </c>
      <c r="U27" s="14">
        <f t="shared" si="45"/>
        <v>500</v>
      </c>
      <c r="V27" s="14">
        <f t="shared" si="45"/>
        <v>500</v>
      </c>
      <c r="W27" s="14">
        <f t="shared" si="45"/>
        <v>500</v>
      </c>
      <c r="X27" s="14">
        <f t="shared" si="45"/>
        <v>500</v>
      </c>
      <c r="Y27" s="14">
        <f t="shared" si="45"/>
        <v>500</v>
      </c>
      <c r="Z27" s="14">
        <f t="shared" si="45"/>
        <v>500</v>
      </c>
      <c r="AA27" s="14">
        <f t="shared" si="45"/>
        <v>500</v>
      </c>
      <c r="AB27" s="14">
        <f t="shared" si="45"/>
        <v>500</v>
      </c>
      <c r="AC27" s="14">
        <f t="shared" si="45"/>
        <v>500</v>
      </c>
      <c r="AD27" s="14">
        <f t="shared" si="45"/>
        <v>500</v>
      </c>
      <c r="AE27" s="14">
        <f t="shared" si="45"/>
        <v>500</v>
      </c>
      <c r="AF27" s="14">
        <f t="shared" si="45"/>
        <v>500</v>
      </c>
      <c r="AG27" s="14">
        <f t="shared" si="45"/>
        <v>500</v>
      </c>
      <c r="AH27" s="14">
        <f t="shared" si="45"/>
        <v>500</v>
      </c>
      <c r="AI27" s="14">
        <f t="shared" si="45"/>
        <v>500</v>
      </c>
      <c r="AJ27" s="14">
        <f t="shared" si="45"/>
        <v>500</v>
      </c>
      <c r="AK27" s="14">
        <f t="shared" si="45"/>
        <v>500</v>
      </c>
      <c r="AL27" s="14">
        <f t="shared" si="45"/>
        <v>500</v>
      </c>
      <c r="AM27" s="14">
        <f t="shared" si="45"/>
        <v>500</v>
      </c>
      <c r="AN27" s="14">
        <f t="shared" si="45"/>
        <v>500</v>
      </c>
      <c r="AO27" s="14">
        <f t="shared" si="45"/>
        <v>500</v>
      </c>
      <c r="AP27" s="14">
        <f t="shared" si="45"/>
        <v>500</v>
      </c>
      <c r="AQ27" s="14">
        <f t="shared" si="45"/>
        <v>500</v>
      </c>
      <c r="AR27" s="14">
        <f t="shared" si="45"/>
        <v>500</v>
      </c>
      <c r="AS27" s="14">
        <f t="shared" si="45"/>
        <v>500</v>
      </c>
      <c r="AT27" s="14">
        <f t="shared" si="45"/>
        <v>500</v>
      </c>
      <c r="AU27" s="14">
        <f t="shared" si="45"/>
        <v>500</v>
      </c>
      <c r="AV27" s="14">
        <f t="shared" si="45"/>
        <v>500</v>
      </c>
      <c r="AW27" s="14">
        <f t="shared" si="45"/>
        <v>500</v>
      </c>
      <c r="AX27" s="14">
        <f t="shared" si="45"/>
        <v>500</v>
      </c>
      <c r="AY27" s="14">
        <f t="shared" si="45"/>
        <v>500</v>
      </c>
      <c r="AZ27" s="14">
        <f t="shared" si="45"/>
        <v>500</v>
      </c>
      <c r="BA27" s="14">
        <f t="shared" si="45"/>
        <v>500</v>
      </c>
      <c r="BB27" s="14">
        <f t="shared" si="45"/>
        <v>500</v>
      </c>
      <c r="BC27" s="14">
        <f t="shared" si="45"/>
        <v>500</v>
      </c>
      <c r="BD27" s="14">
        <f t="shared" si="45"/>
        <v>500</v>
      </c>
      <c r="BE27" s="14">
        <f t="shared" si="45"/>
        <v>500</v>
      </c>
      <c r="BF27" s="14">
        <f t="shared" si="45"/>
        <v>500</v>
      </c>
      <c r="BG27" s="14">
        <f t="shared" si="45"/>
        <v>500</v>
      </c>
      <c r="BH27" s="14">
        <f t="shared" si="45"/>
        <v>500</v>
      </c>
      <c r="BI27" s="14">
        <f t="shared" si="45"/>
        <v>500</v>
      </c>
      <c r="BJ27" s="14">
        <f t="shared" si="45"/>
        <v>500</v>
      </c>
      <c r="BK27" s="14">
        <f t="shared" si="45"/>
        <v>500</v>
      </c>
      <c r="BL27" s="14">
        <f t="shared" si="45"/>
        <v>500</v>
      </c>
      <c r="BM27" s="14">
        <f t="shared" si="45"/>
        <v>500</v>
      </c>
      <c r="BN27" s="14">
        <f t="shared" si="45"/>
        <v>500</v>
      </c>
    </row>
    <row r="28" spans="2:66" hidden="1" outlineLevel="1" x14ac:dyDescent="0.35"/>
    <row r="29" spans="2:66" ht="15" hidden="1" outlineLevel="1" thickBot="1" x14ac:dyDescent="0.4">
      <c r="B29" s="10" t="s">
        <v>9</v>
      </c>
      <c r="C29" s="10"/>
      <c r="D29" s="10"/>
      <c r="E29" s="10"/>
      <c r="F29" s="10"/>
      <c r="G29" s="11">
        <v>0.05</v>
      </c>
      <c r="H29" s="13">
        <f>G29</f>
        <v>0.05</v>
      </c>
      <c r="I29" s="13">
        <f t="shared" ref="I29:BN29" si="46">H29</f>
        <v>0.05</v>
      </c>
      <c r="J29" s="13">
        <f t="shared" si="46"/>
        <v>0.05</v>
      </c>
      <c r="K29" s="13">
        <f t="shared" si="46"/>
        <v>0.05</v>
      </c>
      <c r="L29" s="13">
        <f t="shared" si="46"/>
        <v>0.05</v>
      </c>
      <c r="M29" s="13">
        <f t="shared" si="46"/>
        <v>0.05</v>
      </c>
      <c r="N29" s="13">
        <f t="shared" si="46"/>
        <v>0.05</v>
      </c>
      <c r="O29" s="13">
        <f t="shared" si="46"/>
        <v>0.05</v>
      </c>
      <c r="P29" s="13">
        <f t="shared" si="46"/>
        <v>0.05</v>
      </c>
      <c r="Q29" s="13">
        <f t="shared" si="46"/>
        <v>0.05</v>
      </c>
      <c r="R29" s="13">
        <f t="shared" si="46"/>
        <v>0.05</v>
      </c>
      <c r="S29" s="13">
        <f t="shared" si="46"/>
        <v>0.05</v>
      </c>
      <c r="T29" s="13">
        <f t="shared" si="46"/>
        <v>0.05</v>
      </c>
      <c r="U29" s="13">
        <f t="shared" si="46"/>
        <v>0.05</v>
      </c>
      <c r="V29" s="13">
        <f t="shared" si="46"/>
        <v>0.05</v>
      </c>
      <c r="W29" s="13">
        <f t="shared" si="46"/>
        <v>0.05</v>
      </c>
      <c r="X29" s="13">
        <f t="shared" si="46"/>
        <v>0.05</v>
      </c>
      <c r="Y29" s="13">
        <f t="shared" si="46"/>
        <v>0.05</v>
      </c>
      <c r="Z29" s="13">
        <f t="shared" si="46"/>
        <v>0.05</v>
      </c>
      <c r="AA29" s="13">
        <f t="shared" si="46"/>
        <v>0.05</v>
      </c>
      <c r="AB29" s="13">
        <f t="shared" si="46"/>
        <v>0.05</v>
      </c>
      <c r="AC29" s="13">
        <f t="shared" si="46"/>
        <v>0.05</v>
      </c>
      <c r="AD29" s="13">
        <f t="shared" si="46"/>
        <v>0.05</v>
      </c>
      <c r="AE29" s="13">
        <f t="shared" si="46"/>
        <v>0.05</v>
      </c>
      <c r="AF29" s="13">
        <f t="shared" si="46"/>
        <v>0.05</v>
      </c>
      <c r="AG29" s="13">
        <f t="shared" si="46"/>
        <v>0.05</v>
      </c>
      <c r="AH29" s="13">
        <f t="shared" si="46"/>
        <v>0.05</v>
      </c>
      <c r="AI29" s="13">
        <f t="shared" si="46"/>
        <v>0.05</v>
      </c>
      <c r="AJ29" s="13">
        <f t="shared" si="46"/>
        <v>0.05</v>
      </c>
      <c r="AK29" s="13">
        <f t="shared" si="46"/>
        <v>0.05</v>
      </c>
      <c r="AL29" s="13">
        <f t="shared" si="46"/>
        <v>0.05</v>
      </c>
      <c r="AM29" s="13">
        <f t="shared" si="46"/>
        <v>0.05</v>
      </c>
      <c r="AN29" s="13">
        <f t="shared" si="46"/>
        <v>0.05</v>
      </c>
      <c r="AO29" s="13">
        <f t="shared" si="46"/>
        <v>0.05</v>
      </c>
      <c r="AP29" s="13">
        <f t="shared" si="46"/>
        <v>0.05</v>
      </c>
      <c r="AQ29" s="13">
        <f t="shared" si="46"/>
        <v>0.05</v>
      </c>
      <c r="AR29" s="13">
        <f t="shared" si="46"/>
        <v>0.05</v>
      </c>
      <c r="AS29" s="13">
        <f t="shared" si="46"/>
        <v>0.05</v>
      </c>
      <c r="AT29" s="13">
        <f t="shared" si="46"/>
        <v>0.05</v>
      </c>
      <c r="AU29" s="13">
        <f t="shared" si="46"/>
        <v>0.05</v>
      </c>
      <c r="AV29" s="13">
        <f t="shared" si="46"/>
        <v>0.05</v>
      </c>
      <c r="AW29" s="13">
        <f t="shared" si="46"/>
        <v>0.05</v>
      </c>
      <c r="AX29" s="13">
        <f t="shared" si="46"/>
        <v>0.05</v>
      </c>
      <c r="AY29" s="13">
        <f t="shared" si="46"/>
        <v>0.05</v>
      </c>
      <c r="AZ29" s="13">
        <f t="shared" si="46"/>
        <v>0.05</v>
      </c>
      <c r="BA29" s="13">
        <f t="shared" si="46"/>
        <v>0.05</v>
      </c>
      <c r="BB29" s="13">
        <f t="shared" si="46"/>
        <v>0.05</v>
      </c>
      <c r="BC29" s="13">
        <f t="shared" si="46"/>
        <v>0.05</v>
      </c>
      <c r="BD29" s="13">
        <f t="shared" si="46"/>
        <v>0.05</v>
      </c>
      <c r="BE29" s="13">
        <f t="shared" si="46"/>
        <v>0.05</v>
      </c>
      <c r="BF29" s="13">
        <f t="shared" si="46"/>
        <v>0.05</v>
      </c>
      <c r="BG29" s="13">
        <f t="shared" si="46"/>
        <v>0.05</v>
      </c>
      <c r="BH29" s="13">
        <f t="shared" si="46"/>
        <v>0.05</v>
      </c>
      <c r="BI29" s="13">
        <f t="shared" si="46"/>
        <v>0.05</v>
      </c>
      <c r="BJ29" s="13">
        <f t="shared" si="46"/>
        <v>0.05</v>
      </c>
      <c r="BK29" s="13">
        <f t="shared" si="46"/>
        <v>0.05</v>
      </c>
      <c r="BL29" s="13">
        <f t="shared" si="46"/>
        <v>0.05</v>
      </c>
      <c r="BM29" s="13">
        <f t="shared" si="46"/>
        <v>0.05</v>
      </c>
      <c r="BN29" s="13">
        <f t="shared" si="46"/>
        <v>0.05</v>
      </c>
    </row>
    <row r="30" spans="2:66" ht="15" hidden="1" outlineLevel="1" thickTop="1" x14ac:dyDescent="0.35">
      <c r="B30" s="1" t="s">
        <v>20</v>
      </c>
      <c r="C30" s="1"/>
      <c r="D30" s="1"/>
      <c r="E30" s="1"/>
      <c r="F30" s="1"/>
      <c r="G30" s="14">
        <f>G29*G27</f>
        <v>5</v>
      </c>
      <c r="H30" s="14">
        <f t="shared" ref="H30:BN30" si="47">H29*H27</f>
        <v>5</v>
      </c>
      <c r="I30" s="14">
        <f t="shared" si="47"/>
        <v>25</v>
      </c>
      <c r="J30" s="14">
        <f t="shared" si="47"/>
        <v>25</v>
      </c>
      <c r="K30" s="14">
        <f t="shared" si="47"/>
        <v>25</v>
      </c>
      <c r="L30" s="14">
        <f t="shared" si="47"/>
        <v>25</v>
      </c>
      <c r="M30" s="14">
        <f t="shared" si="47"/>
        <v>25</v>
      </c>
      <c r="N30" s="14">
        <f t="shared" si="47"/>
        <v>25</v>
      </c>
      <c r="O30" s="14">
        <f t="shared" si="47"/>
        <v>25</v>
      </c>
      <c r="P30" s="14">
        <f t="shared" si="47"/>
        <v>25</v>
      </c>
      <c r="Q30" s="14">
        <f t="shared" si="47"/>
        <v>25</v>
      </c>
      <c r="R30" s="14">
        <f t="shared" si="47"/>
        <v>25</v>
      </c>
      <c r="S30" s="14">
        <f t="shared" si="47"/>
        <v>25</v>
      </c>
      <c r="T30" s="14">
        <f t="shared" si="47"/>
        <v>25</v>
      </c>
      <c r="U30" s="14">
        <f t="shared" si="47"/>
        <v>25</v>
      </c>
      <c r="V30" s="14">
        <f t="shared" si="47"/>
        <v>25</v>
      </c>
      <c r="W30" s="14">
        <f t="shared" si="47"/>
        <v>25</v>
      </c>
      <c r="X30" s="14">
        <f t="shared" si="47"/>
        <v>25</v>
      </c>
      <c r="Y30" s="14">
        <f t="shared" si="47"/>
        <v>25</v>
      </c>
      <c r="Z30" s="14">
        <f t="shared" si="47"/>
        <v>25</v>
      </c>
      <c r="AA30" s="14">
        <f t="shared" si="47"/>
        <v>25</v>
      </c>
      <c r="AB30" s="14">
        <f t="shared" si="47"/>
        <v>25</v>
      </c>
      <c r="AC30" s="14">
        <f t="shared" si="47"/>
        <v>25</v>
      </c>
      <c r="AD30" s="14">
        <f t="shared" si="47"/>
        <v>25</v>
      </c>
      <c r="AE30" s="14">
        <f t="shared" si="47"/>
        <v>25</v>
      </c>
      <c r="AF30" s="14">
        <f t="shared" si="47"/>
        <v>25</v>
      </c>
      <c r="AG30" s="14">
        <f t="shared" si="47"/>
        <v>25</v>
      </c>
      <c r="AH30" s="14">
        <f t="shared" si="47"/>
        <v>25</v>
      </c>
      <c r="AI30" s="14">
        <f t="shared" si="47"/>
        <v>25</v>
      </c>
      <c r="AJ30" s="14">
        <f t="shared" si="47"/>
        <v>25</v>
      </c>
      <c r="AK30" s="14">
        <f t="shared" si="47"/>
        <v>25</v>
      </c>
      <c r="AL30" s="14">
        <f t="shared" si="47"/>
        <v>25</v>
      </c>
      <c r="AM30" s="14">
        <f t="shared" si="47"/>
        <v>25</v>
      </c>
      <c r="AN30" s="14">
        <f t="shared" si="47"/>
        <v>25</v>
      </c>
      <c r="AO30" s="14">
        <f t="shared" si="47"/>
        <v>25</v>
      </c>
      <c r="AP30" s="14">
        <f t="shared" si="47"/>
        <v>25</v>
      </c>
      <c r="AQ30" s="14">
        <f t="shared" si="47"/>
        <v>25</v>
      </c>
      <c r="AR30" s="14">
        <f t="shared" si="47"/>
        <v>25</v>
      </c>
      <c r="AS30" s="14">
        <f t="shared" si="47"/>
        <v>25</v>
      </c>
      <c r="AT30" s="14">
        <f t="shared" si="47"/>
        <v>25</v>
      </c>
      <c r="AU30" s="14">
        <f t="shared" si="47"/>
        <v>25</v>
      </c>
      <c r="AV30" s="14">
        <f t="shared" si="47"/>
        <v>25</v>
      </c>
      <c r="AW30" s="14">
        <f t="shared" si="47"/>
        <v>25</v>
      </c>
      <c r="AX30" s="14">
        <f t="shared" si="47"/>
        <v>25</v>
      </c>
      <c r="AY30" s="14">
        <f t="shared" si="47"/>
        <v>25</v>
      </c>
      <c r="AZ30" s="14">
        <f t="shared" si="47"/>
        <v>25</v>
      </c>
      <c r="BA30" s="14">
        <f t="shared" si="47"/>
        <v>25</v>
      </c>
      <c r="BB30" s="14">
        <f t="shared" si="47"/>
        <v>25</v>
      </c>
      <c r="BC30" s="14">
        <f t="shared" si="47"/>
        <v>25</v>
      </c>
      <c r="BD30" s="14">
        <f t="shared" si="47"/>
        <v>25</v>
      </c>
      <c r="BE30" s="14">
        <f t="shared" si="47"/>
        <v>25</v>
      </c>
      <c r="BF30" s="14">
        <f t="shared" si="47"/>
        <v>25</v>
      </c>
      <c r="BG30" s="14">
        <f t="shared" si="47"/>
        <v>25</v>
      </c>
      <c r="BH30" s="14">
        <f t="shared" si="47"/>
        <v>25</v>
      </c>
      <c r="BI30" s="14">
        <f t="shared" si="47"/>
        <v>25</v>
      </c>
      <c r="BJ30" s="14">
        <f t="shared" si="47"/>
        <v>25</v>
      </c>
      <c r="BK30" s="14">
        <f t="shared" si="47"/>
        <v>25</v>
      </c>
      <c r="BL30" s="14">
        <f t="shared" si="47"/>
        <v>25</v>
      </c>
      <c r="BM30" s="14">
        <f t="shared" si="47"/>
        <v>25</v>
      </c>
      <c r="BN30" s="14">
        <f t="shared" si="47"/>
        <v>25</v>
      </c>
    </row>
    <row r="31" spans="2:66" ht="15" hidden="1" outlineLevel="1" thickBot="1" x14ac:dyDescent="0.4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</row>
    <row r="32" spans="2:66" ht="15.5" hidden="1" outlineLevel="1" x14ac:dyDescent="0.35">
      <c r="B32" s="21" t="s">
        <v>22</v>
      </c>
      <c r="C32" s="21"/>
      <c r="D32" s="21"/>
      <c r="E32" s="21"/>
      <c r="F32" s="21"/>
      <c r="G32" s="22">
        <f>G30+G22+G14</f>
        <v>119.5</v>
      </c>
      <c r="H32" s="22">
        <f t="shared" ref="H32:BN32" si="48">H30+H22+H14</f>
        <v>121.54</v>
      </c>
      <c r="I32" s="22">
        <f>I30+I22+I14</f>
        <v>256.12080000000003</v>
      </c>
      <c r="J32" s="22">
        <f t="shared" si="48"/>
        <v>145.74321599999999</v>
      </c>
      <c r="K32" s="22">
        <f t="shared" si="48"/>
        <v>147.90808032000001</v>
      </c>
      <c r="L32" s="22">
        <f t="shared" si="48"/>
        <v>150.11624192639999</v>
      </c>
      <c r="M32" s="22">
        <f t="shared" si="48"/>
        <v>152.368566764928</v>
      </c>
      <c r="N32" s="22">
        <f t="shared" si="48"/>
        <v>154.66593810022655</v>
      </c>
      <c r="O32" s="22">
        <f t="shared" si="48"/>
        <v>157.0092568622311</v>
      </c>
      <c r="P32" s="22">
        <f t="shared" si="48"/>
        <v>159.3994419994757</v>
      </c>
      <c r="Q32" s="22">
        <f t="shared" si="48"/>
        <v>161.83743083946524</v>
      </c>
      <c r="R32" s="22">
        <f t="shared" si="48"/>
        <v>164.32417945625454</v>
      </c>
      <c r="S32" s="22">
        <f t="shared" si="48"/>
        <v>166.86066304537962</v>
      </c>
      <c r="T32" s="22">
        <f t="shared" si="48"/>
        <v>169.44787630628721</v>
      </c>
      <c r="U32" s="22">
        <f t="shared" si="48"/>
        <v>172.08683383241296</v>
      </c>
      <c r="V32" s="22">
        <f t="shared" si="48"/>
        <v>174.77857050906124</v>
      </c>
      <c r="W32" s="22">
        <f t="shared" si="48"/>
        <v>177.52414191924245</v>
      </c>
      <c r="X32" s="22">
        <f t="shared" si="48"/>
        <v>180.3246247576273</v>
      </c>
      <c r="Y32" s="22">
        <f t="shared" si="48"/>
        <v>183.18111725277984</v>
      </c>
      <c r="Z32" s="22">
        <f t="shared" si="48"/>
        <v>186.09473959783543</v>
      </c>
      <c r="AA32" s="22">
        <f t="shared" si="48"/>
        <v>189.06663438979214</v>
      </c>
      <c r="AB32" s="22">
        <f t="shared" si="48"/>
        <v>192.09796707758798</v>
      </c>
      <c r="AC32" s="22">
        <f t="shared" si="48"/>
        <v>195.18992641913974</v>
      </c>
      <c r="AD32" s="22">
        <f t="shared" si="48"/>
        <v>198.34372494752253</v>
      </c>
      <c r="AE32" s="22">
        <f t="shared" si="48"/>
        <v>201.56059944647299</v>
      </c>
      <c r="AF32" s="22">
        <f t="shared" si="48"/>
        <v>204.84181143540246</v>
      </c>
      <c r="AG32" s="22">
        <f t="shared" si="48"/>
        <v>208.1886476641105</v>
      </c>
      <c r="AH32" s="22">
        <f t="shared" si="48"/>
        <v>211.60242061739271</v>
      </c>
      <c r="AI32" s="22">
        <f t="shared" si="48"/>
        <v>215.08446902974057</v>
      </c>
      <c r="AJ32" s="22">
        <f t="shared" si="48"/>
        <v>218.63615841033538</v>
      </c>
      <c r="AK32" s="22">
        <f t="shared" si="48"/>
        <v>222.25888157854209</v>
      </c>
      <c r="AL32" s="22">
        <f t="shared" si="48"/>
        <v>225.95405921011294</v>
      </c>
      <c r="AM32" s="22">
        <f t="shared" si="48"/>
        <v>229.72314039431521</v>
      </c>
      <c r="AN32" s="22">
        <f t="shared" si="48"/>
        <v>233.5676032022015</v>
      </c>
      <c r="AO32" s="22">
        <f t="shared" si="48"/>
        <v>237.48895526624554</v>
      </c>
      <c r="AP32" s="22">
        <f t="shared" si="48"/>
        <v>241.48873437157047</v>
      </c>
      <c r="AQ32" s="22">
        <f t="shared" si="48"/>
        <v>245.56850905900188</v>
      </c>
      <c r="AR32" s="22">
        <f t="shared" si="48"/>
        <v>249.7298792401819</v>
      </c>
      <c r="AS32" s="22">
        <f t="shared" si="48"/>
        <v>253.97447682498554</v>
      </c>
      <c r="AT32" s="22">
        <f t="shared" si="48"/>
        <v>258.30396636148527</v>
      </c>
      <c r="AU32" s="22">
        <f t="shared" si="48"/>
        <v>262.720045688715</v>
      </c>
      <c r="AV32" s="22">
        <f t="shared" si="48"/>
        <v>267.22444660248925</v>
      </c>
      <c r="AW32" s="22">
        <f t="shared" si="48"/>
        <v>271.81893553453904</v>
      </c>
      <c r="AX32" s="22">
        <f t="shared" si="48"/>
        <v>276.50531424522978</v>
      </c>
      <c r="AY32" s="22">
        <f t="shared" si="48"/>
        <v>281.28542053013445</v>
      </c>
      <c r="AZ32" s="22">
        <f t="shared" si="48"/>
        <v>286.16112894073717</v>
      </c>
      <c r="BA32" s="22">
        <f t="shared" si="48"/>
        <v>291.1343515195519</v>
      </c>
      <c r="BB32" s="22">
        <f t="shared" si="48"/>
        <v>296.20703854994292</v>
      </c>
      <c r="BC32" s="22">
        <f t="shared" si="48"/>
        <v>301.38117932094178</v>
      </c>
      <c r="BD32" s="22">
        <f t="shared" si="48"/>
        <v>306.65880290736061</v>
      </c>
      <c r="BE32" s="22">
        <f t="shared" si="48"/>
        <v>312.04197896550784</v>
      </c>
      <c r="BF32" s="22">
        <f t="shared" si="48"/>
        <v>317.53281854481799</v>
      </c>
      <c r="BG32" s="22">
        <f t="shared" si="48"/>
        <v>323.13347491571437</v>
      </c>
      <c r="BH32" s="22">
        <f t="shared" si="48"/>
        <v>328.84614441402863</v>
      </c>
      <c r="BI32" s="22">
        <f t="shared" si="48"/>
        <v>334.67306730230922</v>
      </c>
      <c r="BJ32" s="22">
        <f t="shared" si="48"/>
        <v>340.61652864835543</v>
      </c>
      <c r="BK32" s="22">
        <f t="shared" si="48"/>
        <v>346.67885922132251</v>
      </c>
      <c r="BL32" s="22">
        <f t="shared" si="48"/>
        <v>352.86243640574901</v>
      </c>
      <c r="BM32" s="22">
        <f t="shared" si="48"/>
        <v>359.16968513386399</v>
      </c>
      <c r="BN32" s="22">
        <f t="shared" si="48"/>
        <v>365.60307883654127</v>
      </c>
    </row>
    <row r="33" spans="2:66" collapsed="1" x14ac:dyDescent="0.35"/>
    <row r="34" spans="2:66" ht="16" thickBot="1" x14ac:dyDescent="0.4">
      <c r="B34" s="33" t="s">
        <v>23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</row>
    <row r="35" spans="2:66" hidden="1" outlineLevel="1" x14ac:dyDescent="0.35"/>
    <row r="36" spans="2:66" hidden="1" outlineLevel="1" x14ac:dyDescent="0.35">
      <c r="B36" s="5" t="s">
        <v>24</v>
      </c>
      <c r="C36" t="s">
        <v>29</v>
      </c>
    </row>
    <row r="37" spans="2:66" hidden="1" outlineLevel="1" x14ac:dyDescent="0.35">
      <c r="B37" t="s">
        <v>25</v>
      </c>
      <c r="C37" s="24">
        <v>0.2</v>
      </c>
      <c r="D37" s="34"/>
      <c r="E37" s="34"/>
      <c r="F37" s="34"/>
      <c r="G37" s="14">
        <f>$C37*G$32</f>
        <v>23.900000000000002</v>
      </c>
      <c r="H37" s="14">
        <f t="shared" ref="H37:BN39" si="49">$C37*H$32</f>
        <v>24.308000000000003</v>
      </c>
      <c r="I37" s="14">
        <f>$C37*I$32</f>
        <v>51.224160000000012</v>
      </c>
      <c r="J37" s="14">
        <f t="shared" si="49"/>
        <v>29.148643199999999</v>
      </c>
      <c r="K37" s="14">
        <f t="shared" si="49"/>
        <v>29.581616064000002</v>
      </c>
      <c r="L37" s="14">
        <f t="shared" si="49"/>
        <v>30.023248385279999</v>
      </c>
      <c r="M37" s="14">
        <f t="shared" si="49"/>
        <v>30.473713352985602</v>
      </c>
      <c r="N37" s="14">
        <f t="shared" si="49"/>
        <v>30.933187620045313</v>
      </c>
      <c r="O37" s="14">
        <f t="shared" si="49"/>
        <v>31.40185137244622</v>
      </c>
      <c r="P37" s="14">
        <f t="shared" si="49"/>
        <v>31.87988839989514</v>
      </c>
      <c r="Q37" s="14">
        <f t="shared" si="49"/>
        <v>32.367486167893048</v>
      </c>
      <c r="R37" s="14">
        <f t="shared" si="49"/>
        <v>32.864835891250912</v>
      </c>
      <c r="S37" s="14">
        <f t="shared" si="49"/>
        <v>33.372132609075926</v>
      </c>
      <c r="T37" s="14">
        <f t="shared" si="49"/>
        <v>33.889575261257441</v>
      </c>
      <c r="U37" s="14">
        <f t="shared" si="49"/>
        <v>34.417366766482594</v>
      </c>
      <c r="V37" s="14">
        <f t="shared" si="49"/>
        <v>34.955714101812248</v>
      </c>
      <c r="W37" s="14">
        <f t="shared" si="49"/>
        <v>35.504828383848491</v>
      </c>
      <c r="X37" s="14">
        <f t="shared" si="49"/>
        <v>36.064924951525462</v>
      </c>
      <c r="Y37" s="14">
        <f t="shared" si="49"/>
        <v>36.636223450555967</v>
      </c>
      <c r="Z37" s="14">
        <f t="shared" si="49"/>
        <v>37.218947919567086</v>
      </c>
      <c r="AA37" s="14">
        <f t="shared" si="49"/>
        <v>37.813326877958431</v>
      </c>
      <c r="AB37" s="14">
        <f t="shared" si="49"/>
        <v>38.419593415517596</v>
      </c>
      <c r="AC37" s="14">
        <f t="shared" si="49"/>
        <v>39.03798528382795</v>
      </c>
      <c r="AD37" s="14">
        <f t="shared" si="49"/>
        <v>39.668744989504511</v>
      </c>
      <c r="AE37" s="14">
        <f t="shared" si="49"/>
        <v>40.3121198892946</v>
      </c>
      <c r="AF37" s="14">
        <f t="shared" si="49"/>
        <v>40.968362287080495</v>
      </c>
      <c r="AG37" s="14">
        <f t="shared" si="49"/>
        <v>41.637729532822107</v>
      </c>
      <c r="AH37" s="14">
        <f t="shared" si="49"/>
        <v>42.320484123478543</v>
      </c>
      <c r="AI37" s="14">
        <f t="shared" si="49"/>
        <v>43.016893805948115</v>
      </c>
      <c r="AJ37" s="14">
        <f t="shared" si="49"/>
        <v>43.727231682067078</v>
      </c>
      <c r="AK37" s="14">
        <f t="shared" si="49"/>
        <v>44.451776315708422</v>
      </c>
      <c r="AL37" s="14">
        <f t="shared" si="49"/>
        <v>45.19081184202259</v>
      </c>
      <c r="AM37" s="14">
        <f t="shared" si="49"/>
        <v>45.944628078863047</v>
      </c>
      <c r="AN37" s="14">
        <f t="shared" si="49"/>
        <v>46.713520640440301</v>
      </c>
      <c r="AO37" s="14">
        <f t="shared" si="49"/>
        <v>47.497791053249109</v>
      </c>
      <c r="AP37" s="14">
        <f t="shared" si="49"/>
        <v>48.2977468743141</v>
      </c>
      <c r="AQ37" s="14">
        <f t="shared" si="49"/>
        <v>49.113701811800382</v>
      </c>
      <c r="AR37" s="14">
        <f t="shared" si="49"/>
        <v>49.945975848036383</v>
      </c>
      <c r="AS37" s="14">
        <f t="shared" si="49"/>
        <v>50.79489536499711</v>
      </c>
      <c r="AT37" s="14">
        <f t="shared" si="49"/>
        <v>51.660793272297056</v>
      </c>
      <c r="AU37" s="14">
        <f t="shared" si="49"/>
        <v>52.544009137743004</v>
      </c>
      <c r="AV37" s="14">
        <f t="shared" si="49"/>
        <v>53.44488932049785</v>
      </c>
      <c r="AW37" s="14">
        <f t="shared" si="49"/>
        <v>54.363787106907807</v>
      </c>
      <c r="AX37" s="14">
        <f t="shared" si="49"/>
        <v>55.301062849045962</v>
      </c>
      <c r="AY37" s="14">
        <f t="shared" si="49"/>
        <v>56.257084106026895</v>
      </c>
      <c r="AZ37" s="14">
        <f t="shared" si="49"/>
        <v>57.232225788147439</v>
      </c>
      <c r="BA37" s="14">
        <f t="shared" si="49"/>
        <v>58.226870303910381</v>
      </c>
      <c r="BB37" s="14">
        <f t="shared" si="49"/>
        <v>59.241407709988586</v>
      </c>
      <c r="BC37" s="14">
        <f t="shared" si="49"/>
        <v>60.276235864188358</v>
      </c>
      <c r="BD37" s="14">
        <f t="shared" si="49"/>
        <v>61.331760581472125</v>
      </c>
      <c r="BE37" s="14">
        <f t="shared" si="49"/>
        <v>62.408395793101569</v>
      </c>
      <c r="BF37" s="14">
        <f t="shared" si="49"/>
        <v>63.506563708963597</v>
      </c>
      <c r="BG37" s="14">
        <f t="shared" si="49"/>
        <v>64.626694983142883</v>
      </c>
      <c r="BH37" s="14">
        <f t="shared" si="49"/>
        <v>65.769228882805734</v>
      </c>
      <c r="BI37" s="14">
        <f t="shared" si="49"/>
        <v>66.934613460461847</v>
      </c>
      <c r="BJ37" s="14">
        <f t="shared" si="49"/>
        <v>68.123305729671088</v>
      </c>
      <c r="BK37" s="14">
        <f t="shared" si="49"/>
        <v>69.335771844264499</v>
      </c>
      <c r="BL37" s="14">
        <f t="shared" si="49"/>
        <v>70.572487281149805</v>
      </c>
      <c r="BM37" s="14">
        <f t="shared" si="49"/>
        <v>71.833937026772801</v>
      </c>
      <c r="BN37" s="14">
        <f t="shared" si="49"/>
        <v>73.120615767308252</v>
      </c>
    </row>
    <row r="38" spans="2:66" hidden="1" outlineLevel="1" x14ac:dyDescent="0.35">
      <c r="B38" t="s">
        <v>27</v>
      </c>
      <c r="C38" s="24">
        <v>0.5</v>
      </c>
      <c r="D38" s="34"/>
      <c r="E38" s="34"/>
      <c r="F38" s="34"/>
      <c r="G38" s="14">
        <f t="shared" ref="G38:V39" si="50">$C38*G$32</f>
        <v>59.75</v>
      </c>
      <c r="H38" s="14">
        <f>$C38*H$32</f>
        <v>60.77</v>
      </c>
      <c r="I38" s="14">
        <f t="shared" si="50"/>
        <v>128.06040000000002</v>
      </c>
      <c r="J38" s="14">
        <f t="shared" si="50"/>
        <v>72.871607999999995</v>
      </c>
      <c r="K38" s="14">
        <f t="shared" si="50"/>
        <v>73.954040160000005</v>
      </c>
      <c r="L38" s="14">
        <f t="shared" si="50"/>
        <v>75.058120963199997</v>
      </c>
      <c r="M38" s="14">
        <f t="shared" si="50"/>
        <v>76.184283382464002</v>
      </c>
      <c r="N38" s="14">
        <f t="shared" si="50"/>
        <v>77.332969050113277</v>
      </c>
      <c r="O38" s="14">
        <f t="shared" si="50"/>
        <v>78.504628431115549</v>
      </c>
      <c r="P38" s="14">
        <f t="shared" si="50"/>
        <v>79.699720999737849</v>
      </c>
      <c r="Q38" s="14">
        <f t="shared" si="50"/>
        <v>80.918715419732621</v>
      </c>
      <c r="R38" s="14">
        <f t="shared" si="50"/>
        <v>82.16208972812727</v>
      </c>
      <c r="S38" s="14">
        <f t="shared" si="50"/>
        <v>83.430331522689812</v>
      </c>
      <c r="T38" s="14">
        <f t="shared" si="50"/>
        <v>84.723938153143607</v>
      </c>
      <c r="U38" s="14">
        <f t="shared" si="50"/>
        <v>86.043416916206482</v>
      </c>
      <c r="V38" s="14">
        <f t="shared" si="50"/>
        <v>87.38928525453062</v>
      </c>
      <c r="W38" s="14">
        <f t="shared" si="49"/>
        <v>88.762070959621227</v>
      </c>
      <c r="X38" s="14">
        <f t="shared" si="49"/>
        <v>90.162312378813652</v>
      </c>
      <c r="Y38" s="14">
        <f t="shared" si="49"/>
        <v>91.590558626389921</v>
      </c>
      <c r="Z38" s="14">
        <f t="shared" si="49"/>
        <v>93.047369798917714</v>
      </c>
      <c r="AA38" s="14">
        <f t="shared" si="49"/>
        <v>94.533317194896071</v>
      </c>
      <c r="AB38" s="14">
        <f t="shared" si="49"/>
        <v>96.048983538793991</v>
      </c>
      <c r="AC38" s="14">
        <f t="shared" si="49"/>
        <v>97.594963209569869</v>
      </c>
      <c r="AD38" s="14">
        <f t="shared" si="49"/>
        <v>99.171862473761266</v>
      </c>
      <c r="AE38" s="14">
        <f t="shared" si="49"/>
        <v>100.7802997232365</v>
      </c>
      <c r="AF38" s="14">
        <f t="shared" si="49"/>
        <v>102.42090571770123</v>
      </c>
      <c r="AG38" s="14">
        <f t="shared" si="49"/>
        <v>104.09432383205525</v>
      </c>
      <c r="AH38" s="14">
        <f t="shared" si="49"/>
        <v>105.80121030869635</v>
      </c>
      <c r="AI38" s="14">
        <f t="shared" si="49"/>
        <v>107.54223451487029</v>
      </c>
      <c r="AJ38" s="14">
        <f t="shared" si="49"/>
        <v>109.31807920516769</v>
      </c>
      <c r="AK38" s="14">
        <f t="shared" si="49"/>
        <v>111.12944078927104</v>
      </c>
      <c r="AL38" s="14">
        <f t="shared" si="49"/>
        <v>112.97702960505647</v>
      </c>
      <c r="AM38" s="14">
        <f t="shared" si="49"/>
        <v>114.8615701971576</v>
      </c>
      <c r="AN38" s="14">
        <f t="shared" si="49"/>
        <v>116.78380160110075</v>
      </c>
      <c r="AO38" s="14">
        <f t="shared" si="49"/>
        <v>118.74447763312277</v>
      </c>
      <c r="AP38" s="14">
        <f t="shared" si="49"/>
        <v>120.74436718578524</v>
      </c>
      <c r="AQ38" s="14">
        <f t="shared" si="49"/>
        <v>122.78425452950094</v>
      </c>
      <c r="AR38" s="14">
        <f t="shared" si="49"/>
        <v>124.86493962009095</v>
      </c>
      <c r="AS38" s="14">
        <f t="shared" si="49"/>
        <v>126.98723841249277</v>
      </c>
      <c r="AT38" s="14">
        <f t="shared" si="49"/>
        <v>129.15198318074263</v>
      </c>
      <c r="AU38" s="14">
        <f t="shared" si="49"/>
        <v>131.3600228443575</v>
      </c>
      <c r="AV38" s="14">
        <f t="shared" si="49"/>
        <v>133.61222330124463</v>
      </c>
      <c r="AW38" s="14">
        <f t="shared" si="49"/>
        <v>135.90946776726952</v>
      </c>
      <c r="AX38" s="14">
        <f t="shared" si="49"/>
        <v>138.25265712261489</v>
      </c>
      <c r="AY38" s="14">
        <f t="shared" si="49"/>
        <v>140.64271026506722</v>
      </c>
      <c r="AZ38" s="14">
        <f t="shared" si="49"/>
        <v>143.08056447036859</v>
      </c>
      <c r="BA38" s="14">
        <f t="shared" si="49"/>
        <v>145.56717575977595</v>
      </c>
      <c r="BB38" s="14">
        <f t="shared" si="49"/>
        <v>148.10351927497146</v>
      </c>
      <c r="BC38" s="14">
        <f t="shared" si="49"/>
        <v>150.69058966047089</v>
      </c>
      <c r="BD38" s="14">
        <f t="shared" si="49"/>
        <v>153.3294014536803</v>
      </c>
      <c r="BE38" s="14">
        <f t="shared" si="49"/>
        <v>156.02098948275392</v>
      </c>
      <c r="BF38" s="14">
        <f t="shared" si="49"/>
        <v>158.76640927240899</v>
      </c>
      <c r="BG38" s="14">
        <f t="shared" si="49"/>
        <v>161.56673745785719</v>
      </c>
      <c r="BH38" s="14">
        <f t="shared" si="49"/>
        <v>164.42307220701431</v>
      </c>
      <c r="BI38" s="14">
        <f t="shared" si="49"/>
        <v>167.33653365115461</v>
      </c>
      <c r="BJ38" s="14">
        <f t="shared" si="49"/>
        <v>170.30826432417771</v>
      </c>
      <c r="BK38" s="14">
        <f t="shared" si="49"/>
        <v>173.33942961066126</v>
      </c>
      <c r="BL38" s="14">
        <f t="shared" si="49"/>
        <v>176.4312182028745</v>
      </c>
      <c r="BM38" s="14">
        <f t="shared" si="49"/>
        <v>179.584842566932</v>
      </c>
      <c r="BN38" s="14">
        <f t="shared" si="49"/>
        <v>182.80153941827064</v>
      </c>
    </row>
    <row r="39" spans="2:66" ht="15" hidden="1" outlineLevel="1" thickBot="1" x14ac:dyDescent="0.4">
      <c r="B39" s="10" t="s">
        <v>26</v>
      </c>
      <c r="C39" s="11">
        <v>0.3</v>
      </c>
      <c r="D39" s="35"/>
      <c r="E39" s="35"/>
      <c r="F39" s="35"/>
      <c r="G39" s="20">
        <f t="shared" si="50"/>
        <v>35.85</v>
      </c>
      <c r="H39" s="20">
        <f t="shared" si="49"/>
        <v>36.462000000000003</v>
      </c>
      <c r="I39" s="20">
        <f t="shared" si="49"/>
        <v>76.836240000000004</v>
      </c>
      <c r="J39" s="20">
        <f t="shared" si="49"/>
        <v>43.722964799999993</v>
      </c>
      <c r="K39" s="20">
        <f t="shared" si="49"/>
        <v>44.372424096000003</v>
      </c>
      <c r="L39" s="20">
        <f t="shared" si="49"/>
        <v>45.034872577919998</v>
      </c>
      <c r="M39" s="20">
        <f t="shared" si="49"/>
        <v>45.710570029478397</v>
      </c>
      <c r="N39" s="20">
        <f t="shared" si="49"/>
        <v>46.399781430067968</v>
      </c>
      <c r="O39" s="20">
        <f t="shared" si="49"/>
        <v>47.102777058669325</v>
      </c>
      <c r="P39" s="20">
        <f t="shared" si="49"/>
        <v>47.819832599842705</v>
      </c>
      <c r="Q39" s="20">
        <f t="shared" si="49"/>
        <v>48.551229251839572</v>
      </c>
      <c r="R39" s="20">
        <f t="shared" si="49"/>
        <v>49.297253836876358</v>
      </c>
      <c r="S39" s="20">
        <f t="shared" si="49"/>
        <v>50.058198913613886</v>
      </c>
      <c r="T39" s="20">
        <f t="shared" si="49"/>
        <v>50.834362891886165</v>
      </c>
      <c r="U39" s="20">
        <f t="shared" si="49"/>
        <v>51.626050149723888</v>
      </c>
      <c r="V39" s="20">
        <f t="shared" si="49"/>
        <v>52.433571152718372</v>
      </c>
      <c r="W39" s="20">
        <f t="shared" si="49"/>
        <v>53.257242575772736</v>
      </c>
      <c r="X39" s="20">
        <f t="shared" si="49"/>
        <v>54.09738742728819</v>
      </c>
      <c r="Y39" s="20">
        <f t="shared" si="49"/>
        <v>54.954335175833954</v>
      </c>
      <c r="Z39" s="20">
        <f t="shared" si="49"/>
        <v>55.828421879350628</v>
      </c>
      <c r="AA39" s="20">
        <f t="shared" si="49"/>
        <v>56.71999031693764</v>
      </c>
      <c r="AB39" s="20">
        <f t="shared" si="49"/>
        <v>57.629390123276394</v>
      </c>
      <c r="AC39" s="20">
        <f t="shared" si="49"/>
        <v>58.556977925741919</v>
      </c>
      <c r="AD39" s="20">
        <f t="shared" si="49"/>
        <v>59.503117484256755</v>
      </c>
      <c r="AE39" s="20">
        <f t="shared" si="49"/>
        <v>60.468179833941896</v>
      </c>
      <c r="AF39" s="20">
        <f t="shared" si="49"/>
        <v>61.452543430620736</v>
      </c>
      <c r="AG39" s="20">
        <f t="shared" si="49"/>
        <v>62.456594299233146</v>
      </c>
      <c r="AH39" s="20">
        <f t="shared" si="49"/>
        <v>63.480726185217812</v>
      </c>
      <c r="AI39" s="20">
        <f t="shared" si="49"/>
        <v>64.525340708922172</v>
      </c>
      <c r="AJ39" s="20">
        <f t="shared" si="49"/>
        <v>65.590847523100607</v>
      </c>
      <c r="AK39" s="20">
        <f t="shared" si="49"/>
        <v>66.677664473562629</v>
      </c>
      <c r="AL39" s="20">
        <f t="shared" si="49"/>
        <v>67.786217763033875</v>
      </c>
      <c r="AM39" s="20">
        <f t="shared" si="49"/>
        <v>68.916942118294557</v>
      </c>
      <c r="AN39" s="20">
        <f t="shared" si="49"/>
        <v>70.07028096066044</v>
      </c>
      <c r="AO39" s="20">
        <f t="shared" si="49"/>
        <v>71.246686579873653</v>
      </c>
      <c r="AP39" s="20">
        <f t="shared" si="49"/>
        <v>72.446620311471136</v>
      </c>
      <c r="AQ39" s="20">
        <f t="shared" si="49"/>
        <v>73.670552717700559</v>
      </c>
      <c r="AR39" s="20">
        <f t="shared" si="49"/>
        <v>74.918963772054568</v>
      </c>
      <c r="AS39" s="20">
        <f t="shared" si="49"/>
        <v>76.192343047495655</v>
      </c>
      <c r="AT39" s="20">
        <f t="shared" si="49"/>
        <v>77.491189908445577</v>
      </c>
      <c r="AU39" s="20">
        <f t="shared" si="49"/>
        <v>78.816013706614498</v>
      </c>
      <c r="AV39" s="20">
        <f t="shared" si="49"/>
        <v>80.167333980746776</v>
      </c>
      <c r="AW39" s="20">
        <f t="shared" si="49"/>
        <v>81.545680660361711</v>
      </c>
      <c r="AX39" s="20">
        <f t="shared" si="49"/>
        <v>82.951594273568929</v>
      </c>
      <c r="AY39" s="20">
        <f t="shared" si="49"/>
        <v>84.385626159040328</v>
      </c>
      <c r="AZ39" s="20">
        <f t="shared" si="49"/>
        <v>85.848338682221154</v>
      </c>
      <c r="BA39" s="20">
        <f t="shared" si="49"/>
        <v>87.340305455865561</v>
      </c>
      <c r="BB39" s="20">
        <f t="shared" si="49"/>
        <v>88.862111564982868</v>
      </c>
      <c r="BC39" s="20">
        <f t="shared" si="49"/>
        <v>90.414353796282526</v>
      </c>
      <c r="BD39" s="20">
        <f t="shared" si="49"/>
        <v>91.99764087220818</v>
      </c>
      <c r="BE39" s="20">
        <f t="shared" si="49"/>
        <v>93.612593689652343</v>
      </c>
      <c r="BF39" s="20">
        <f t="shared" si="49"/>
        <v>95.259845563445396</v>
      </c>
      <c r="BG39" s="20">
        <f t="shared" si="49"/>
        <v>96.940042474714303</v>
      </c>
      <c r="BH39" s="20">
        <f t="shared" si="49"/>
        <v>98.65384332420858</v>
      </c>
      <c r="BI39" s="20">
        <f t="shared" si="49"/>
        <v>100.40192019069276</v>
      </c>
      <c r="BJ39" s="20">
        <f t="shared" si="49"/>
        <v>102.18495859450663</v>
      </c>
      <c r="BK39" s="20">
        <f t="shared" si="49"/>
        <v>104.00365776639676</v>
      </c>
      <c r="BL39" s="20">
        <f t="shared" si="49"/>
        <v>105.8587309217247</v>
      </c>
      <c r="BM39" s="20">
        <f t="shared" si="49"/>
        <v>107.7509055401592</v>
      </c>
      <c r="BN39" s="20">
        <f t="shared" si="49"/>
        <v>109.68092365096238</v>
      </c>
    </row>
    <row r="40" spans="2:66" ht="15" hidden="1" outlineLevel="1" thickTop="1" x14ac:dyDescent="0.35">
      <c r="B40" s="1" t="s">
        <v>28</v>
      </c>
      <c r="C40" s="25">
        <f>SUM(C37:C39)</f>
        <v>1</v>
      </c>
      <c r="D40" s="25"/>
      <c r="E40" s="25"/>
      <c r="F40" s="25"/>
      <c r="G40" s="26">
        <f>SUM(G37:G39)</f>
        <v>119.5</v>
      </c>
      <c r="H40" s="26">
        <f t="shared" ref="H40:BN40" si="51">SUM(H37:H39)</f>
        <v>121.54</v>
      </c>
      <c r="I40" s="26">
        <f t="shared" si="51"/>
        <v>256.12080000000003</v>
      </c>
      <c r="J40" s="26">
        <f t="shared" si="51"/>
        <v>145.74321599999999</v>
      </c>
      <c r="K40" s="26">
        <f t="shared" si="51"/>
        <v>147.90808032000001</v>
      </c>
      <c r="L40" s="26">
        <f t="shared" si="51"/>
        <v>150.11624192639999</v>
      </c>
      <c r="M40" s="26">
        <f t="shared" si="51"/>
        <v>152.368566764928</v>
      </c>
      <c r="N40" s="26">
        <f t="shared" si="51"/>
        <v>154.66593810022655</v>
      </c>
      <c r="O40" s="26">
        <f t="shared" si="51"/>
        <v>157.0092568622311</v>
      </c>
      <c r="P40" s="26">
        <f t="shared" si="51"/>
        <v>159.3994419994757</v>
      </c>
      <c r="Q40" s="26">
        <f t="shared" si="51"/>
        <v>161.83743083946524</v>
      </c>
      <c r="R40" s="26">
        <f t="shared" si="51"/>
        <v>164.32417945625454</v>
      </c>
      <c r="S40" s="26">
        <f t="shared" si="51"/>
        <v>166.86066304537962</v>
      </c>
      <c r="T40" s="26">
        <f t="shared" si="51"/>
        <v>169.44787630628721</v>
      </c>
      <c r="U40" s="26">
        <f t="shared" si="51"/>
        <v>172.08683383241296</v>
      </c>
      <c r="V40" s="26">
        <f t="shared" si="51"/>
        <v>174.77857050906124</v>
      </c>
      <c r="W40" s="26">
        <f t="shared" si="51"/>
        <v>177.52414191924245</v>
      </c>
      <c r="X40" s="26">
        <f t="shared" si="51"/>
        <v>180.3246247576273</v>
      </c>
      <c r="Y40" s="26">
        <f t="shared" si="51"/>
        <v>183.18111725277984</v>
      </c>
      <c r="Z40" s="26">
        <f t="shared" si="51"/>
        <v>186.09473959783543</v>
      </c>
      <c r="AA40" s="26">
        <f t="shared" si="51"/>
        <v>189.06663438979214</v>
      </c>
      <c r="AB40" s="26">
        <f t="shared" si="51"/>
        <v>192.09796707758795</v>
      </c>
      <c r="AC40" s="26">
        <f t="shared" si="51"/>
        <v>195.18992641913974</v>
      </c>
      <c r="AD40" s="26">
        <f t="shared" si="51"/>
        <v>198.34372494752253</v>
      </c>
      <c r="AE40" s="26">
        <f t="shared" si="51"/>
        <v>201.56059944647299</v>
      </c>
      <c r="AF40" s="26">
        <f t="shared" si="51"/>
        <v>204.84181143540246</v>
      </c>
      <c r="AG40" s="26">
        <f t="shared" si="51"/>
        <v>208.18864766411048</v>
      </c>
      <c r="AH40" s="26">
        <f t="shared" si="51"/>
        <v>211.60242061739271</v>
      </c>
      <c r="AI40" s="26">
        <f t="shared" si="51"/>
        <v>215.08446902974055</v>
      </c>
      <c r="AJ40" s="26">
        <f t="shared" si="51"/>
        <v>218.63615841033538</v>
      </c>
      <c r="AK40" s="26">
        <f t="shared" si="51"/>
        <v>222.25888157854209</v>
      </c>
      <c r="AL40" s="26">
        <f t="shared" si="51"/>
        <v>225.95405921011294</v>
      </c>
      <c r="AM40" s="26">
        <f t="shared" si="51"/>
        <v>229.72314039431524</v>
      </c>
      <c r="AN40" s="26">
        <f t="shared" si="51"/>
        <v>233.5676032022015</v>
      </c>
      <c r="AO40" s="26">
        <f t="shared" si="51"/>
        <v>237.48895526624554</v>
      </c>
      <c r="AP40" s="26">
        <f t="shared" si="51"/>
        <v>241.48873437157044</v>
      </c>
      <c r="AQ40" s="26">
        <f t="shared" si="51"/>
        <v>245.56850905900188</v>
      </c>
      <c r="AR40" s="26">
        <f t="shared" si="51"/>
        <v>249.7298792401819</v>
      </c>
      <c r="AS40" s="26">
        <f t="shared" si="51"/>
        <v>253.97447682498554</v>
      </c>
      <c r="AT40" s="26">
        <f t="shared" si="51"/>
        <v>258.30396636148527</v>
      </c>
      <c r="AU40" s="26">
        <f t="shared" si="51"/>
        <v>262.720045688715</v>
      </c>
      <c r="AV40" s="26">
        <f t="shared" si="51"/>
        <v>267.22444660248925</v>
      </c>
      <c r="AW40" s="26">
        <f t="shared" si="51"/>
        <v>271.81893553453904</v>
      </c>
      <c r="AX40" s="26">
        <f t="shared" si="51"/>
        <v>276.50531424522978</v>
      </c>
      <c r="AY40" s="26">
        <f t="shared" si="51"/>
        <v>281.28542053013445</v>
      </c>
      <c r="AZ40" s="26">
        <f t="shared" si="51"/>
        <v>286.16112894073717</v>
      </c>
      <c r="BA40" s="26">
        <f t="shared" si="51"/>
        <v>291.1343515195519</v>
      </c>
      <c r="BB40" s="26">
        <f t="shared" si="51"/>
        <v>296.20703854994292</v>
      </c>
      <c r="BC40" s="26">
        <f t="shared" si="51"/>
        <v>301.38117932094178</v>
      </c>
      <c r="BD40" s="26">
        <f t="shared" si="51"/>
        <v>306.65880290736061</v>
      </c>
      <c r="BE40" s="26">
        <f t="shared" si="51"/>
        <v>312.04197896550784</v>
      </c>
      <c r="BF40" s="26">
        <f t="shared" si="51"/>
        <v>317.53281854481799</v>
      </c>
      <c r="BG40" s="26">
        <f t="shared" si="51"/>
        <v>323.13347491571437</v>
      </c>
      <c r="BH40" s="26">
        <f t="shared" si="51"/>
        <v>328.84614441402863</v>
      </c>
      <c r="BI40" s="26">
        <f t="shared" si="51"/>
        <v>334.67306730230922</v>
      </c>
      <c r="BJ40" s="26">
        <f t="shared" si="51"/>
        <v>340.61652864835543</v>
      </c>
      <c r="BK40" s="26">
        <f t="shared" si="51"/>
        <v>346.67885922132251</v>
      </c>
      <c r="BL40" s="26">
        <f t="shared" si="51"/>
        <v>352.86243640574901</v>
      </c>
      <c r="BM40" s="26">
        <f t="shared" si="51"/>
        <v>359.16968513386399</v>
      </c>
      <c r="BN40" s="26">
        <f t="shared" si="51"/>
        <v>365.60307883654127</v>
      </c>
    </row>
    <row r="41" spans="2:66" hidden="1" outlineLevel="1" x14ac:dyDescent="0.35"/>
    <row r="42" spans="2:66" hidden="1" outlineLevel="1" x14ac:dyDescent="0.35">
      <c r="B42" s="5" t="s">
        <v>24</v>
      </c>
      <c r="C42" t="s">
        <v>30</v>
      </c>
    </row>
    <row r="43" spans="2:66" hidden="1" outlineLevel="1" x14ac:dyDescent="0.35">
      <c r="B43" t="s">
        <v>25</v>
      </c>
      <c r="C43" s="24">
        <v>0.03</v>
      </c>
      <c r="D43" s="34"/>
      <c r="E43" s="34"/>
      <c r="F43" s="34"/>
      <c r="G43" s="28">
        <f>C48*-$C43</f>
        <v>-0.6</v>
      </c>
      <c r="H43" s="28">
        <f t="shared" ref="H43:BN43" si="52">G48*-$C43</f>
        <v>-1.2989999999999999</v>
      </c>
      <c r="I43" s="28">
        <f t="shared" si="52"/>
        <v>-1.9892699999999999</v>
      </c>
      <c r="J43" s="28">
        <f t="shared" si="52"/>
        <v>-3.4663167000000001</v>
      </c>
      <c r="K43" s="28">
        <f t="shared" si="52"/>
        <v>-4.2367864950000005</v>
      </c>
      <c r="L43" s="28">
        <f t="shared" si="52"/>
        <v>-4.997131382070001</v>
      </c>
      <c r="M43" s="28">
        <f t="shared" si="52"/>
        <v>-5.7479148921663006</v>
      </c>
      <c r="N43" s="28">
        <f t="shared" si="52"/>
        <v>-6.4896888459908801</v>
      </c>
      <c r="O43" s="28">
        <f t="shared" si="52"/>
        <v>-7.2229938092125128</v>
      </c>
      <c r="P43" s="28">
        <f t="shared" si="52"/>
        <v>-7.9483595361095238</v>
      </c>
      <c r="Q43" s="28">
        <f t="shared" si="52"/>
        <v>-8.6663054020230916</v>
      </c>
      <c r="R43" s="28">
        <f t="shared" si="52"/>
        <v>-9.377340824999191</v>
      </c>
      <c r="S43" s="28">
        <f t="shared" si="52"/>
        <v>-10.081965676986741</v>
      </c>
      <c r="T43" s="28">
        <f t="shared" si="52"/>
        <v>-10.780670684949419</v>
      </c>
      <c r="U43" s="28">
        <f t="shared" si="52"/>
        <v>-11.473937822238659</v>
      </c>
      <c r="V43" s="28">
        <f t="shared" si="52"/>
        <v>-12.162240690565977</v>
      </c>
      <c r="W43" s="28">
        <f t="shared" si="52"/>
        <v>-12.846044892903365</v>
      </c>
      <c r="X43" s="28">
        <f t="shared" si="52"/>
        <v>-13.525808397631719</v>
      </c>
      <c r="Y43" s="28">
        <f t="shared" si="52"/>
        <v>-14.201981894248533</v>
      </c>
      <c r="Z43" s="28">
        <f t="shared" si="52"/>
        <v>-14.875009140937756</v>
      </c>
      <c r="AA43" s="28">
        <f t="shared" si="52"/>
        <v>-15.545327304296633</v>
      </c>
      <c r="AB43" s="28">
        <f t="shared" si="52"/>
        <v>-16.213367291506486</v>
      </c>
      <c r="AC43" s="28">
        <f t="shared" si="52"/>
        <v>-16.879554075226821</v>
      </c>
      <c r="AD43" s="28">
        <f t="shared" si="52"/>
        <v>-17.544307011484854</v>
      </c>
      <c r="AE43" s="28">
        <f t="shared" si="52"/>
        <v>-18.208040150825443</v>
      </c>
      <c r="AF43" s="28">
        <f t="shared" si="52"/>
        <v>-18.871162542979519</v>
      </c>
      <c r="AG43" s="28">
        <f t="shared" si="52"/>
        <v>-19.534078535302548</v>
      </c>
      <c r="AH43" s="28">
        <f t="shared" si="52"/>
        <v>-20.197188065228133</v>
      </c>
      <c r="AI43" s="28">
        <f t="shared" si="52"/>
        <v>-20.860886946975643</v>
      </c>
      <c r="AJ43" s="28">
        <f t="shared" si="52"/>
        <v>-21.52556715274482</v>
      </c>
      <c r="AK43" s="28">
        <f t="shared" si="52"/>
        <v>-22.19161708862449</v>
      </c>
      <c r="AL43" s="28">
        <f t="shared" si="52"/>
        <v>-22.859421865437007</v>
      </c>
      <c r="AM43" s="28">
        <f t="shared" si="52"/>
        <v>-23.529363564734577</v>
      </c>
      <c r="AN43" s="28">
        <f t="shared" si="52"/>
        <v>-24.201821500158434</v>
      </c>
      <c r="AO43" s="28">
        <f t="shared" si="52"/>
        <v>-24.877172474366887</v>
      </c>
      <c r="AP43" s="28">
        <f t="shared" si="52"/>
        <v>-25.555791031733353</v>
      </c>
      <c r="AQ43" s="28">
        <f t="shared" si="52"/>
        <v>-26.238049707010774</v>
      </c>
      <c r="AR43" s="28">
        <f t="shared" si="52"/>
        <v>-26.924319270154463</v>
      </c>
      <c r="AS43" s="28">
        <f t="shared" si="52"/>
        <v>-27.61496896749092</v>
      </c>
      <c r="AT43" s="28">
        <f t="shared" si="52"/>
        <v>-28.310366759416109</v>
      </c>
      <c r="AU43" s="28">
        <f t="shared" si="52"/>
        <v>-29.010879554802536</v>
      </c>
      <c r="AV43" s="28">
        <f t="shared" si="52"/>
        <v>-29.716873442290751</v>
      </c>
      <c r="AW43" s="28">
        <f t="shared" si="52"/>
        <v>-30.428713918636966</v>
      </c>
      <c r="AX43" s="28">
        <f t="shared" si="52"/>
        <v>-31.146766114285089</v>
      </c>
      <c r="AY43" s="28">
        <f t="shared" si="52"/>
        <v>-31.87139501632792</v>
      </c>
      <c r="AZ43" s="28">
        <f t="shared" si="52"/>
        <v>-32.602965689018895</v>
      </c>
      <c r="BA43" s="28">
        <f t="shared" si="52"/>
        <v>-33.341843491992748</v>
      </c>
      <c r="BB43" s="28">
        <f t="shared" si="52"/>
        <v>-34.088394296350273</v>
      </c>
      <c r="BC43" s="28">
        <f t="shared" si="52"/>
        <v>-34.842984698759423</v>
      </c>
      <c r="BD43" s="28">
        <f t="shared" si="52"/>
        <v>-35.605982233722287</v>
      </c>
      <c r="BE43" s="28">
        <f t="shared" si="52"/>
        <v>-36.377755584154784</v>
      </c>
      <c r="BF43" s="28">
        <f t="shared" si="52"/>
        <v>-37.158674790423191</v>
      </c>
      <c r="BG43" s="28">
        <f t="shared" si="52"/>
        <v>-37.949111457979399</v>
      </c>
      <c r="BH43" s="28">
        <f t="shared" si="52"/>
        <v>-38.749438963734306</v>
      </c>
      <c r="BI43" s="28">
        <f t="shared" si="52"/>
        <v>-39.560032661306444</v>
      </c>
      <c r="BJ43" s="28">
        <f t="shared" si="52"/>
        <v>-40.381270085281109</v>
      </c>
      <c r="BK43" s="28">
        <f t="shared" si="52"/>
        <v>-41.213531154612809</v>
      </c>
      <c r="BL43" s="28">
        <f t="shared" si="52"/>
        <v>-42.057198375302356</v>
      </c>
      <c r="BM43" s="28">
        <f t="shared" si="52"/>
        <v>-42.912657042477775</v>
      </c>
      <c r="BN43" s="28">
        <f t="shared" si="52"/>
        <v>-43.780295442006633</v>
      </c>
    </row>
    <row r="44" spans="2:66" hidden="1" outlineLevel="1" x14ac:dyDescent="0.35">
      <c r="B44" t="s">
        <v>27</v>
      </c>
      <c r="C44" s="24">
        <v>0.03</v>
      </c>
      <c r="D44" s="34"/>
      <c r="E44" s="34"/>
      <c r="F44" s="34"/>
      <c r="G44" s="28">
        <f>C49*-$C44</f>
        <v>-1.2</v>
      </c>
      <c r="H44" s="28">
        <f t="shared" ref="H44:BN44" si="53">G49*-$C44</f>
        <v>-2.9564999999999997</v>
      </c>
      <c r="I44" s="28">
        <f t="shared" si="53"/>
        <v>-4.6909049999999999</v>
      </c>
      <c r="J44" s="28">
        <f t="shared" si="53"/>
        <v>-8.3919898499999999</v>
      </c>
      <c r="K44" s="28">
        <f t="shared" si="53"/>
        <v>-10.326378394499999</v>
      </c>
      <c r="L44" s="28">
        <f t="shared" si="53"/>
        <v>-12.235208247465</v>
      </c>
      <c r="M44" s="28">
        <f t="shared" si="53"/>
        <v>-14.11989562893705</v>
      </c>
      <c r="N44" s="28">
        <f t="shared" si="53"/>
        <v>-15.981827261542858</v>
      </c>
      <c r="O44" s="28">
        <f t="shared" si="53"/>
        <v>-17.822361515199972</v>
      </c>
      <c r="P44" s="28">
        <f t="shared" si="53"/>
        <v>-19.642829522677438</v>
      </c>
      <c r="Q44" s="28">
        <f t="shared" si="53"/>
        <v>-21.444536266989253</v>
      </c>
      <c r="R44" s="28">
        <f t="shared" si="53"/>
        <v>-23.228761641571552</v>
      </c>
      <c r="S44" s="28">
        <f t="shared" si="53"/>
        <v>-24.996761484168225</v>
      </c>
      <c r="T44" s="28">
        <f t="shared" si="53"/>
        <v>-26.749768585323871</v>
      </c>
      <c r="U44" s="28">
        <f t="shared" si="53"/>
        <v>-28.488993672358465</v>
      </c>
      <c r="V44" s="28">
        <f t="shared" si="53"/>
        <v>-30.215626369673906</v>
      </c>
      <c r="W44" s="28">
        <f t="shared" si="53"/>
        <v>-31.930836136219611</v>
      </c>
      <c r="X44" s="28">
        <f t="shared" si="53"/>
        <v>-33.63577318092166</v>
      </c>
      <c r="Y44" s="28">
        <f t="shared" si="53"/>
        <v>-35.331569356858417</v>
      </c>
      <c r="Z44" s="28">
        <f t="shared" si="53"/>
        <v>-37.019339034944366</v>
      </c>
      <c r="AA44" s="28">
        <f t="shared" si="53"/>
        <v>-38.700179957863568</v>
      </c>
      <c r="AB44" s="28">
        <f t="shared" si="53"/>
        <v>-40.375174074974545</v>
      </c>
      <c r="AC44" s="28">
        <f t="shared" si="53"/>
        <v>-42.045388358889127</v>
      </c>
      <c r="AD44" s="28">
        <f t="shared" si="53"/>
        <v>-43.711875604409549</v>
      </c>
      <c r="AE44" s="28">
        <f t="shared" si="53"/>
        <v>-45.375675210490101</v>
      </c>
      <c r="AF44" s="28">
        <f t="shared" si="53"/>
        <v>-47.037813945872493</v>
      </c>
      <c r="AG44" s="28">
        <f t="shared" si="53"/>
        <v>-48.69930669902736</v>
      </c>
      <c r="AH44" s="28">
        <f t="shared" si="53"/>
        <v>-50.361157213018195</v>
      </c>
      <c r="AI44" s="28">
        <f t="shared" si="53"/>
        <v>-52.024358805888539</v>
      </c>
      <c r="AJ44" s="28">
        <f t="shared" si="53"/>
        <v>-53.689895077157992</v>
      </c>
      <c r="AK44" s="28">
        <f t="shared" si="53"/>
        <v>-55.358740600998274</v>
      </c>
      <c r="AL44" s="28">
        <f t="shared" si="53"/>
        <v>-57.031861606646459</v>
      </c>
      <c r="AM44" s="28">
        <f t="shared" si="53"/>
        <v>-58.710216646598752</v>
      </c>
      <c r="AN44" s="28">
        <f t="shared" si="53"/>
        <v>-60.394757253115515</v>
      </c>
      <c r="AO44" s="28">
        <f t="shared" si="53"/>
        <v>-62.086428583555062</v>
      </c>
      <c r="AP44" s="28">
        <f t="shared" si="53"/>
        <v>-63.786170055042092</v>
      </c>
      <c r="AQ44" s="28">
        <f t="shared" si="53"/>
        <v>-65.494915968964392</v>
      </c>
      <c r="AR44" s="28">
        <f t="shared" si="53"/>
        <v>-67.213596125780498</v>
      </c>
      <c r="AS44" s="28">
        <f t="shared" si="53"/>
        <v>-68.943136430609798</v>
      </c>
      <c r="AT44" s="28">
        <f t="shared" si="53"/>
        <v>-70.684459490066303</v>
      </c>
      <c r="AU44" s="28">
        <f t="shared" si="53"/>
        <v>-72.438485200786587</v>
      </c>
      <c r="AV44" s="28">
        <f t="shared" si="53"/>
        <v>-74.206131330093726</v>
      </c>
      <c r="AW44" s="28">
        <f t="shared" si="53"/>
        <v>-75.988314089228254</v>
      </c>
      <c r="AX44" s="28">
        <f t="shared" si="53"/>
        <v>-77.785948699569488</v>
      </c>
      <c r="AY44" s="28">
        <f t="shared" si="53"/>
        <v>-79.599949952260857</v>
      </c>
      <c r="AZ44" s="28">
        <f t="shared" si="53"/>
        <v>-81.431232761645049</v>
      </c>
      <c r="BA44" s="28">
        <f t="shared" si="53"/>
        <v>-83.280712712906762</v>
      </c>
      <c r="BB44" s="28">
        <f t="shared" si="53"/>
        <v>-85.149306604312841</v>
      </c>
      <c r="BC44" s="28">
        <f t="shared" si="53"/>
        <v>-87.037932984432601</v>
      </c>
      <c r="BD44" s="28">
        <f t="shared" si="53"/>
        <v>-88.947512684713743</v>
      </c>
      <c r="BE44" s="28">
        <f t="shared" si="53"/>
        <v>-90.878969347782743</v>
      </c>
      <c r="BF44" s="28">
        <f t="shared" si="53"/>
        <v>-92.833229951831882</v>
      </c>
      <c r="BG44" s="28">
        <f t="shared" si="53"/>
        <v>-94.811225331449194</v>
      </c>
      <c r="BH44" s="28">
        <f t="shared" si="53"/>
        <v>-96.813890695241412</v>
      </c>
      <c r="BI44" s="28">
        <f t="shared" si="53"/>
        <v>-98.8421661405946</v>
      </c>
      <c r="BJ44" s="28">
        <f t="shared" si="53"/>
        <v>-100.8969971659114</v>
      </c>
      <c r="BK44" s="28">
        <f t="shared" si="53"/>
        <v>-102.9793351806594</v>
      </c>
      <c r="BL44" s="28">
        <f t="shared" si="53"/>
        <v>-105.09013801355947</v>
      </c>
      <c r="BM44" s="28">
        <f t="shared" si="53"/>
        <v>-107.23037041923891</v>
      </c>
      <c r="BN44" s="28">
        <f t="shared" si="53"/>
        <v>-109.40100458366969</v>
      </c>
    </row>
    <row r="45" spans="2:66" hidden="1" outlineLevel="1" x14ac:dyDescent="0.35">
      <c r="B45" t="s">
        <v>26</v>
      </c>
      <c r="C45" s="24">
        <v>0.02</v>
      </c>
      <c r="D45" s="34"/>
      <c r="E45" s="34"/>
      <c r="F45" s="34"/>
      <c r="G45" s="28">
        <f>C50*-$C45</f>
        <v>-1.2</v>
      </c>
      <c r="H45" s="28">
        <f t="shared" ref="H45:BN45" si="54">G50*-$C45</f>
        <v>-1.8930000000000002</v>
      </c>
      <c r="I45" s="28">
        <f t="shared" si="54"/>
        <v>-2.5843799999999999</v>
      </c>
      <c r="J45" s="28">
        <f t="shared" si="54"/>
        <v>-4.0694172000000002</v>
      </c>
      <c r="K45" s="28">
        <f t="shared" si="54"/>
        <v>-4.8624881520000001</v>
      </c>
      <c r="L45" s="28">
        <f t="shared" si="54"/>
        <v>-5.6526868708800002</v>
      </c>
      <c r="M45" s="28">
        <f t="shared" si="54"/>
        <v>-6.4403305850207992</v>
      </c>
      <c r="N45" s="28">
        <f t="shared" si="54"/>
        <v>-7.2257353739099521</v>
      </c>
      <c r="O45" s="28">
        <f t="shared" si="54"/>
        <v>-8.0092162950331112</v>
      </c>
      <c r="P45" s="28">
        <f t="shared" si="54"/>
        <v>-8.7910875103058359</v>
      </c>
      <c r="Q45" s="28">
        <f t="shared" si="54"/>
        <v>-9.5716624120965736</v>
      </c>
      <c r="R45" s="28">
        <f t="shared" si="54"/>
        <v>-10.351253748891432</v>
      </c>
      <c r="S45" s="28">
        <f t="shared" si="54"/>
        <v>-11.13017375065113</v>
      </c>
      <c r="T45" s="28">
        <f t="shared" si="54"/>
        <v>-11.908734253910383</v>
      </c>
      <c r="U45" s="28">
        <f t="shared" si="54"/>
        <v>-12.687246826669899</v>
      </c>
      <c r="V45" s="28">
        <f t="shared" si="54"/>
        <v>-13.466022893130978</v>
      </c>
      <c r="W45" s="28">
        <f t="shared" si="54"/>
        <v>-14.245373858322726</v>
      </c>
      <c r="X45" s="28">
        <f t="shared" si="54"/>
        <v>-15.025611232671725</v>
      </c>
      <c r="Y45" s="28">
        <f t="shared" si="54"/>
        <v>-15.807046756564052</v>
      </c>
      <c r="Z45" s="28">
        <f t="shared" si="54"/>
        <v>-16.589992524949452</v>
      </c>
      <c r="AA45" s="28">
        <f t="shared" si="54"/>
        <v>-17.374761112037472</v>
      </c>
      <c r="AB45" s="28">
        <f t="shared" si="54"/>
        <v>-18.161665696135476</v>
      </c>
      <c r="AC45" s="28">
        <f t="shared" si="54"/>
        <v>-18.951020184678292</v>
      </c>
      <c r="AD45" s="28">
        <f t="shared" si="54"/>
        <v>-19.743139339499564</v>
      </c>
      <c r="AE45" s="28">
        <f t="shared" si="54"/>
        <v>-20.53833890239471</v>
      </c>
      <c r="AF45" s="28">
        <f t="shared" si="54"/>
        <v>-21.336935721025654</v>
      </c>
      <c r="AG45" s="28">
        <f t="shared" si="54"/>
        <v>-22.139247875217556</v>
      </c>
      <c r="AH45" s="28">
        <f t="shared" si="54"/>
        <v>-22.945594803697869</v>
      </c>
      <c r="AI45" s="28">
        <f t="shared" si="54"/>
        <v>-23.756297431328271</v>
      </c>
      <c r="AJ45" s="28">
        <f t="shared" si="54"/>
        <v>-24.571678296880151</v>
      </c>
      <c r="AK45" s="28">
        <f t="shared" si="54"/>
        <v>-25.392061681404556</v>
      </c>
      <c r="AL45" s="28">
        <f t="shared" si="54"/>
        <v>-26.217773737247718</v>
      </c>
      <c r="AM45" s="28">
        <f t="shared" si="54"/>
        <v>-27.04914261776344</v>
      </c>
      <c r="AN45" s="28">
        <f t="shared" si="54"/>
        <v>-27.886498607774065</v>
      </c>
      <c r="AO45" s="28">
        <f t="shared" si="54"/>
        <v>-28.730174254831795</v>
      </c>
      <c r="AP45" s="28">
        <f t="shared" si="54"/>
        <v>-29.580504501332634</v>
      </c>
      <c r="AQ45" s="28">
        <f t="shared" si="54"/>
        <v>-30.437826817535406</v>
      </c>
      <c r="AR45" s="28">
        <f t="shared" si="54"/>
        <v>-31.302481335538712</v>
      </c>
      <c r="AS45" s="28">
        <f t="shared" si="54"/>
        <v>-32.17481098426903</v>
      </c>
      <c r="AT45" s="28">
        <f t="shared" si="54"/>
        <v>-33.055161625533557</v>
      </c>
      <c r="AU45" s="28">
        <f t="shared" si="54"/>
        <v>-33.943882191191804</v>
      </c>
      <c r="AV45" s="28">
        <f t="shared" si="54"/>
        <v>-34.841324821500258</v>
      </c>
      <c r="AW45" s="28">
        <f t="shared" si="54"/>
        <v>-35.747845004685189</v>
      </c>
      <c r="AX45" s="28">
        <f t="shared" si="54"/>
        <v>-36.663801717798719</v>
      </c>
      <c r="AY45" s="28">
        <f t="shared" si="54"/>
        <v>-37.589557568914124</v>
      </c>
      <c r="AZ45" s="28">
        <f t="shared" si="54"/>
        <v>-38.525478940716646</v>
      </c>
      <c r="BA45" s="28">
        <f t="shared" si="54"/>
        <v>-39.471936135546741</v>
      </c>
      <c r="BB45" s="28">
        <f t="shared" si="54"/>
        <v>-40.429303521953116</v>
      </c>
      <c r="BC45" s="28">
        <f t="shared" si="54"/>
        <v>-41.397959682813706</v>
      </c>
      <c r="BD45" s="28">
        <f t="shared" si="54"/>
        <v>-42.378287565083085</v>
      </c>
      <c r="BE45" s="28">
        <f t="shared" si="54"/>
        <v>-43.370674631225583</v>
      </c>
      <c r="BF45" s="28">
        <f t="shared" si="54"/>
        <v>-44.375513012394123</v>
      </c>
      <c r="BG45" s="28">
        <f t="shared" si="54"/>
        <v>-45.393199663415146</v>
      </c>
      <c r="BH45" s="28">
        <f t="shared" si="54"/>
        <v>-46.424136519641124</v>
      </c>
      <c r="BI45" s="28">
        <f t="shared" si="54"/>
        <v>-47.468730655732472</v>
      </c>
      <c r="BJ45" s="28">
        <f t="shared" si="54"/>
        <v>-48.527394446431671</v>
      </c>
      <c r="BK45" s="28">
        <f t="shared" si="54"/>
        <v>-49.600545729393168</v>
      </c>
      <c r="BL45" s="28">
        <f t="shared" si="54"/>
        <v>-50.688607970133248</v>
      </c>
      <c r="BM45" s="28">
        <f t="shared" si="54"/>
        <v>-51.792010429165074</v>
      </c>
      <c r="BN45" s="28">
        <f t="shared" si="54"/>
        <v>-52.911188331384956</v>
      </c>
    </row>
    <row r="46" spans="2:66" hidden="1" outlineLevel="1" x14ac:dyDescent="0.35">
      <c r="B46" s="1"/>
      <c r="C46" s="25"/>
      <c r="D46" s="25"/>
      <c r="E46" s="25"/>
      <c r="F46" s="25"/>
      <c r="G46" s="28"/>
    </row>
    <row r="47" spans="2:66" hidden="1" outlineLevel="1" x14ac:dyDescent="0.35">
      <c r="B47" s="5" t="s">
        <v>24</v>
      </c>
      <c r="C47" t="s">
        <v>31</v>
      </c>
      <c r="G47" s="28"/>
    </row>
    <row r="48" spans="2:66" hidden="1" outlineLevel="1" x14ac:dyDescent="0.35">
      <c r="B48" t="s">
        <v>25</v>
      </c>
      <c r="C48" s="27">
        <v>20</v>
      </c>
      <c r="D48" s="36"/>
      <c r="E48" s="36"/>
      <c r="F48" s="36"/>
      <c r="G48" s="28">
        <f>C48+G43+G37</f>
        <v>43.3</v>
      </c>
      <c r="H48" s="28">
        <f>G48+H43+H37</f>
        <v>66.308999999999997</v>
      </c>
      <c r="I48" s="28">
        <f>H48+I43+I37</f>
        <v>115.54389</v>
      </c>
      <c r="J48" s="28">
        <f t="shared" ref="H48:BN50" si="55">I48+J43+J37</f>
        <v>141.22621650000002</v>
      </c>
      <c r="K48" s="28">
        <f t="shared" si="55"/>
        <v>166.57104606900003</v>
      </c>
      <c r="L48" s="28">
        <f t="shared" si="55"/>
        <v>191.59716307221004</v>
      </c>
      <c r="M48" s="28">
        <f t="shared" si="55"/>
        <v>216.32296153302934</v>
      </c>
      <c r="N48" s="28">
        <f t="shared" si="55"/>
        <v>240.76646030708378</v>
      </c>
      <c r="O48" s="28">
        <f>N48+O43+O37</f>
        <v>264.94531787031747</v>
      </c>
      <c r="P48" s="28">
        <f t="shared" si="55"/>
        <v>288.87684673410308</v>
      </c>
      <c r="Q48" s="28">
        <f t="shared" si="55"/>
        <v>312.57802749997302</v>
      </c>
      <c r="R48" s="28">
        <f t="shared" si="55"/>
        <v>336.06552256622473</v>
      </c>
      <c r="S48" s="28">
        <f t="shared" si="55"/>
        <v>359.35568949831395</v>
      </c>
      <c r="T48" s="28">
        <f t="shared" si="55"/>
        <v>382.46459407462197</v>
      </c>
      <c r="U48" s="28">
        <f t="shared" si="55"/>
        <v>405.40802301886589</v>
      </c>
      <c r="V48" s="28">
        <f t="shared" si="55"/>
        <v>428.20149643011217</v>
      </c>
      <c r="W48" s="28">
        <f t="shared" si="55"/>
        <v>450.86027992105733</v>
      </c>
      <c r="X48" s="28">
        <f t="shared" si="55"/>
        <v>473.39939647495112</v>
      </c>
      <c r="Y48" s="28">
        <f t="shared" si="55"/>
        <v>495.83363803125854</v>
      </c>
      <c r="Z48" s="28">
        <f t="shared" si="55"/>
        <v>518.1775768098878</v>
      </c>
      <c r="AA48" s="28">
        <f t="shared" si="55"/>
        <v>540.44557638354956</v>
      </c>
      <c r="AB48" s="28">
        <f t="shared" si="55"/>
        <v>562.65180250756066</v>
      </c>
      <c r="AC48" s="28">
        <f t="shared" si="55"/>
        <v>584.81023371616186</v>
      </c>
      <c r="AD48" s="28">
        <f t="shared" si="55"/>
        <v>606.93467169418147</v>
      </c>
      <c r="AE48" s="28">
        <f t="shared" si="55"/>
        <v>629.03875143265066</v>
      </c>
      <c r="AF48" s="28">
        <f t="shared" si="55"/>
        <v>651.13595117675163</v>
      </c>
      <c r="AG48" s="28">
        <f t="shared" si="55"/>
        <v>673.23960217427111</v>
      </c>
      <c r="AH48" s="28">
        <f t="shared" si="55"/>
        <v>695.3628982325215</v>
      </c>
      <c r="AI48" s="28">
        <f t="shared" si="55"/>
        <v>717.51890509149405</v>
      </c>
      <c r="AJ48" s="28">
        <f t="shared" si="55"/>
        <v>739.72056962081638</v>
      </c>
      <c r="AK48" s="28">
        <f t="shared" si="55"/>
        <v>761.98072884790031</v>
      </c>
      <c r="AL48" s="28">
        <f t="shared" si="55"/>
        <v>784.31211882448599</v>
      </c>
      <c r="AM48" s="28">
        <f t="shared" si="55"/>
        <v>806.72738333861446</v>
      </c>
      <c r="AN48" s="28">
        <f t="shared" si="55"/>
        <v>829.23908247889631</v>
      </c>
      <c r="AO48" s="28">
        <f t="shared" si="55"/>
        <v>851.85970105777847</v>
      </c>
      <c r="AP48" s="28">
        <f t="shared" si="55"/>
        <v>874.6016569003591</v>
      </c>
      <c r="AQ48" s="28">
        <f t="shared" si="55"/>
        <v>897.47730900514875</v>
      </c>
      <c r="AR48" s="28">
        <f t="shared" si="55"/>
        <v>920.49896558303067</v>
      </c>
      <c r="AS48" s="28">
        <f t="shared" si="55"/>
        <v>943.67889198053695</v>
      </c>
      <c r="AT48" s="28">
        <f t="shared" si="55"/>
        <v>967.02931849341792</v>
      </c>
      <c r="AU48" s="28">
        <f t="shared" si="55"/>
        <v>990.56244807635846</v>
      </c>
      <c r="AV48" s="28">
        <f t="shared" si="55"/>
        <v>1014.2904639545656</v>
      </c>
      <c r="AW48" s="28">
        <f t="shared" si="55"/>
        <v>1038.2255371428364</v>
      </c>
      <c r="AX48" s="28">
        <f t="shared" si="55"/>
        <v>1062.3798338775973</v>
      </c>
      <c r="AY48" s="28">
        <f t="shared" si="55"/>
        <v>1086.7655229672964</v>
      </c>
      <c r="AZ48" s="28">
        <f t="shared" si="55"/>
        <v>1111.3947830664249</v>
      </c>
      <c r="BA48" s="28">
        <f t="shared" si="55"/>
        <v>1136.2798098783426</v>
      </c>
      <c r="BB48" s="28">
        <f t="shared" si="55"/>
        <v>1161.4328232919809</v>
      </c>
      <c r="BC48" s="28">
        <f t="shared" si="55"/>
        <v>1186.8660744574097</v>
      </c>
      <c r="BD48" s="28">
        <f t="shared" si="55"/>
        <v>1212.5918528051595</v>
      </c>
      <c r="BE48" s="28">
        <f t="shared" si="55"/>
        <v>1238.6224930141063</v>
      </c>
      <c r="BF48" s="28">
        <f t="shared" si="55"/>
        <v>1264.9703819326467</v>
      </c>
      <c r="BG48" s="28">
        <f t="shared" si="55"/>
        <v>1291.6479654578102</v>
      </c>
      <c r="BH48" s="28">
        <f t="shared" si="55"/>
        <v>1318.6677553768816</v>
      </c>
      <c r="BI48" s="28">
        <f t="shared" si="55"/>
        <v>1346.042336176037</v>
      </c>
      <c r="BJ48" s="28">
        <f t="shared" si="55"/>
        <v>1373.7843718204269</v>
      </c>
      <c r="BK48" s="28">
        <f t="shared" si="55"/>
        <v>1401.9066125100785</v>
      </c>
      <c r="BL48" s="28">
        <f t="shared" si="55"/>
        <v>1430.421901415926</v>
      </c>
      <c r="BM48" s="28">
        <f t="shared" si="55"/>
        <v>1459.3431814002211</v>
      </c>
      <c r="BN48" s="28">
        <f t="shared" si="55"/>
        <v>1488.6835017255225</v>
      </c>
    </row>
    <row r="49" spans="2:66" hidden="1" outlineLevel="1" x14ac:dyDescent="0.35">
      <c r="B49" t="s">
        <v>27</v>
      </c>
      <c r="C49" s="27">
        <v>40</v>
      </c>
      <c r="D49" s="36"/>
      <c r="E49" s="36"/>
      <c r="F49" s="36"/>
      <c r="G49" s="28">
        <f>C49+G44+G38</f>
        <v>98.55</v>
      </c>
      <c r="H49" s="28">
        <f t="shared" ref="H49:V49" si="56">G49+H44+H38</f>
        <v>156.36349999999999</v>
      </c>
      <c r="I49" s="28">
        <f t="shared" si="56"/>
        <v>279.73299500000002</v>
      </c>
      <c r="J49" s="28">
        <f t="shared" si="56"/>
        <v>344.21261314999998</v>
      </c>
      <c r="K49" s="28">
        <f t="shared" si="56"/>
        <v>407.8402749155</v>
      </c>
      <c r="L49" s="28">
        <f t="shared" si="56"/>
        <v>470.66318763123502</v>
      </c>
      <c r="M49" s="28">
        <f t="shared" si="56"/>
        <v>532.72757538476196</v>
      </c>
      <c r="N49" s="28">
        <f t="shared" si="56"/>
        <v>594.07871717333239</v>
      </c>
      <c r="O49" s="28">
        <f t="shared" si="56"/>
        <v>654.76098408924793</v>
      </c>
      <c r="P49" s="28">
        <f t="shared" si="56"/>
        <v>714.81787556630843</v>
      </c>
      <c r="Q49" s="28">
        <f t="shared" si="56"/>
        <v>774.29205471905175</v>
      </c>
      <c r="R49" s="28">
        <f t="shared" si="56"/>
        <v>833.22538280560752</v>
      </c>
      <c r="S49" s="28">
        <f t="shared" si="56"/>
        <v>891.65895284412909</v>
      </c>
      <c r="T49" s="28">
        <f t="shared" si="56"/>
        <v>949.63312241194888</v>
      </c>
      <c r="U49" s="28">
        <f t="shared" si="56"/>
        <v>1007.187545655797</v>
      </c>
      <c r="V49" s="28">
        <f t="shared" si="56"/>
        <v>1064.3612045406537</v>
      </c>
      <c r="W49" s="28">
        <f t="shared" si="55"/>
        <v>1121.1924393640554</v>
      </c>
      <c r="X49" s="28">
        <f t="shared" si="55"/>
        <v>1177.7189785619473</v>
      </c>
      <c r="Y49" s="28">
        <f t="shared" si="55"/>
        <v>1233.977967831479</v>
      </c>
      <c r="Z49" s="28">
        <f t="shared" si="55"/>
        <v>1290.0059985954524</v>
      </c>
      <c r="AA49" s="28">
        <f t="shared" si="55"/>
        <v>1345.8391358324848</v>
      </c>
      <c r="AB49" s="28">
        <f t="shared" si="55"/>
        <v>1401.5129452963042</v>
      </c>
      <c r="AC49" s="28">
        <f t="shared" si="55"/>
        <v>1457.062520146985</v>
      </c>
      <c r="AD49" s="28">
        <f t="shared" si="55"/>
        <v>1512.5225070163367</v>
      </c>
      <c r="AE49" s="28">
        <f t="shared" si="55"/>
        <v>1567.9271315290832</v>
      </c>
      <c r="AF49" s="28">
        <f t="shared" si="55"/>
        <v>1623.310223300912</v>
      </c>
      <c r="AG49" s="28">
        <f t="shared" si="55"/>
        <v>1678.7052404339399</v>
      </c>
      <c r="AH49" s="28">
        <f t="shared" si="55"/>
        <v>1734.1452935296181</v>
      </c>
      <c r="AI49" s="28">
        <f t="shared" si="55"/>
        <v>1789.6631692385997</v>
      </c>
      <c r="AJ49" s="28">
        <f t="shared" si="55"/>
        <v>1845.2913533666092</v>
      </c>
      <c r="AK49" s="28">
        <f t="shared" si="55"/>
        <v>1901.0620535548819</v>
      </c>
      <c r="AL49" s="28">
        <f t="shared" si="55"/>
        <v>1957.0072215532919</v>
      </c>
      <c r="AM49" s="28">
        <f t="shared" si="55"/>
        <v>2013.1585751038506</v>
      </c>
      <c r="AN49" s="28">
        <f t="shared" si="55"/>
        <v>2069.5476194518355</v>
      </c>
      <c r="AO49" s="28">
        <f t="shared" si="55"/>
        <v>2126.2056685014031</v>
      </c>
      <c r="AP49" s="28">
        <f t="shared" si="55"/>
        <v>2183.1638656321466</v>
      </c>
      <c r="AQ49" s="28">
        <f t="shared" si="55"/>
        <v>2240.4532041926832</v>
      </c>
      <c r="AR49" s="28">
        <f t="shared" si="55"/>
        <v>2298.1045476869936</v>
      </c>
      <c r="AS49" s="28">
        <f t="shared" si="55"/>
        <v>2356.1486496688767</v>
      </c>
      <c r="AT49" s="28">
        <f t="shared" si="55"/>
        <v>2414.6161733595532</v>
      </c>
      <c r="AU49" s="28">
        <f t="shared" si="55"/>
        <v>2473.5377110031241</v>
      </c>
      <c r="AV49" s="28">
        <f t="shared" si="55"/>
        <v>2532.9438029742751</v>
      </c>
      <c r="AW49" s="28">
        <f t="shared" si="55"/>
        <v>2592.8649566523163</v>
      </c>
      <c r="AX49" s="28">
        <f t="shared" si="55"/>
        <v>2653.3316650753618</v>
      </c>
      <c r="AY49" s="28">
        <f t="shared" si="55"/>
        <v>2714.3744253881682</v>
      </c>
      <c r="AZ49" s="28">
        <f t="shared" si="55"/>
        <v>2776.023757096892</v>
      </c>
      <c r="BA49" s="28">
        <f t="shared" si="55"/>
        <v>2838.3102201437614</v>
      </c>
      <c r="BB49" s="28">
        <f t="shared" si="55"/>
        <v>2901.2644328144202</v>
      </c>
      <c r="BC49" s="28">
        <f t="shared" si="55"/>
        <v>2964.9170894904582</v>
      </c>
      <c r="BD49" s="28">
        <f t="shared" si="55"/>
        <v>3029.298978259425</v>
      </c>
      <c r="BE49" s="28">
        <f t="shared" si="55"/>
        <v>3094.440998394396</v>
      </c>
      <c r="BF49" s="28">
        <f t="shared" si="55"/>
        <v>3160.374177714973</v>
      </c>
      <c r="BG49" s="28">
        <f t="shared" si="55"/>
        <v>3227.1296898413807</v>
      </c>
      <c r="BH49" s="28">
        <f t="shared" si="55"/>
        <v>3294.7388713531536</v>
      </c>
      <c r="BI49" s="28">
        <f t="shared" si="55"/>
        <v>3363.2332388637137</v>
      </c>
      <c r="BJ49" s="28">
        <f t="shared" si="55"/>
        <v>3432.6445060219803</v>
      </c>
      <c r="BK49" s="28">
        <f t="shared" si="55"/>
        <v>3503.0046004519822</v>
      </c>
      <c r="BL49" s="28">
        <f t="shared" si="55"/>
        <v>3574.3456806412969</v>
      </c>
      <c r="BM49" s="28">
        <f t="shared" si="55"/>
        <v>3646.7001527889897</v>
      </c>
      <c r="BN49" s="28">
        <f t="shared" si="55"/>
        <v>3720.1006876235906</v>
      </c>
    </row>
    <row r="50" spans="2:66" hidden="1" outlineLevel="1" x14ac:dyDescent="0.35">
      <c r="B50" t="s">
        <v>26</v>
      </c>
      <c r="C50" s="27">
        <v>60</v>
      </c>
      <c r="D50" s="36"/>
      <c r="E50" s="36"/>
      <c r="F50" s="36"/>
      <c r="G50" s="28">
        <f>C50+G45+G39</f>
        <v>94.65</v>
      </c>
      <c r="H50" s="28">
        <f t="shared" si="55"/>
        <v>129.21899999999999</v>
      </c>
      <c r="I50" s="28">
        <f t="shared" si="55"/>
        <v>203.47086000000002</v>
      </c>
      <c r="J50" s="28">
        <f t="shared" si="55"/>
        <v>243.12440760000001</v>
      </c>
      <c r="K50" s="28">
        <f t="shared" si="55"/>
        <v>282.63434354399999</v>
      </c>
      <c r="L50" s="28">
        <f t="shared" si="55"/>
        <v>322.01652925103997</v>
      </c>
      <c r="M50" s="28">
        <f t="shared" si="55"/>
        <v>361.28676869549759</v>
      </c>
      <c r="N50" s="28">
        <f t="shared" si="55"/>
        <v>400.46081475165556</v>
      </c>
      <c r="O50" s="28">
        <f t="shared" si="55"/>
        <v>439.55437551529178</v>
      </c>
      <c r="P50" s="28">
        <f t="shared" si="55"/>
        <v>478.58312060482865</v>
      </c>
      <c r="Q50" s="28">
        <f t="shared" si="55"/>
        <v>517.56268744457157</v>
      </c>
      <c r="R50" s="28">
        <f t="shared" si="55"/>
        <v>556.50868753255645</v>
      </c>
      <c r="S50" s="28">
        <f t="shared" si="55"/>
        <v>595.43671269551919</v>
      </c>
      <c r="T50" s="28">
        <f t="shared" si="55"/>
        <v>634.3623413334949</v>
      </c>
      <c r="U50" s="28">
        <f t="shared" si="55"/>
        <v>673.3011446565489</v>
      </c>
      <c r="V50" s="28">
        <f t="shared" si="55"/>
        <v>712.26869291613627</v>
      </c>
      <c r="W50" s="28">
        <f t="shared" si="55"/>
        <v>751.28056163358622</v>
      </c>
      <c r="X50" s="28">
        <f t="shared" si="55"/>
        <v>790.35233782820262</v>
      </c>
      <c r="Y50" s="28">
        <f t="shared" si="55"/>
        <v>829.49962624747252</v>
      </c>
      <c r="Z50" s="28">
        <f t="shared" si="55"/>
        <v>868.73805560187361</v>
      </c>
      <c r="AA50" s="28">
        <f t="shared" si="55"/>
        <v>908.08328480677369</v>
      </c>
      <c r="AB50" s="28">
        <f t="shared" si="55"/>
        <v>947.55100923391456</v>
      </c>
      <c r="AC50" s="28">
        <f t="shared" si="55"/>
        <v>987.1569669749781</v>
      </c>
      <c r="AD50" s="28">
        <f t="shared" si="55"/>
        <v>1026.9169451197354</v>
      </c>
      <c r="AE50" s="28">
        <f t="shared" si="55"/>
        <v>1066.8467860512826</v>
      </c>
      <c r="AF50" s="28">
        <f t="shared" si="55"/>
        <v>1106.9623937608778</v>
      </c>
      <c r="AG50" s="28">
        <f t="shared" si="55"/>
        <v>1147.2797401848934</v>
      </c>
      <c r="AH50" s="28">
        <f t="shared" si="55"/>
        <v>1187.8148715664136</v>
      </c>
      <c r="AI50" s="28">
        <f t="shared" si="55"/>
        <v>1228.5839148440075</v>
      </c>
      <c r="AJ50" s="28">
        <f t="shared" si="55"/>
        <v>1269.6030840702279</v>
      </c>
      <c r="AK50" s="28">
        <f t="shared" si="55"/>
        <v>1310.8886868623858</v>
      </c>
      <c r="AL50" s="28">
        <f t="shared" si="55"/>
        <v>1352.4571308881721</v>
      </c>
      <c r="AM50" s="28">
        <f t="shared" si="55"/>
        <v>1394.3249303887033</v>
      </c>
      <c r="AN50" s="28">
        <f t="shared" si="55"/>
        <v>1436.5087127415898</v>
      </c>
      <c r="AO50" s="28">
        <f t="shared" si="55"/>
        <v>1479.0252250666317</v>
      </c>
      <c r="AP50" s="28">
        <f t="shared" si="55"/>
        <v>1521.8913408767703</v>
      </c>
      <c r="AQ50" s="28">
        <f t="shared" si="55"/>
        <v>1565.1240667769355</v>
      </c>
      <c r="AR50" s="28">
        <f t="shared" si="55"/>
        <v>1608.7405492134515</v>
      </c>
      <c r="AS50" s="28">
        <f t="shared" si="55"/>
        <v>1652.758081276678</v>
      </c>
      <c r="AT50" s="28">
        <f t="shared" si="55"/>
        <v>1697.1941095595901</v>
      </c>
      <c r="AU50" s="28">
        <f t="shared" si="55"/>
        <v>1742.0662410750128</v>
      </c>
      <c r="AV50" s="28">
        <f t="shared" si="55"/>
        <v>1787.3922502342593</v>
      </c>
      <c r="AW50" s="28">
        <f t="shared" si="55"/>
        <v>1833.190085889936</v>
      </c>
      <c r="AX50" s="28">
        <f t="shared" si="55"/>
        <v>1879.4778784457062</v>
      </c>
      <c r="AY50" s="28">
        <f t="shared" si="55"/>
        <v>1926.2739470358324</v>
      </c>
      <c r="AZ50" s="28">
        <f t="shared" si="55"/>
        <v>1973.596806777337</v>
      </c>
      <c r="BA50" s="28">
        <f t="shared" si="55"/>
        <v>2021.4651760976558</v>
      </c>
      <c r="BB50" s="28">
        <f t="shared" si="55"/>
        <v>2069.8979841406854</v>
      </c>
      <c r="BC50" s="28">
        <f t="shared" si="55"/>
        <v>2118.9143782541541</v>
      </c>
      <c r="BD50" s="28">
        <f t="shared" si="55"/>
        <v>2168.5337315612792</v>
      </c>
      <c r="BE50" s="28">
        <f t="shared" si="55"/>
        <v>2218.7756506197061</v>
      </c>
      <c r="BF50" s="28">
        <f t="shared" si="55"/>
        <v>2269.6599831707572</v>
      </c>
      <c r="BG50" s="28">
        <f t="shared" si="55"/>
        <v>2321.2068259820562</v>
      </c>
      <c r="BH50" s="28">
        <f t="shared" si="55"/>
        <v>2373.4365327866235</v>
      </c>
      <c r="BI50" s="28">
        <f t="shared" si="55"/>
        <v>2426.3697223215836</v>
      </c>
      <c r="BJ50" s="28">
        <f t="shared" si="55"/>
        <v>2480.0272864696585</v>
      </c>
      <c r="BK50" s="28">
        <f t="shared" si="55"/>
        <v>2534.4303985066622</v>
      </c>
      <c r="BL50" s="28">
        <f t="shared" si="55"/>
        <v>2589.6005214582538</v>
      </c>
      <c r="BM50" s="28">
        <f t="shared" si="55"/>
        <v>2645.5594165692478</v>
      </c>
      <c r="BN50" s="28">
        <f t="shared" si="55"/>
        <v>2702.3291518888254</v>
      </c>
    </row>
    <row r="51" spans="2:66" hidden="1" outlineLevel="1" x14ac:dyDescent="0.35"/>
    <row r="52" spans="2:66" hidden="1" outlineLevel="1" x14ac:dyDescent="0.35">
      <c r="B52" s="5" t="s">
        <v>24</v>
      </c>
      <c r="C52" t="s">
        <v>32</v>
      </c>
    </row>
    <row r="53" spans="2:66" hidden="1" outlineLevel="1" x14ac:dyDescent="0.35">
      <c r="B53" t="s">
        <v>25</v>
      </c>
      <c r="C53" s="29">
        <v>150</v>
      </c>
      <c r="D53" s="37"/>
      <c r="E53" s="37"/>
      <c r="F53" s="37"/>
      <c r="G53" s="30">
        <f>$C53*G48</f>
        <v>6495</v>
      </c>
      <c r="H53" s="30">
        <f>$C53*H48</f>
        <v>9946.35</v>
      </c>
      <c r="I53" s="30">
        <f>$C53*I48</f>
        <v>17331.583500000001</v>
      </c>
      <c r="J53" s="30">
        <f t="shared" ref="H53:BN55" si="57">$C53*J48</f>
        <v>21183.932475000001</v>
      </c>
      <c r="K53" s="30">
        <f t="shared" si="57"/>
        <v>24985.656910350004</v>
      </c>
      <c r="L53" s="30">
        <f t="shared" si="57"/>
        <v>28739.574460831507</v>
      </c>
      <c r="M53" s="30">
        <f t="shared" si="57"/>
        <v>32448.444229954403</v>
      </c>
      <c r="N53" s="30">
        <f t="shared" si="57"/>
        <v>36114.969046062564</v>
      </c>
      <c r="O53" s="30">
        <f t="shared" si="57"/>
        <v>39741.797680547621</v>
      </c>
      <c r="P53" s="30">
        <f t="shared" si="57"/>
        <v>43331.52701011546</v>
      </c>
      <c r="Q53" s="30">
        <f t="shared" si="57"/>
        <v>46886.704124995951</v>
      </c>
      <c r="R53" s="30">
        <f t="shared" si="57"/>
        <v>50409.828384933709</v>
      </c>
      <c r="S53" s="30">
        <f t="shared" si="57"/>
        <v>53903.353424747096</v>
      </c>
      <c r="T53" s="30">
        <f t="shared" si="57"/>
        <v>57369.689111193293</v>
      </c>
      <c r="U53" s="30">
        <f t="shared" si="57"/>
        <v>60811.203452829883</v>
      </c>
      <c r="V53" s="30">
        <f t="shared" si="57"/>
        <v>64230.224464516825</v>
      </c>
      <c r="W53" s="30">
        <f t="shared" si="57"/>
        <v>67629.041988158599</v>
      </c>
      <c r="X53" s="30">
        <f t="shared" si="57"/>
        <v>71009.909471242674</v>
      </c>
      <c r="Y53" s="30">
        <f t="shared" si="57"/>
        <v>74375.045704688775</v>
      </c>
      <c r="Z53" s="30">
        <f t="shared" si="57"/>
        <v>77726.636521483175</v>
      </c>
      <c r="AA53" s="30">
        <f t="shared" si="57"/>
        <v>81066.836457532438</v>
      </c>
      <c r="AB53" s="30">
        <f t="shared" si="57"/>
        <v>84397.770376134096</v>
      </c>
      <c r="AC53" s="30">
        <f t="shared" si="57"/>
        <v>87721.535057424277</v>
      </c>
      <c r="AD53" s="30">
        <f t="shared" si="57"/>
        <v>91040.200754127218</v>
      </c>
      <c r="AE53" s="30">
        <f t="shared" si="57"/>
        <v>94355.812714897605</v>
      </c>
      <c r="AF53" s="30">
        <f t="shared" si="57"/>
        <v>97670.39267651274</v>
      </c>
      <c r="AG53" s="30">
        <f t="shared" si="57"/>
        <v>100985.94032614067</v>
      </c>
      <c r="AH53" s="30">
        <f t="shared" si="57"/>
        <v>104304.43473487823</v>
      </c>
      <c r="AI53" s="30">
        <f t="shared" si="57"/>
        <v>107627.83576372411</v>
      </c>
      <c r="AJ53" s="30">
        <f t="shared" si="57"/>
        <v>110958.08544312246</v>
      </c>
      <c r="AK53" s="30">
        <f t="shared" si="57"/>
        <v>114297.10932718504</v>
      </c>
      <c r="AL53" s="30">
        <f t="shared" si="57"/>
        <v>117646.8178236729</v>
      </c>
      <c r="AM53" s="30">
        <f t="shared" si="57"/>
        <v>121009.10750079218</v>
      </c>
      <c r="AN53" s="30">
        <f t="shared" si="57"/>
        <v>124385.86237183445</v>
      </c>
      <c r="AO53" s="30">
        <f t="shared" si="57"/>
        <v>127778.95515866677</v>
      </c>
      <c r="AP53" s="30">
        <f t="shared" si="57"/>
        <v>131190.24853505386</v>
      </c>
      <c r="AQ53" s="30">
        <f t="shared" si="57"/>
        <v>134621.59635077231</v>
      </c>
      <c r="AR53" s="30">
        <f t="shared" si="57"/>
        <v>138074.84483745461</v>
      </c>
      <c r="AS53" s="30">
        <f t="shared" si="57"/>
        <v>141551.83379708053</v>
      </c>
      <c r="AT53" s="30">
        <f t="shared" si="57"/>
        <v>145054.3977740127</v>
      </c>
      <c r="AU53" s="30">
        <f t="shared" si="57"/>
        <v>148584.36721145376</v>
      </c>
      <c r="AV53" s="30">
        <f t="shared" si="57"/>
        <v>152143.56959318483</v>
      </c>
      <c r="AW53" s="30">
        <f t="shared" si="57"/>
        <v>155733.83057142547</v>
      </c>
      <c r="AX53" s="30">
        <f t="shared" si="57"/>
        <v>159356.9750816396</v>
      </c>
      <c r="AY53" s="30">
        <f t="shared" si="57"/>
        <v>163014.82844509446</v>
      </c>
      <c r="AZ53" s="30">
        <f t="shared" si="57"/>
        <v>166709.21745996372</v>
      </c>
      <c r="BA53" s="30">
        <f t="shared" si="57"/>
        <v>170441.97148175139</v>
      </c>
      <c r="BB53" s="30">
        <f t="shared" si="57"/>
        <v>174214.92349379713</v>
      </c>
      <c r="BC53" s="30">
        <f t="shared" si="57"/>
        <v>178029.91116861146</v>
      </c>
      <c r="BD53" s="30">
        <f t="shared" si="57"/>
        <v>181888.77792077392</v>
      </c>
      <c r="BE53" s="30">
        <f t="shared" si="57"/>
        <v>185793.37395211594</v>
      </c>
      <c r="BF53" s="30">
        <f t="shared" si="57"/>
        <v>189745.557289897</v>
      </c>
      <c r="BG53" s="30">
        <f t="shared" si="57"/>
        <v>193747.19481867153</v>
      </c>
      <c r="BH53" s="30">
        <f t="shared" si="57"/>
        <v>197800.16330653222</v>
      </c>
      <c r="BI53" s="30">
        <f t="shared" si="57"/>
        <v>201906.35042640555</v>
      </c>
      <c r="BJ53" s="30">
        <f t="shared" si="57"/>
        <v>206067.65577306403</v>
      </c>
      <c r="BK53" s="30">
        <f t="shared" si="57"/>
        <v>210285.99187651178</v>
      </c>
      <c r="BL53" s="30">
        <f t="shared" si="57"/>
        <v>214563.2852123889</v>
      </c>
      <c r="BM53" s="30">
        <f t="shared" si="57"/>
        <v>218901.47721003316</v>
      </c>
      <c r="BN53" s="30">
        <f t="shared" si="57"/>
        <v>223302.52525882839</v>
      </c>
    </row>
    <row r="54" spans="2:66" hidden="1" outlineLevel="1" x14ac:dyDescent="0.35">
      <c r="B54" t="s">
        <v>27</v>
      </c>
      <c r="C54" s="29">
        <v>70</v>
      </c>
      <c r="D54" s="37"/>
      <c r="E54" s="37"/>
      <c r="F54" s="37"/>
      <c r="G54" s="30">
        <f t="shared" ref="G54:V55" si="58">$C54*G49</f>
        <v>6898.5</v>
      </c>
      <c r="H54" s="30">
        <f t="shared" si="58"/>
        <v>10945.445</v>
      </c>
      <c r="I54" s="30">
        <f t="shared" si="58"/>
        <v>19581.309650000003</v>
      </c>
      <c r="J54" s="30">
        <f t="shared" si="58"/>
        <v>24094.8829205</v>
      </c>
      <c r="K54" s="30">
        <f t="shared" si="58"/>
        <v>28548.819244085</v>
      </c>
      <c r="L54" s="30">
        <f t="shared" si="58"/>
        <v>32946.423134186451</v>
      </c>
      <c r="M54" s="30">
        <f t="shared" si="58"/>
        <v>37290.930276933337</v>
      </c>
      <c r="N54" s="30">
        <f t="shared" si="58"/>
        <v>41585.510202133264</v>
      </c>
      <c r="O54" s="30">
        <f t="shared" si="58"/>
        <v>45833.268886247351</v>
      </c>
      <c r="P54" s="30">
        <f t="shared" si="58"/>
        <v>50037.251289641586</v>
      </c>
      <c r="Q54" s="30">
        <f t="shared" si="58"/>
        <v>54200.443830333621</v>
      </c>
      <c r="R54" s="30">
        <f t="shared" si="58"/>
        <v>58325.776796392529</v>
      </c>
      <c r="S54" s="30">
        <f t="shared" si="58"/>
        <v>62416.126699089036</v>
      </c>
      <c r="T54" s="30">
        <f t="shared" si="58"/>
        <v>66474.318568836417</v>
      </c>
      <c r="U54" s="30">
        <f t="shared" si="58"/>
        <v>70503.128195905781</v>
      </c>
      <c r="V54" s="30">
        <f t="shared" si="58"/>
        <v>74505.284317845755</v>
      </c>
      <c r="W54" s="30">
        <f t="shared" si="57"/>
        <v>78483.470755483882</v>
      </c>
      <c r="X54" s="30">
        <f t="shared" si="57"/>
        <v>82440.32849933632</v>
      </c>
      <c r="Y54" s="30">
        <f t="shared" si="57"/>
        <v>86378.457748203524</v>
      </c>
      <c r="Z54" s="30">
        <f t="shared" si="57"/>
        <v>90300.419901681671</v>
      </c>
      <c r="AA54" s="30">
        <f t="shared" si="57"/>
        <v>94208.739508273939</v>
      </c>
      <c r="AB54" s="30">
        <f t="shared" si="57"/>
        <v>98105.906170741291</v>
      </c>
      <c r="AC54" s="30">
        <f t="shared" si="57"/>
        <v>101994.37641028895</v>
      </c>
      <c r="AD54" s="30">
        <f t="shared" si="57"/>
        <v>105876.57549114357</v>
      </c>
      <c r="AE54" s="30">
        <f t="shared" si="57"/>
        <v>109754.89920703582</v>
      </c>
      <c r="AF54" s="30">
        <f t="shared" si="57"/>
        <v>113631.71563106384</v>
      </c>
      <c r="AG54" s="30">
        <f t="shared" si="57"/>
        <v>117509.3668303758</v>
      </c>
      <c r="AH54" s="30">
        <f t="shared" si="57"/>
        <v>121390.17054707327</v>
      </c>
      <c r="AI54" s="30">
        <f t="shared" si="57"/>
        <v>125276.42184670198</v>
      </c>
      <c r="AJ54" s="30">
        <f t="shared" si="57"/>
        <v>129170.39473566264</v>
      </c>
      <c r="AK54" s="30">
        <f t="shared" si="57"/>
        <v>133074.34374884173</v>
      </c>
      <c r="AL54" s="30">
        <f t="shared" si="57"/>
        <v>136990.50550873042</v>
      </c>
      <c r="AM54" s="30">
        <f t="shared" si="57"/>
        <v>140921.10025726954</v>
      </c>
      <c r="AN54" s="30">
        <f t="shared" si="57"/>
        <v>144868.33336162849</v>
      </c>
      <c r="AO54" s="30">
        <f t="shared" si="57"/>
        <v>148834.3967950982</v>
      </c>
      <c r="AP54" s="30">
        <f t="shared" si="57"/>
        <v>152821.47059425025</v>
      </c>
      <c r="AQ54" s="30">
        <f t="shared" si="57"/>
        <v>156831.72429348782</v>
      </c>
      <c r="AR54" s="30">
        <f t="shared" si="57"/>
        <v>160867.31833808954</v>
      </c>
      <c r="AS54" s="30">
        <f t="shared" si="57"/>
        <v>164930.40547682138</v>
      </c>
      <c r="AT54" s="30">
        <f t="shared" si="57"/>
        <v>169023.13213516871</v>
      </c>
      <c r="AU54" s="30">
        <f t="shared" si="57"/>
        <v>173147.6397702187</v>
      </c>
      <c r="AV54" s="30">
        <f t="shared" si="57"/>
        <v>177306.06620819925</v>
      </c>
      <c r="AW54" s="30">
        <f t="shared" si="57"/>
        <v>181500.54696566216</v>
      </c>
      <c r="AX54" s="30">
        <f t="shared" si="57"/>
        <v>185733.21655527531</v>
      </c>
      <c r="AY54" s="30">
        <f t="shared" si="57"/>
        <v>190006.20977717178</v>
      </c>
      <c r="AZ54" s="30">
        <f t="shared" si="57"/>
        <v>194321.66299678246</v>
      </c>
      <c r="BA54" s="30">
        <f t="shared" si="57"/>
        <v>198681.71541006331</v>
      </c>
      <c r="BB54" s="30">
        <f t="shared" si="57"/>
        <v>203088.5102970094</v>
      </c>
      <c r="BC54" s="30">
        <f t="shared" si="57"/>
        <v>207544.19626433207</v>
      </c>
      <c r="BD54" s="30">
        <f t="shared" si="57"/>
        <v>212050.92847815974</v>
      </c>
      <c r="BE54" s="30">
        <f t="shared" si="57"/>
        <v>216610.86988760773</v>
      </c>
      <c r="BF54" s="30">
        <f t="shared" si="57"/>
        <v>221226.19244004812</v>
      </c>
      <c r="BG54" s="30">
        <f t="shared" si="57"/>
        <v>225899.07828889665</v>
      </c>
      <c r="BH54" s="30">
        <f t="shared" si="57"/>
        <v>230631.72099472076</v>
      </c>
      <c r="BI54" s="30">
        <f t="shared" si="57"/>
        <v>235426.32672045997</v>
      </c>
      <c r="BJ54" s="30">
        <f t="shared" si="57"/>
        <v>240285.11542153862</v>
      </c>
      <c r="BK54" s="30">
        <f t="shared" si="57"/>
        <v>245210.32203163876</v>
      </c>
      <c r="BL54" s="30">
        <f t="shared" si="57"/>
        <v>250204.19764489078</v>
      </c>
      <c r="BM54" s="30">
        <f t="shared" si="57"/>
        <v>255269.01069522928</v>
      </c>
      <c r="BN54" s="30">
        <f t="shared" si="57"/>
        <v>260407.04813365135</v>
      </c>
    </row>
    <row r="55" spans="2:66" hidden="1" outlineLevel="1" x14ac:dyDescent="0.35">
      <c r="B55" t="s">
        <v>26</v>
      </c>
      <c r="C55" s="29">
        <v>15</v>
      </c>
      <c r="D55" s="37"/>
      <c r="E55" s="37"/>
      <c r="F55" s="37"/>
      <c r="G55" s="30">
        <f t="shared" si="58"/>
        <v>1419.75</v>
      </c>
      <c r="H55" s="30">
        <f t="shared" si="57"/>
        <v>1938.2849999999999</v>
      </c>
      <c r="I55" s="30">
        <f t="shared" si="57"/>
        <v>3052.0629000000004</v>
      </c>
      <c r="J55" s="30">
        <f t="shared" si="57"/>
        <v>3646.8661140000004</v>
      </c>
      <c r="K55" s="30">
        <f t="shared" si="57"/>
        <v>4239.5151531599995</v>
      </c>
      <c r="L55" s="30">
        <f t="shared" si="57"/>
        <v>4830.2479387655994</v>
      </c>
      <c r="M55" s="30">
        <f t="shared" si="57"/>
        <v>5419.3015304324636</v>
      </c>
      <c r="N55" s="30">
        <f t="shared" si="57"/>
        <v>6006.9122212748334</v>
      </c>
      <c r="O55" s="30">
        <f t="shared" si="57"/>
        <v>6593.3156327293764</v>
      </c>
      <c r="P55" s="30">
        <f t="shared" si="57"/>
        <v>7178.7468090724296</v>
      </c>
      <c r="Q55" s="30">
        <f t="shared" si="57"/>
        <v>7763.4403116685735</v>
      </c>
      <c r="R55" s="30">
        <f t="shared" si="57"/>
        <v>8347.6303129883472</v>
      </c>
      <c r="S55" s="30">
        <f t="shared" si="57"/>
        <v>8931.5506904327885</v>
      </c>
      <c r="T55" s="30">
        <f t="shared" si="57"/>
        <v>9515.435120002423</v>
      </c>
      <c r="U55" s="30">
        <f t="shared" si="57"/>
        <v>10099.517169848234</v>
      </c>
      <c r="V55" s="30">
        <f t="shared" si="57"/>
        <v>10684.030393742045</v>
      </c>
      <c r="W55" s="30">
        <f t="shared" si="57"/>
        <v>11269.208424503793</v>
      </c>
      <c r="X55" s="30">
        <f t="shared" si="57"/>
        <v>11855.285067423039</v>
      </c>
      <c r="Y55" s="30">
        <f t="shared" si="57"/>
        <v>12442.494393712088</v>
      </c>
      <c r="Z55" s="30">
        <f t="shared" si="57"/>
        <v>13031.070834028103</v>
      </c>
      <c r="AA55" s="30">
        <f t="shared" si="57"/>
        <v>13621.249272101606</v>
      </c>
      <c r="AB55" s="30">
        <f t="shared" si="57"/>
        <v>14213.265138508719</v>
      </c>
      <c r="AC55" s="30">
        <f t="shared" si="57"/>
        <v>14807.354504624671</v>
      </c>
      <c r="AD55" s="30">
        <f t="shared" si="57"/>
        <v>15403.75417679603</v>
      </c>
      <c r="AE55" s="30">
        <f t="shared" si="57"/>
        <v>16002.701790769239</v>
      </c>
      <c r="AF55" s="30">
        <f t="shared" si="57"/>
        <v>16604.435906413168</v>
      </c>
      <c r="AG55" s="30">
        <f t="shared" si="57"/>
        <v>17209.1961027734</v>
      </c>
      <c r="AH55" s="30">
        <f t="shared" si="57"/>
        <v>17817.223073496203</v>
      </c>
      <c r="AI55" s="30">
        <f t="shared" si="57"/>
        <v>18428.758722660114</v>
      </c>
      <c r="AJ55" s="30">
        <f t="shared" si="57"/>
        <v>19044.046261053416</v>
      </c>
      <c r="AK55" s="30">
        <f t="shared" si="57"/>
        <v>19663.330302935788</v>
      </c>
      <c r="AL55" s="30">
        <f t="shared" si="57"/>
        <v>20286.856963322582</v>
      </c>
      <c r="AM55" s="30">
        <f t="shared" si="57"/>
        <v>20914.87395583055</v>
      </c>
      <c r="AN55" s="30">
        <f t="shared" si="57"/>
        <v>21547.630691123846</v>
      </c>
      <c r="AO55" s="30">
        <f t="shared" si="57"/>
        <v>22185.378375999477</v>
      </c>
      <c r="AP55" s="30">
        <f t="shared" si="57"/>
        <v>22828.370113151555</v>
      </c>
      <c r="AQ55" s="30">
        <f t="shared" si="57"/>
        <v>23476.861001654033</v>
      </c>
      <c r="AR55" s="30">
        <f t="shared" si="57"/>
        <v>24131.10823820177</v>
      </c>
      <c r="AS55" s="30">
        <f t="shared" si="57"/>
        <v>24791.371219150169</v>
      </c>
      <c r="AT55" s="30">
        <f t="shared" si="57"/>
        <v>25457.911643393851</v>
      </c>
      <c r="AU55" s="30">
        <f t="shared" si="57"/>
        <v>26130.993616125194</v>
      </c>
      <c r="AV55" s="30">
        <f t="shared" si="57"/>
        <v>26810.883753513888</v>
      </c>
      <c r="AW55" s="30">
        <f t="shared" si="57"/>
        <v>27497.85128834904</v>
      </c>
      <c r="AX55" s="30">
        <f t="shared" si="57"/>
        <v>28192.168176685595</v>
      </c>
      <c r="AY55" s="30">
        <f t="shared" si="57"/>
        <v>28894.109205537487</v>
      </c>
      <c r="AZ55" s="30">
        <f t="shared" si="57"/>
        <v>29603.952101660056</v>
      </c>
      <c r="BA55" s="30">
        <f t="shared" si="57"/>
        <v>30321.977641464837</v>
      </c>
      <c r="BB55" s="30">
        <f t="shared" si="57"/>
        <v>31048.469762110282</v>
      </c>
      <c r="BC55" s="30">
        <f t="shared" si="57"/>
        <v>31783.715673812312</v>
      </c>
      <c r="BD55" s="30">
        <f t="shared" si="57"/>
        <v>32528.005973419189</v>
      </c>
      <c r="BE55" s="30">
        <f t="shared" si="57"/>
        <v>33281.634759295594</v>
      </c>
      <c r="BF55" s="30">
        <f t="shared" si="57"/>
        <v>34044.899747561358</v>
      </c>
      <c r="BG55" s="30">
        <f t="shared" si="57"/>
        <v>34818.102389730841</v>
      </c>
      <c r="BH55" s="30">
        <f t="shared" si="57"/>
        <v>35601.547991799351</v>
      </c>
      <c r="BI55" s="30">
        <f t="shared" si="57"/>
        <v>36395.545834823752</v>
      </c>
      <c r="BJ55" s="30">
        <f t="shared" si="57"/>
        <v>37200.409297044876</v>
      </c>
      <c r="BK55" s="30">
        <f t="shared" si="57"/>
        <v>38016.45597759993</v>
      </c>
      <c r="BL55" s="30">
        <f t="shared" si="57"/>
        <v>38844.007821873805</v>
      </c>
      <c r="BM55" s="30">
        <f t="shared" si="57"/>
        <v>39683.391248538719</v>
      </c>
      <c r="BN55" s="30">
        <f t="shared" si="57"/>
        <v>40534.937278332378</v>
      </c>
    </row>
    <row r="56" spans="2:66" ht="15" hidden="1" outlineLevel="1" thickBot="1" x14ac:dyDescent="0.4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</row>
    <row r="57" spans="2:66" ht="15.5" hidden="1" outlineLevel="1" x14ac:dyDescent="0.35">
      <c r="B57" s="21" t="s">
        <v>33</v>
      </c>
      <c r="C57" s="31"/>
      <c r="D57" s="31"/>
      <c r="E57" s="31"/>
      <c r="F57" s="31"/>
      <c r="G57" s="32">
        <f>SUM(G53:G55)</f>
        <v>14813.25</v>
      </c>
      <c r="H57" s="32">
        <f t="shared" ref="H57:BN57" si="59">SUM(H53:H55)</f>
        <v>22830.079999999998</v>
      </c>
      <c r="I57" s="32">
        <f t="shared" si="59"/>
        <v>39964.956050000001</v>
      </c>
      <c r="J57" s="32">
        <f t="shared" si="59"/>
        <v>48925.681509500006</v>
      </c>
      <c r="K57" s="32">
        <f t="shared" si="59"/>
        <v>57773.991307595003</v>
      </c>
      <c r="L57" s="32">
        <f t="shared" si="59"/>
        <v>66516.245533783556</v>
      </c>
      <c r="M57" s="32">
        <f t="shared" si="59"/>
        <v>75158.676037320212</v>
      </c>
      <c r="N57" s="32">
        <f t="shared" si="59"/>
        <v>83707.391469470662</v>
      </c>
      <c r="O57" s="32">
        <f t="shared" si="59"/>
        <v>92168.382199524349</v>
      </c>
      <c r="P57" s="32">
        <f t="shared" si="59"/>
        <v>100547.52510882948</v>
      </c>
      <c r="Q57" s="32">
        <f t="shared" si="59"/>
        <v>108850.58826699814</v>
      </c>
      <c r="R57" s="32">
        <f t="shared" si="59"/>
        <v>117083.23549431459</v>
      </c>
      <c r="S57" s="32">
        <f t="shared" si="59"/>
        <v>125251.03081426893</v>
      </c>
      <c r="T57" s="32">
        <f t="shared" si="59"/>
        <v>133359.44280003212</v>
      </c>
      <c r="U57" s="32">
        <f t="shared" si="59"/>
        <v>141413.84881858391</v>
      </c>
      <c r="V57" s="32">
        <f t="shared" si="59"/>
        <v>149419.53917610462</v>
      </c>
      <c r="W57" s="32">
        <f t="shared" si="59"/>
        <v>157381.72116814629</v>
      </c>
      <c r="X57" s="32">
        <f t="shared" si="59"/>
        <v>165305.52303800205</v>
      </c>
      <c r="Y57" s="32">
        <f t="shared" si="59"/>
        <v>173195.99784660438</v>
      </c>
      <c r="Z57" s="32">
        <f t="shared" si="59"/>
        <v>181058.12725719294</v>
      </c>
      <c r="AA57" s="32">
        <f t="shared" si="59"/>
        <v>188896.82523790799</v>
      </c>
      <c r="AB57" s="32">
        <f t="shared" si="59"/>
        <v>196716.94168538411</v>
      </c>
      <c r="AC57" s="32">
        <f t="shared" si="59"/>
        <v>204523.26597233792</v>
      </c>
      <c r="AD57" s="32">
        <f t="shared" si="59"/>
        <v>212320.53042206683</v>
      </c>
      <c r="AE57" s="32">
        <f t="shared" si="59"/>
        <v>220113.41371270266</v>
      </c>
      <c r="AF57" s="32">
        <f t="shared" si="59"/>
        <v>227906.54421398972</v>
      </c>
      <c r="AG57" s="32">
        <f t="shared" si="59"/>
        <v>235704.50325928986</v>
      </c>
      <c r="AH57" s="32">
        <f t="shared" si="59"/>
        <v>243511.82835544768</v>
      </c>
      <c r="AI57" s="32">
        <f t="shared" si="59"/>
        <v>251333.01633308621</v>
      </c>
      <c r="AJ57" s="32">
        <f t="shared" si="59"/>
        <v>259172.52643983852</v>
      </c>
      <c r="AK57" s="32">
        <f t="shared" si="59"/>
        <v>267034.78337896254</v>
      </c>
      <c r="AL57" s="32">
        <f t="shared" si="59"/>
        <v>274924.18029572588</v>
      </c>
      <c r="AM57" s="32">
        <f t="shared" si="59"/>
        <v>282845.08171389223</v>
      </c>
      <c r="AN57" s="32">
        <f t="shared" si="59"/>
        <v>290801.82642458676</v>
      </c>
      <c r="AO57" s="32">
        <f t="shared" si="59"/>
        <v>298798.73032976442</v>
      </c>
      <c r="AP57" s="32">
        <f t="shared" si="59"/>
        <v>306840.08924245567</v>
      </c>
      <c r="AQ57" s="32">
        <f t="shared" si="59"/>
        <v>314930.18164591421</v>
      </c>
      <c r="AR57" s="32">
        <f t="shared" si="59"/>
        <v>323073.27141374588</v>
      </c>
      <c r="AS57" s="32">
        <f t="shared" si="59"/>
        <v>331273.61049305205</v>
      </c>
      <c r="AT57" s="32">
        <f t="shared" si="59"/>
        <v>339535.44155257527</v>
      </c>
      <c r="AU57" s="32">
        <f t="shared" si="59"/>
        <v>347863.00059779768</v>
      </c>
      <c r="AV57" s="32">
        <f t="shared" si="59"/>
        <v>356260.51955489803</v>
      </c>
      <c r="AW57" s="32">
        <f t="shared" si="59"/>
        <v>364732.22882543667</v>
      </c>
      <c r="AX57" s="32">
        <f t="shared" si="59"/>
        <v>373282.35981360049</v>
      </c>
      <c r="AY57" s="32">
        <f t="shared" si="59"/>
        <v>381915.14742780372</v>
      </c>
      <c r="AZ57" s="32">
        <f t="shared" si="59"/>
        <v>390634.83255840628</v>
      </c>
      <c r="BA57" s="32">
        <f t="shared" si="59"/>
        <v>399445.66453327955</v>
      </c>
      <c r="BB57" s="32">
        <f t="shared" si="59"/>
        <v>408351.90355291683</v>
      </c>
      <c r="BC57" s="32">
        <f t="shared" si="59"/>
        <v>417357.82310675585</v>
      </c>
      <c r="BD57" s="32">
        <f t="shared" si="59"/>
        <v>426467.71237235283</v>
      </c>
      <c r="BE57" s="32">
        <f t="shared" si="59"/>
        <v>435685.87859901926</v>
      </c>
      <c r="BF57" s="32">
        <f t="shared" si="59"/>
        <v>445016.64947750646</v>
      </c>
      <c r="BG57" s="32">
        <f t="shared" si="59"/>
        <v>454464.37549729901</v>
      </c>
      <c r="BH57" s="32">
        <f t="shared" si="59"/>
        <v>464033.43229305238</v>
      </c>
      <c r="BI57" s="32">
        <f t="shared" si="59"/>
        <v>473728.22298168926</v>
      </c>
      <c r="BJ57" s="32">
        <f t="shared" si="59"/>
        <v>483553.18049164751</v>
      </c>
      <c r="BK57" s="32">
        <f t="shared" si="59"/>
        <v>493512.76988575049</v>
      </c>
      <c r="BL57" s="32">
        <f t="shared" si="59"/>
        <v>503611.49067915353</v>
      </c>
      <c r="BM57" s="32">
        <f t="shared" si="59"/>
        <v>513853.87915380119</v>
      </c>
      <c r="BN57" s="32">
        <f t="shared" si="59"/>
        <v>524244.5106708121</v>
      </c>
    </row>
    <row r="58" spans="2:66" collapsed="1" x14ac:dyDescent="0.35"/>
    <row r="59" spans="2:66" ht="16" thickBot="1" x14ac:dyDescent="0.4">
      <c r="B59" s="33" t="s">
        <v>34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</row>
    <row r="60" spans="2:66" hidden="1" outlineLevel="1" x14ac:dyDescent="0.35"/>
    <row r="61" spans="2:66" hidden="1" outlineLevel="1" x14ac:dyDescent="0.35">
      <c r="B61" s="5" t="s">
        <v>35</v>
      </c>
      <c r="C61" t="s">
        <v>39</v>
      </c>
    </row>
    <row r="62" spans="2:66" hidden="1" outlineLevel="1" x14ac:dyDescent="0.35">
      <c r="B62" t="s">
        <v>36</v>
      </c>
      <c r="C62" s="24">
        <v>0.1</v>
      </c>
      <c r="D62" s="34"/>
      <c r="E62" s="34"/>
      <c r="F62" s="34"/>
      <c r="G62" s="30">
        <f>$C62*G$57</f>
        <v>1481.325</v>
      </c>
      <c r="H62" s="30">
        <f t="shared" ref="H62:BN63" si="60">$C62*H$57</f>
        <v>2283.0079999999998</v>
      </c>
      <c r="I62" s="30">
        <f t="shared" si="60"/>
        <v>3996.4956050000001</v>
      </c>
      <c r="J62" s="30">
        <f t="shared" si="60"/>
        <v>4892.5681509500009</v>
      </c>
      <c r="K62" s="30">
        <f t="shared" si="60"/>
        <v>5777.3991307595006</v>
      </c>
      <c r="L62" s="30">
        <f t="shared" si="60"/>
        <v>6651.6245533783558</v>
      </c>
      <c r="M62" s="30">
        <f t="shared" si="60"/>
        <v>7515.867603732022</v>
      </c>
      <c r="N62" s="30">
        <f t="shared" si="60"/>
        <v>8370.7391469470658</v>
      </c>
      <c r="O62" s="30">
        <f t="shared" si="60"/>
        <v>9216.8382199524349</v>
      </c>
      <c r="P62" s="30">
        <f t="shared" si="60"/>
        <v>10054.752510882949</v>
      </c>
      <c r="Q62" s="30">
        <f t="shared" si="60"/>
        <v>10885.058826699815</v>
      </c>
      <c r="R62" s="30">
        <f t="shared" si="60"/>
        <v>11708.323549431459</v>
      </c>
      <c r="S62" s="30">
        <f t="shared" si="60"/>
        <v>12525.103081426894</v>
      </c>
      <c r="T62" s="30">
        <f t="shared" si="60"/>
        <v>13335.944280003212</v>
      </c>
      <c r="U62" s="30">
        <f t="shared" si="60"/>
        <v>14141.384881858392</v>
      </c>
      <c r="V62" s="30">
        <f t="shared" si="60"/>
        <v>14941.953917610463</v>
      </c>
      <c r="W62" s="30">
        <f t="shared" si="60"/>
        <v>15738.17211681463</v>
      </c>
      <c r="X62" s="30">
        <f t="shared" si="60"/>
        <v>16530.552303800207</v>
      </c>
      <c r="Y62" s="30">
        <f t="shared" si="60"/>
        <v>17319.59978466044</v>
      </c>
      <c r="Z62" s="30">
        <f t="shared" si="60"/>
        <v>18105.812725719294</v>
      </c>
      <c r="AA62" s="30">
        <f t="shared" si="60"/>
        <v>18889.682523790801</v>
      </c>
      <c r="AB62" s="30">
        <f t="shared" si="60"/>
        <v>19671.694168538412</v>
      </c>
      <c r="AC62" s="30">
        <f t="shared" si="60"/>
        <v>20452.326597233794</v>
      </c>
      <c r="AD62" s="30">
        <f t="shared" si="60"/>
        <v>21232.053042206684</v>
      </c>
      <c r="AE62" s="30">
        <f t="shared" si="60"/>
        <v>22011.341371270268</v>
      </c>
      <c r="AF62" s="30">
        <f t="shared" si="60"/>
        <v>22790.654421398973</v>
      </c>
      <c r="AG62" s="30">
        <f t="shared" si="60"/>
        <v>23570.450325928989</v>
      </c>
      <c r="AH62" s="30">
        <f t="shared" si="60"/>
        <v>24351.182835544769</v>
      </c>
      <c r="AI62" s="30">
        <f t="shared" si="60"/>
        <v>25133.301633308623</v>
      </c>
      <c r="AJ62" s="30">
        <f t="shared" si="60"/>
        <v>25917.252643983855</v>
      </c>
      <c r="AK62" s="30">
        <f t="shared" si="60"/>
        <v>26703.478337896257</v>
      </c>
      <c r="AL62" s="30">
        <f t="shared" si="60"/>
        <v>27492.418029572589</v>
      </c>
      <c r="AM62" s="30">
        <f t="shared" si="60"/>
        <v>28284.508171389225</v>
      </c>
      <c r="AN62" s="30">
        <f t="shared" si="60"/>
        <v>29080.182642458676</v>
      </c>
      <c r="AO62" s="30">
        <f t="shared" si="60"/>
        <v>29879.873032976444</v>
      </c>
      <c r="AP62" s="30">
        <f t="shared" si="60"/>
        <v>30684.008924245569</v>
      </c>
      <c r="AQ62" s="30">
        <f t="shared" si="60"/>
        <v>31493.018164591424</v>
      </c>
      <c r="AR62" s="30">
        <f t="shared" si="60"/>
        <v>32307.32714137459</v>
      </c>
      <c r="AS62" s="30">
        <f t="shared" si="60"/>
        <v>33127.361049305204</v>
      </c>
      <c r="AT62" s="30">
        <f t="shared" si="60"/>
        <v>33953.544155257528</v>
      </c>
      <c r="AU62" s="30">
        <f t="shared" si="60"/>
        <v>34786.300059779773</v>
      </c>
      <c r="AV62" s="30">
        <f t="shared" si="60"/>
        <v>35626.051955489806</v>
      </c>
      <c r="AW62" s="30">
        <f t="shared" si="60"/>
        <v>36473.222882543669</v>
      </c>
      <c r="AX62" s="30">
        <f t="shared" si="60"/>
        <v>37328.235981360049</v>
      </c>
      <c r="AY62" s="30">
        <f t="shared" si="60"/>
        <v>38191.514742780375</v>
      </c>
      <c r="AZ62" s="30">
        <f t="shared" si="60"/>
        <v>39063.483255840627</v>
      </c>
      <c r="BA62" s="30">
        <f t="shared" si="60"/>
        <v>39944.566453327956</v>
      </c>
      <c r="BB62" s="30">
        <f t="shared" si="60"/>
        <v>40835.190355291685</v>
      </c>
      <c r="BC62" s="30">
        <f t="shared" si="60"/>
        <v>41735.78231067559</v>
      </c>
      <c r="BD62" s="30">
        <f t="shared" si="60"/>
        <v>42646.771237235283</v>
      </c>
      <c r="BE62" s="30">
        <f t="shared" si="60"/>
        <v>43568.587859901927</v>
      </c>
      <c r="BF62" s="30">
        <f t="shared" si="60"/>
        <v>44501.664947750651</v>
      </c>
      <c r="BG62" s="30">
        <f t="shared" si="60"/>
        <v>45446.437549729904</v>
      </c>
      <c r="BH62" s="30">
        <f t="shared" si="60"/>
        <v>46403.343229305239</v>
      </c>
      <c r="BI62" s="30">
        <f t="shared" si="60"/>
        <v>47372.822298168932</v>
      </c>
      <c r="BJ62" s="30">
        <f t="shared" si="60"/>
        <v>48355.318049164751</v>
      </c>
      <c r="BK62" s="30">
        <f t="shared" si="60"/>
        <v>49351.276988575053</v>
      </c>
      <c r="BL62" s="30">
        <f t="shared" si="60"/>
        <v>50361.149067915358</v>
      </c>
      <c r="BM62" s="30">
        <f t="shared" si="60"/>
        <v>51385.387915380124</v>
      </c>
      <c r="BN62" s="30">
        <f t="shared" si="60"/>
        <v>52424.451067081216</v>
      </c>
    </row>
    <row r="63" spans="2:66" hidden="1" outlineLevel="1" x14ac:dyDescent="0.35">
      <c r="B63" t="s">
        <v>37</v>
      </c>
      <c r="C63" s="24">
        <v>3.5000000000000003E-2</v>
      </c>
      <c r="D63" s="34"/>
      <c r="E63" s="34"/>
      <c r="F63" s="34"/>
      <c r="G63" s="30">
        <f>$C63*G$57</f>
        <v>518.46375</v>
      </c>
      <c r="H63" s="30">
        <f t="shared" si="60"/>
        <v>799.05280000000005</v>
      </c>
      <c r="I63" s="30">
        <f t="shared" si="60"/>
        <v>1398.7734617500003</v>
      </c>
      <c r="J63" s="30">
        <f t="shared" si="60"/>
        <v>1712.3988528325003</v>
      </c>
      <c r="K63" s="30">
        <f t="shared" si="60"/>
        <v>2022.0896957658254</v>
      </c>
      <c r="L63" s="30">
        <f t="shared" si="60"/>
        <v>2328.0685936824248</v>
      </c>
      <c r="M63" s="30">
        <f t="shared" si="60"/>
        <v>2630.5536613062077</v>
      </c>
      <c r="N63" s="30">
        <f t="shared" si="60"/>
        <v>2929.7587014314736</v>
      </c>
      <c r="O63" s="30">
        <f t="shared" si="60"/>
        <v>3225.8933769833525</v>
      </c>
      <c r="P63" s="30">
        <f t="shared" si="60"/>
        <v>3519.1633788090321</v>
      </c>
      <c r="Q63" s="30">
        <f t="shared" si="60"/>
        <v>3809.7705893449352</v>
      </c>
      <c r="R63" s="30">
        <f t="shared" si="60"/>
        <v>4097.9132423010115</v>
      </c>
      <c r="S63" s="30">
        <f t="shared" si="60"/>
        <v>4383.7860784994127</v>
      </c>
      <c r="T63" s="30">
        <f t="shared" si="60"/>
        <v>4667.5804980011244</v>
      </c>
      <c r="U63" s="30">
        <f t="shared" si="60"/>
        <v>4949.4847086504369</v>
      </c>
      <c r="V63" s="30">
        <f t="shared" si="60"/>
        <v>5229.6838711636619</v>
      </c>
      <c r="W63" s="30">
        <f t="shared" si="60"/>
        <v>5508.3602408851211</v>
      </c>
      <c r="X63" s="30">
        <f t="shared" si="60"/>
        <v>5785.6933063300721</v>
      </c>
      <c r="Y63" s="30">
        <f t="shared" si="60"/>
        <v>6061.8599246311542</v>
      </c>
      <c r="Z63" s="30">
        <f t="shared" si="60"/>
        <v>6337.0344540017541</v>
      </c>
      <c r="AA63" s="30">
        <f t="shared" si="60"/>
        <v>6611.3888833267802</v>
      </c>
      <c r="AB63" s="30">
        <f t="shared" si="60"/>
        <v>6885.0929589884445</v>
      </c>
      <c r="AC63" s="30">
        <f t="shared" si="60"/>
        <v>7158.3143090318281</v>
      </c>
      <c r="AD63" s="30">
        <f t="shared" si="60"/>
        <v>7431.21856477234</v>
      </c>
      <c r="AE63" s="30">
        <f t="shared" si="60"/>
        <v>7703.9694799445942</v>
      </c>
      <c r="AF63" s="30">
        <f t="shared" si="60"/>
        <v>7976.7290474896408</v>
      </c>
      <c r="AG63" s="30">
        <f t="shared" si="60"/>
        <v>8249.6576140751458</v>
      </c>
      <c r="AH63" s="30">
        <f t="shared" si="60"/>
        <v>8522.91399244067</v>
      </c>
      <c r="AI63" s="30">
        <f t="shared" si="60"/>
        <v>8796.6555716580187</v>
      </c>
      <c r="AJ63" s="30">
        <f t="shared" si="60"/>
        <v>9071.0384253943485</v>
      </c>
      <c r="AK63" s="30">
        <f t="shared" si="60"/>
        <v>9346.21741826369</v>
      </c>
      <c r="AL63" s="30">
        <f t="shared" si="60"/>
        <v>9622.3463103504073</v>
      </c>
      <c r="AM63" s="30">
        <f t="shared" si="60"/>
        <v>9899.5778599862297</v>
      </c>
      <c r="AN63" s="30">
        <f t="shared" si="60"/>
        <v>10178.063924860538</v>
      </c>
      <c r="AO63" s="30">
        <f t="shared" si="60"/>
        <v>10457.955561541756</v>
      </c>
      <c r="AP63" s="30">
        <f t="shared" si="60"/>
        <v>10739.403123485949</v>
      </c>
      <c r="AQ63" s="30">
        <f t="shared" si="60"/>
        <v>11022.556357606998</v>
      </c>
      <c r="AR63" s="30">
        <f t="shared" si="60"/>
        <v>11307.564499481106</v>
      </c>
      <c r="AS63" s="30">
        <f t="shared" si="60"/>
        <v>11594.576367256823</v>
      </c>
      <c r="AT63" s="30">
        <f t="shared" si="60"/>
        <v>11883.740454340135</v>
      </c>
      <c r="AU63" s="30">
        <f t="shared" si="60"/>
        <v>12175.20502092292</v>
      </c>
      <c r="AV63" s="30">
        <f t="shared" si="60"/>
        <v>12469.118184421432</v>
      </c>
      <c r="AW63" s="30">
        <f t="shared" si="60"/>
        <v>12765.628008890284</v>
      </c>
      <c r="AX63" s="30">
        <f t="shared" si="60"/>
        <v>13064.882593476019</v>
      </c>
      <c r="AY63" s="30">
        <f t="shared" si="60"/>
        <v>13367.030159973132</v>
      </c>
      <c r="AZ63" s="30">
        <f t="shared" si="60"/>
        <v>13672.219139544221</v>
      </c>
      <c r="BA63" s="30">
        <f t="shared" si="60"/>
        <v>13980.598258664786</v>
      </c>
      <c r="BB63" s="30">
        <f t="shared" si="60"/>
        <v>14292.31662435209</v>
      </c>
      <c r="BC63" s="30">
        <f t="shared" si="60"/>
        <v>14607.523808736456</v>
      </c>
      <c r="BD63" s="30">
        <f t="shared" si="60"/>
        <v>14926.369933032351</v>
      </c>
      <c r="BE63" s="30">
        <f t="shared" si="60"/>
        <v>15249.005750965676</v>
      </c>
      <c r="BF63" s="30">
        <f t="shared" si="60"/>
        <v>15575.582731712728</v>
      </c>
      <c r="BG63" s="30">
        <f t="shared" si="60"/>
        <v>15906.253142405467</v>
      </c>
      <c r="BH63" s="30">
        <f t="shared" si="60"/>
        <v>16241.170130256834</v>
      </c>
      <c r="BI63" s="30">
        <f t="shared" si="60"/>
        <v>16580.487804359127</v>
      </c>
      <c r="BJ63" s="30">
        <f t="shared" si="60"/>
        <v>16924.361317207666</v>
      </c>
      <c r="BK63" s="30">
        <f t="shared" si="60"/>
        <v>17272.94694600127</v>
      </c>
      <c r="BL63" s="30">
        <f t="shared" si="60"/>
        <v>17626.402173770377</v>
      </c>
      <c r="BM63" s="30">
        <f t="shared" si="60"/>
        <v>17984.885770383044</v>
      </c>
      <c r="BN63" s="30">
        <f t="shared" si="60"/>
        <v>18348.557873478425</v>
      </c>
    </row>
    <row r="64" spans="2:66" hidden="1" outlineLevel="1" x14ac:dyDescent="0.35">
      <c r="B64" t="s">
        <v>38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  <c r="BL64" s="29">
        <v>0</v>
      </c>
      <c r="BM64" s="29">
        <v>0</v>
      </c>
      <c r="BN64" s="29">
        <v>0</v>
      </c>
    </row>
    <row r="65" spans="2:66" ht="15" hidden="1" outlineLevel="1" thickBot="1" x14ac:dyDescent="0.4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</row>
    <row r="66" spans="2:66" ht="15.5" hidden="1" outlineLevel="1" x14ac:dyDescent="0.35">
      <c r="B66" s="21" t="s">
        <v>40</v>
      </c>
      <c r="G66" s="32">
        <f>SUM(G62:G64)</f>
        <v>1999.7887500000002</v>
      </c>
      <c r="H66" s="32">
        <f t="shared" ref="H66:BN66" si="61">SUM(H62:H64)</f>
        <v>3082.0607999999997</v>
      </c>
      <c r="I66" s="32">
        <f t="shared" si="61"/>
        <v>5395.2690667500001</v>
      </c>
      <c r="J66" s="32">
        <f t="shared" si="61"/>
        <v>6604.9670037825017</v>
      </c>
      <c r="K66" s="32">
        <f t="shared" si="61"/>
        <v>7799.4888265253257</v>
      </c>
      <c r="L66" s="32">
        <f t="shared" si="61"/>
        <v>8979.6931470607815</v>
      </c>
      <c r="M66" s="32">
        <f t="shared" si="61"/>
        <v>10146.421265038229</v>
      </c>
      <c r="N66" s="32">
        <f t="shared" si="61"/>
        <v>11300.49784837854</v>
      </c>
      <c r="O66" s="32">
        <f t="shared" si="61"/>
        <v>12442.731596935788</v>
      </c>
      <c r="P66" s="32">
        <f t="shared" si="61"/>
        <v>13573.91588969198</v>
      </c>
      <c r="Q66" s="32">
        <f t="shared" si="61"/>
        <v>14694.829416044749</v>
      </c>
      <c r="R66" s="32">
        <f t="shared" si="61"/>
        <v>15806.23679173247</v>
      </c>
      <c r="S66" s="32">
        <f t="shared" si="61"/>
        <v>16908.889159926308</v>
      </c>
      <c r="T66" s="32">
        <f t="shared" si="61"/>
        <v>18003.524778004336</v>
      </c>
      <c r="U66" s="32">
        <f t="shared" si="61"/>
        <v>19090.869590508828</v>
      </c>
      <c r="V66" s="32">
        <f t="shared" si="61"/>
        <v>20171.637788774126</v>
      </c>
      <c r="W66" s="32">
        <f t="shared" si="61"/>
        <v>21246.532357699751</v>
      </c>
      <c r="X66" s="32">
        <f t="shared" si="61"/>
        <v>22316.245610130278</v>
      </c>
      <c r="Y66" s="32">
        <f t="shared" si="61"/>
        <v>23381.459709291594</v>
      </c>
      <c r="Z66" s="32">
        <f t="shared" si="61"/>
        <v>24442.847179721048</v>
      </c>
      <c r="AA66" s="32">
        <f t="shared" si="61"/>
        <v>25501.071407117583</v>
      </c>
      <c r="AB66" s="32">
        <f t="shared" si="61"/>
        <v>26556.787127526855</v>
      </c>
      <c r="AC66" s="32">
        <f t="shared" si="61"/>
        <v>27610.640906265624</v>
      </c>
      <c r="AD66" s="32">
        <f t="shared" si="61"/>
        <v>28663.271606979026</v>
      </c>
      <c r="AE66" s="32">
        <f t="shared" si="61"/>
        <v>29715.310851214861</v>
      </c>
      <c r="AF66" s="32">
        <f t="shared" si="61"/>
        <v>30767.383468888613</v>
      </c>
      <c r="AG66" s="32">
        <f t="shared" si="61"/>
        <v>31820.107940004134</v>
      </c>
      <c r="AH66" s="32">
        <f t="shared" si="61"/>
        <v>32874.096827985442</v>
      </c>
      <c r="AI66" s="32">
        <f t="shared" si="61"/>
        <v>33929.957204966646</v>
      </c>
      <c r="AJ66" s="32">
        <f t="shared" si="61"/>
        <v>34988.291069378203</v>
      </c>
      <c r="AK66" s="32">
        <f t="shared" si="61"/>
        <v>36049.695756159948</v>
      </c>
      <c r="AL66" s="32">
        <f t="shared" si="61"/>
        <v>37114.764339923</v>
      </c>
      <c r="AM66" s="32">
        <f t="shared" si="61"/>
        <v>38184.086031375453</v>
      </c>
      <c r="AN66" s="32">
        <f t="shared" si="61"/>
        <v>39258.246567319213</v>
      </c>
      <c r="AO66" s="32">
        <f t="shared" si="61"/>
        <v>40337.8285945182</v>
      </c>
      <c r="AP66" s="32">
        <f t="shared" si="61"/>
        <v>41423.412047731515</v>
      </c>
      <c r="AQ66" s="32">
        <f t="shared" si="61"/>
        <v>42515.574522198425</v>
      </c>
      <c r="AR66" s="32">
        <f t="shared" si="61"/>
        <v>43614.891640855698</v>
      </c>
      <c r="AS66" s="32">
        <f t="shared" si="61"/>
        <v>44721.937416562025</v>
      </c>
      <c r="AT66" s="32">
        <f t="shared" si="61"/>
        <v>45837.284609597664</v>
      </c>
      <c r="AU66" s="32">
        <f t="shared" si="61"/>
        <v>46961.505080702693</v>
      </c>
      <c r="AV66" s="32">
        <f t="shared" si="61"/>
        <v>48095.170139911235</v>
      </c>
      <c r="AW66" s="32">
        <f t="shared" si="61"/>
        <v>49238.850891433955</v>
      </c>
      <c r="AX66" s="32">
        <f t="shared" si="61"/>
        <v>50393.118574836066</v>
      </c>
      <c r="AY66" s="32">
        <f t="shared" si="61"/>
        <v>51558.544902753507</v>
      </c>
      <c r="AZ66" s="32">
        <f t="shared" si="61"/>
        <v>52735.702395384847</v>
      </c>
      <c r="BA66" s="32">
        <f t="shared" si="61"/>
        <v>53925.164711992744</v>
      </c>
      <c r="BB66" s="32">
        <f t="shared" si="61"/>
        <v>55127.506979643775</v>
      </c>
      <c r="BC66" s="32">
        <f t="shared" si="61"/>
        <v>56343.306119412046</v>
      </c>
      <c r="BD66" s="32">
        <f t="shared" si="61"/>
        <v>57573.141170267634</v>
      </c>
      <c r="BE66" s="32">
        <f t="shared" si="61"/>
        <v>58817.593610867603</v>
      </c>
      <c r="BF66" s="32">
        <f t="shared" si="61"/>
        <v>60077.247679463377</v>
      </c>
      <c r="BG66" s="32">
        <f t="shared" si="61"/>
        <v>61352.690692135373</v>
      </c>
      <c r="BH66" s="32">
        <f t="shared" si="61"/>
        <v>62644.513359562072</v>
      </c>
      <c r="BI66" s="32">
        <f t="shared" si="61"/>
        <v>63953.310102528063</v>
      </c>
      <c r="BJ66" s="32">
        <f t="shared" si="61"/>
        <v>65279.679366372417</v>
      </c>
      <c r="BK66" s="32">
        <f t="shared" si="61"/>
        <v>66624.223934576323</v>
      </c>
      <c r="BL66" s="32">
        <f t="shared" si="61"/>
        <v>67987.551241685738</v>
      </c>
      <c r="BM66" s="32">
        <f t="shared" si="61"/>
        <v>69370.273685763168</v>
      </c>
      <c r="BN66" s="32">
        <f t="shared" si="61"/>
        <v>70773.008940559637</v>
      </c>
    </row>
    <row r="67" spans="2:66" hidden="1" outlineLevel="1" x14ac:dyDescent="0.35"/>
    <row r="68" spans="2:66" hidden="1" outlineLevel="1" x14ac:dyDescent="0.35">
      <c r="B68" s="1" t="s">
        <v>41</v>
      </c>
      <c r="J68" t="s">
        <v>21</v>
      </c>
    </row>
    <row r="69" spans="2:66" hidden="1" outlineLevel="1" x14ac:dyDescent="0.35">
      <c r="B69" t="s">
        <v>42</v>
      </c>
      <c r="C69" t="s">
        <v>43</v>
      </c>
      <c r="D69" t="s">
        <v>44</v>
      </c>
      <c r="E69" t="s">
        <v>45</v>
      </c>
    </row>
    <row r="70" spans="2:66" hidden="1" outlineLevel="1" x14ac:dyDescent="0.35">
      <c r="B70" s="55" t="s">
        <v>135</v>
      </c>
      <c r="C70" s="55">
        <v>100000</v>
      </c>
      <c r="D70" s="56">
        <v>0.2</v>
      </c>
      <c r="E70" s="57">
        <v>43768</v>
      </c>
      <c r="G70" s="38">
        <f>IF($E70&lt;=G$1,($C70/12)*(1+$D70),0)</f>
        <v>10000</v>
      </c>
      <c r="H70" s="38">
        <f t="shared" ref="H70:W72" si="62">IF($E70&lt;=H$1,($C70/12)*(1+$D70),0)</f>
        <v>10000</v>
      </c>
      <c r="I70" s="38">
        <f t="shared" si="62"/>
        <v>10000</v>
      </c>
      <c r="J70" s="38">
        <f t="shared" si="62"/>
        <v>10000</v>
      </c>
      <c r="K70" s="38">
        <f t="shared" si="62"/>
        <v>10000</v>
      </c>
      <c r="L70" s="38">
        <f t="shared" si="62"/>
        <v>10000</v>
      </c>
      <c r="M70" s="38">
        <f t="shared" si="62"/>
        <v>10000</v>
      </c>
      <c r="N70" s="38">
        <f t="shared" si="62"/>
        <v>10000</v>
      </c>
      <c r="O70" s="38">
        <f t="shared" si="62"/>
        <v>10000</v>
      </c>
      <c r="P70" s="38">
        <f t="shared" si="62"/>
        <v>10000</v>
      </c>
      <c r="Q70" s="38">
        <f t="shared" si="62"/>
        <v>10000</v>
      </c>
      <c r="R70" s="38">
        <f t="shared" si="62"/>
        <v>10000</v>
      </c>
      <c r="S70" s="38">
        <f t="shared" si="62"/>
        <v>10000</v>
      </c>
      <c r="T70" s="38">
        <f t="shared" si="62"/>
        <v>10000</v>
      </c>
      <c r="U70" s="38">
        <f t="shared" si="62"/>
        <v>10000</v>
      </c>
      <c r="V70" s="38">
        <f t="shared" si="62"/>
        <v>10000</v>
      </c>
      <c r="W70" s="38">
        <f t="shared" si="62"/>
        <v>10000</v>
      </c>
      <c r="X70" s="38">
        <f t="shared" ref="X70:AM72" si="63">IF($E70&lt;=X$1,($C70/12)*(1+$D70),0)</f>
        <v>10000</v>
      </c>
      <c r="Y70" s="38">
        <f t="shared" si="63"/>
        <v>10000</v>
      </c>
      <c r="Z70" s="38">
        <f t="shared" si="63"/>
        <v>10000</v>
      </c>
      <c r="AA70" s="38">
        <f t="shared" si="63"/>
        <v>10000</v>
      </c>
      <c r="AB70" s="38">
        <f t="shared" si="63"/>
        <v>10000</v>
      </c>
      <c r="AC70" s="38">
        <f t="shared" si="63"/>
        <v>10000</v>
      </c>
      <c r="AD70" s="38">
        <f t="shared" si="63"/>
        <v>10000</v>
      </c>
      <c r="AE70" s="38">
        <f t="shared" si="63"/>
        <v>10000</v>
      </c>
      <c r="AF70" s="38">
        <f t="shared" si="63"/>
        <v>10000</v>
      </c>
      <c r="AG70" s="38">
        <f t="shared" si="63"/>
        <v>10000</v>
      </c>
      <c r="AH70" s="38">
        <f t="shared" si="63"/>
        <v>10000</v>
      </c>
      <c r="AI70" s="38">
        <f t="shared" si="63"/>
        <v>10000</v>
      </c>
      <c r="AJ70" s="38">
        <f t="shared" si="63"/>
        <v>10000</v>
      </c>
      <c r="AK70" s="38">
        <f t="shared" si="63"/>
        <v>10000</v>
      </c>
      <c r="AL70" s="38">
        <f t="shared" si="63"/>
        <v>10000</v>
      </c>
      <c r="AM70" s="38">
        <f t="shared" si="63"/>
        <v>10000</v>
      </c>
      <c r="AN70" s="38">
        <f t="shared" ref="AN70:BC72" si="64">IF($E70&lt;=AN$1,($C70/12)*(1+$D70),0)</f>
        <v>10000</v>
      </c>
      <c r="AO70" s="38">
        <f t="shared" si="64"/>
        <v>10000</v>
      </c>
      <c r="AP70" s="38">
        <f t="shared" si="64"/>
        <v>10000</v>
      </c>
      <c r="AQ70" s="38">
        <f t="shared" si="64"/>
        <v>10000</v>
      </c>
      <c r="AR70" s="38">
        <f t="shared" si="64"/>
        <v>10000</v>
      </c>
      <c r="AS70" s="38">
        <f t="shared" si="64"/>
        <v>10000</v>
      </c>
      <c r="AT70" s="38">
        <f t="shared" si="64"/>
        <v>10000</v>
      </c>
      <c r="AU70" s="38">
        <f t="shared" si="64"/>
        <v>10000</v>
      </c>
      <c r="AV70" s="38">
        <f t="shared" si="64"/>
        <v>10000</v>
      </c>
      <c r="AW70" s="38">
        <f t="shared" si="64"/>
        <v>10000</v>
      </c>
      <c r="AX70" s="38">
        <f t="shared" si="64"/>
        <v>10000</v>
      </c>
      <c r="AY70" s="38">
        <f t="shared" si="64"/>
        <v>10000</v>
      </c>
      <c r="AZ70" s="38">
        <f t="shared" si="64"/>
        <v>10000</v>
      </c>
      <c r="BA70" s="38">
        <f t="shared" si="64"/>
        <v>10000</v>
      </c>
      <c r="BB70" s="38">
        <f t="shared" si="64"/>
        <v>10000</v>
      </c>
      <c r="BC70" s="38">
        <f t="shared" si="64"/>
        <v>10000</v>
      </c>
      <c r="BD70" s="38">
        <f t="shared" ref="BD70:BN72" si="65">IF($E70&lt;=BD$1,($C70/12)*(1+$D70),0)</f>
        <v>10000</v>
      </c>
      <c r="BE70" s="38">
        <f t="shared" si="65"/>
        <v>10000</v>
      </c>
      <c r="BF70" s="38">
        <f t="shared" si="65"/>
        <v>10000</v>
      </c>
      <c r="BG70" s="38">
        <f t="shared" si="65"/>
        <v>10000</v>
      </c>
      <c r="BH70" s="38">
        <f t="shared" si="65"/>
        <v>10000</v>
      </c>
      <c r="BI70" s="38">
        <f t="shared" si="65"/>
        <v>10000</v>
      </c>
      <c r="BJ70" s="38">
        <f t="shared" si="65"/>
        <v>10000</v>
      </c>
      <c r="BK70" s="38">
        <f t="shared" si="65"/>
        <v>10000</v>
      </c>
      <c r="BL70" s="38">
        <f t="shared" si="65"/>
        <v>10000</v>
      </c>
      <c r="BM70" s="38">
        <f t="shared" si="65"/>
        <v>10000</v>
      </c>
      <c r="BN70" s="38">
        <f t="shared" si="65"/>
        <v>10000</v>
      </c>
    </row>
    <row r="71" spans="2:66" hidden="1" outlineLevel="1" x14ac:dyDescent="0.35">
      <c r="B71" s="55" t="s">
        <v>136</v>
      </c>
      <c r="C71" s="55">
        <v>60000</v>
      </c>
      <c r="D71" s="56">
        <v>0.2</v>
      </c>
      <c r="E71" s="57">
        <v>44135</v>
      </c>
      <c r="G71" s="38">
        <f t="shared" ref="G71:V72" si="66">IF($E71&lt;=G$1,($C71/12)*(1+$D71),0)</f>
        <v>0</v>
      </c>
      <c r="H71" s="38">
        <f t="shared" si="66"/>
        <v>6000</v>
      </c>
      <c r="I71" s="38">
        <f t="shared" si="66"/>
        <v>6000</v>
      </c>
      <c r="J71" s="38">
        <f t="shared" si="66"/>
        <v>6000</v>
      </c>
      <c r="K71" s="38">
        <f t="shared" si="66"/>
        <v>6000</v>
      </c>
      <c r="L71" s="38">
        <f t="shared" si="66"/>
        <v>6000</v>
      </c>
      <c r="M71" s="38">
        <f t="shared" si="66"/>
        <v>6000</v>
      </c>
      <c r="N71" s="38">
        <f t="shared" si="66"/>
        <v>6000</v>
      </c>
      <c r="O71" s="38">
        <f t="shared" si="66"/>
        <v>6000</v>
      </c>
      <c r="P71" s="38">
        <f t="shared" si="66"/>
        <v>6000</v>
      </c>
      <c r="Q71" s="38">
        <f t="shared" si="66"/>
        <v>6000</v>
      </c>
      <c r="R71" s="38">
        <f t="shared" si="66"/>
        <v>6000</v>
      </c>
      <c r="S71" s="38">
        <f t="shared" si="66"/>
        <v>6000</v>
      </c>
      <c r="T71" s="38">
        <f t="shared" si="66"/>
        <v>6000</v>
      </c>
      <c r="U71" s="38">
        <f t="shared" si="66"/>
        <v>6000</v>
      </c>
      <c r="V71" s="38">
        <f t="shared" si="66"/>
        <v>6000</v>
      </c>
      <c r="W71" s="38">
        <f t="shared" si="62"/>
        <v>6000</v>
      </c>
      <c r="X71" s="38">
        <f t="shared" si="63"/>
        <v>6000</v>
      </c>
      <c r="Y71" s="38">
        <f t="shared" si="63"/>
        <v>6000</v>
      </c>
      <c r="Z71" s="38">
        <f t="shared" si="63"/>
        <v>6000</v>
      </c>
      <c r="AA71" s="38">
        <f t="shared" si="63"/>
        <v>6000</v>
      </c>
      <c r="AB71" s="38">
        <f t="shared" si="63"/>
        <v>6000</v>
      </c>
      <c r="AC71" s="38">
        <f t="shared" si="63"/>
        <v>6000</v>
      </c>
      <c r="AD71" s="38">
        <f t="shared" si="63"/>
        <v>6000</v>
      </c>
      <c r="AE71" s="38">
        <f t="shared" si="63"/>
        <v>6000</v>
      </c>
      <c r="AF71" s="38">
        <f t="shared" si="63"/>
        <v>6000</v>
      </c>
      <c r="AG71" s="38">
        <f t="shared" si="63"/>
        <v>6000</v>
      </c>
      <c r="AH71" s="38">
        <f t="shared" si="63"/>
        <v>6000</v>
      </c>
      <c r="AI71" s="38">
        <f t="shared" si="63"/>
        <v>6000</v>
      </c>
      <c r="AJ71" s="38">
        <f t="shared" si="63"/>
        <v>6000</v>
      </c>
      <c r="AK71" s="38">
        <f t="shared" si="63"/>
        <v>6000</v>
      </c>
      <c r="AL71" s="38">
        <f t="shared" si="63"/>
        <v>6000</v>
      </c>
      <c r="AM71" s="38">
        <f t="shared" si="63"/>
        <v>6000</v>
      </c>
      <c r="AN71" s="38">
        <f t="shared" si="64"/>
        <v>6000</v>
      </c>
      <c r="AO71" s="38">
        <f t="shared" si="64"/>
        <v>6000</v>
      </c>
      <c r="AP71" s="38">
        <f t="shared" si="64"/>
        <v>6000</v>
      </c>
      <c r="AQ71" s="38">
        <f t="shared" si="64"/>
        <v>6000</v>
      </c>
      <c r="AR71" s="38">
        <f t="shared" si="64"/>
        <v>6000</v>
      </c>
      <c r="AS71" s="38">
        <f t="shared" si="64"/>
        <v>6000</v>
      </c>
      <c r="AT71" s="38">
        <f t="shared" si="64"/>
        <v>6000</v>
      </c>
      <c r="AU71" s="38">
        <f t="shared" si="64"/>
        <v>6000</v>
      </c>
      <c r="AV71" s="38">
        <f t="shared" si="64"/>
        <v>6000</v>
      </c>
      <c r="AW71" s="38">
        <f t="shared" si="64"/>
        <v>6000</v>
      </c>
      <c r="AX71" s="38">
        <f t="shared" si="64"/>
        <v>6000</v>
      </c>
      <c r="AY71" s="38">
        <f t="shared" si="64"/>
        <v>6000</v>
      </c>
      <c r="AZ71" s="38">
        <f t="shared" si="64"/>
        <v>6000</v>
      </c>
      <c r="BA71" s="38">
        <f t="shared" si="64"/>
        <v>6000</v>
      </c>
      <c r="BB71" s="38">
        <f t="shared" si="64"/>
        <v>6000</v>
      </c>
      <c r="BC71" s="38">
        <f t="shared" si="64"/>
        <v>6000</v>
      </c>
      <c r="BD71" s="38">
        <f t="shared" si="65"/>
        <v>6000</v>
      </c>
      <c r="BE71" s="38">
        <f t="shared" si="65"/>
        <v>6000</v>
      </c>
      <c r="BF71" s="38">
        <f t="shared" si="65"/>
        <v>6000</v>
      </c>
      <c r="BG71" s="38">
        <f t="shared" si="65"/>
        <v>6000</v>
      </c>
      <c r="BH71" s="38">
        <f t="shared" si="65"/>
        <v>6000</v>
      </c>
      <c r="BI71" s="38">
        <f t="shared" si="65"/>
        <v>6000</v>
      </c>
      <c r="BJ71" s="38">
        <f t="shared" si="65"/>
        <v>6000</v>
      </c>
      <c r="BK71" s="38">
        <f t="shared" si="65"/>
        <v>6000</v>
      </c>
      <c r="BL71" s="38">
        <f t="shared" si="65"/>
        <v>6000</v>
      </c>
      <c r="BM71" s="38">
        <f t="shared" si="65"/>
        <v>6000</v>
      </c>
      <c r="BN71" s="38">
        <f t="shared" si="65"/>
        <v>6000</v>
      </c>
    </row>
    <row r="72" spans="2:66" hidden="1" outlineLevel="1" x14ac:dyDescent="0.35">
      <c r="B72" s="55" t="s">
        <v>125</v>
      </c>
      <c r="C72" s="55">
        <v>50000</v>
      </c>
      <c r="D72" s="56">
        <v>0.2</v>
      </c>
      <c r="E72" s="57">
        <v>44136</v>
      </c>
      <c r="G72" s="38">
        <f t="shared" si="66"/>
        <v>0</v>
      </c>
      <c r="H72" s="38">
        <f t="shared" si="66"/>
        <v>0</v>
      </c>
      <c r="I72" s="38">
        <f t="shared" si="66"/>
        <v>5000</v>
      </c>
      <c r="J72" s="38">
        <f t="shared" si="66"/>
        <v>5000</v>
      </c>
      <c r="K72" s="38">
        <f t="shared" si="66"/>
        <v>5000</v>
      </c>
      <c r="L72" s="38">
        <f t="shared" si="66"/>
        <v>5000</v>
      </c>
      <c r="M72" s="38">
        <f t="shared" si="66"/>
        <v>5000</v>
      </c>
      <c r="N72" s="38">
        <f t="shared" si="66"/>
        <v>5000</v>
      </c>
      <c r="O72" s="38">
        <f t="shared" si="66"/>
        <v>5000</v>
      </c>
      <c r="P72" s="38">
        <f t="shared" si="66"/>
        <v>5000</v>
      </c>
      <c r="Q72" s="38">
        <f t="shared" si="66"/>
        <v>5000</v>
      </c>
      <c r="R72" s="38">
        <f t="shared" si="66"/>
        <v>5000</v>
      </c>
      <c r="S72" s="38">
        <f t="shared" si="66"/>
        <v>5000</v>
      </c>
      <c r="T72" s="38">
        <f t="shared" si="66"/>
        <v>5000</v>
      </c>
      <c r="U72" s="38">
        <f t="shared" si="66"/>
        <v>5000</v>
      </c>
      <c r="V72" s="38">
        <f t="shared" si="66"/>
        <v>5000</v>
      </c>
      <c r="W72" s="38">
        <f t="shared" si="62"/>
        <v>5000</v>
      </c>
      <c r="X72" s="38">
        <f t="shared" si="63"/>
        <v>5000</v>
      </c>
      <c r="Y72" s="38">
        <f t="shared" si="63"/>
        <v>5000</v>
      </c>
      <c r="Z72" s="38">
        <f t="shared" si="63"/>
        <v>5000</v>
      </c>
      <c r="AA72" s="38">
        <f t="shared" si="63"/>
        <v>5000</v>
      </c>
      <c r="AB72" s="38">
        <f t="shared" si="63"/>
        <v>5000</v>
      </c>
      <c r="AC72" s="38">
        <f t="shared" si="63"/>
        <v>5000</v>
      </c>
      <c r="AD72" s="38">
        <f t="shared" si="63"/>
        <v>5000</v>
      </c>
      <c r="AE72" s="38">
        <f t="shared" si="63"/>
        <v>5000</v>
      </c>
      <c r="AF72" s="38">
        <f t="shared" si="63"/>
        <v>5000</v>
      </c>
      <c r="AG72" s="38">
        <f t="shared" si="63"/>
        <v>5000</v>
      </c>
      <c r="AH72" s="38">
        <f t="shared" si="63"/>
        <v>5000</v>
      </c>
      <c r="AI72" s="38">
        <f t="shared" si="63"/>
        <v>5000</v>
      </c>
      <c r="AJ72" s="38">
        <f t="shared" si="63"/>
        <v>5000</v>
      </c>
      <c r="AK72" s="38">
        <f t="shared" si="63"/>
        <v>5000</v>
      </c>
      <c r="AL72" s="38">
        <f t="shared" si="63"/>
        <v>5000</v>
      </c>
      <c r="AM72" s="38">
        <f t="shared" si="63"/>
        <v>5000</v>
      </c>
      <c r="AN72" s="38">
        <f t="shared" si="64"/>
        <v>5000</v>
      </c>
      <c r="AO72" s="38">
        <f t="shared" si="64"/>
        <v>5000</v>
      </c>
      <c r="AP72" s="38">
        <f t="shared" si="64"/>
        <v>5000</v>
      </c>
      <c r="AQ72" s="38">
        <f t="shared" si="64"/>
        <v>5000</v>
      </c>
      <c r="AR72" s="38">
        <f t="shared" si="64"/>
        <v>5000</v>
      </c>
      <c r="AS72" s="38">
        <f t="shared" si="64"/>
        <v>5000</v>
      </c>
      <c r="AT72" s="38">
        <f t="shared" si="64"/>
        <v>5000</v>
      </c>
      <c r="AU72" s="38">
        <f t="shared" si="64"/>
        <v>5000</v>
      </c>
      <c r="AV72" s="38">
        <f t="shared" si="64"/>
        <v>5000</v>
      </c>
      <c r="AW72" s="38">
        <f t="shared" si="64"/>
        <v>5000</v>
      </c>
      <c r="AX72" s="38">
        <f t="shared" si="64"/>
        <v>5000</v>
      </c>
      <c r="AY72" s="38">
        <f t="shared" si="64"/>
        <v>5000</v>
      </c>
      <c r="AZ72" s="38">
        <f t="shared" si="64"/>
        <v>5000</v>
      </c>
      <c r="BA72" s="38">
        <f t="shared" si="64"/>
        <v>5000</v>
      </c>
      <c r="BB72" s="38">
        <f t="shared" si="64"/>
        <v>5000</v>
      </c>
      <c r="BC72" s="38">
        <f t="shared" si="64"/>
        <v>5000</v>
      </c>
      <c r="BD72" s="38">
        <f t="shared" si="65"/>
        <v>5000</v>
      </c>
      <c r="BE72" s="38">
        <f t="shared" si="65"/>
        <v>5000</v>
      </c>
      <c r="BF72" s="38">
        <f t="shared" si="65"/>
        <v>5000</v>
      </c>
      <c r="BG72" s="38">
        <f t="shared" si="65"/>
        <v>5000</v>
      </c>
      <c r="BH72" s="38">
        <f t="shared" si="65"/>
        <v>5000</v>
      </c>
      <c r="BI72" s="38">
        <f t="shared" si="65"/>
        <v>5000</v>
      </c>
      <c r="BJ72" s="38">
        <f t="shared" si="65"/>
        <v>5000</v>
      </c>
      <c r="BK72" s="38">
        <f t="shared" si="65"/>
        <v>5000</v>
      </c>
      <c r="BL72" s="38">
        <f t="shared" si="65"/>
        <v>5000</v>
      </c>
      <c r="BM72" s="38">
        <f t="shared" si="65"/>
        <v>5000</v>
      </c>
      <c r="BN72" s="38">
        <f t="shared" si="65"/>
        <v>5000</v>
      </c>
    </row>
    <row r="73" spans="2:66" hidden="1" outlineLevel="1" x14ac:dyDescent="0.35">
      <c r="B73" s="55" t="s">
        <v>126</v>
      </c>
      <c r="C73" s="55">
        <v>150000</v>
      </c>
      <c r="D73" s="56">
        <v>0</v>
      </c>
      <c r="E73" s="57">
        <v>44137</v>
      </c>
      <c r="G73" s="38">
        <f t="shared" ref="G73:BN77" si="67">IF($E73&lt;=G$1,($C73/12)*(1+$D73),0)</f>
        <v>0</v>
      </c>
      <c r="H73" s="38">
        <f t="shared" si="67"/>
        <v>0</v>
      </c>
      <c r="I73" s="38">
        <f t="shared" si="67"/>
        <v>12500</v>
      </c>
      <c r="J73" s="38">
        <f t="shared" si="67"/>
        <v>12500</v>
      </c>
      <c r="K73" s="38">
        <f t="shared" si="67"/>
        <v>12500</v>
      </c>
      <c r="L73" s="38">
        <f t="shared" si="67"/>
        <v>12500</v>
      </c>
      <c r="M73" s="38">
        <f t="shared" si="67"/>
        <v>12500</v>
      </c>
      <c r="N73" s="38">
        <f t="shared" si="67"/>
        <v>12500</v>
      </c>
      <c r="O73" s="38">
        <f t="shared" si="67"/>
        <v>12500</v>
      </c>
      <c r="P73" s="38">
        <f t="shared" si="67"/>
        <v>12500</v>
      </c>
      <c r="Q73" s="38">
        <f t="shared" si="67"/>
        <v>12500</v>
      </c>
      <c r="R73" s="38">
        <f t="shared" si="67"/>
        <v>12500</v>
      </c>
      <c r="S73" s="38">
        <f t="shared" si="67"/>
        <v>12500</v>
      </c>
      <c r="T73" s="38">
        <f t="shared" si="67"/>
        <v>12500</v>
      </c>
      <c r="U73" s="38">
        <f t="shared" si="67"/>
        <v>12500</v>
      </c>
      <c r="V73" s="38">
        <f t="shared" si="67"/>
        <v>12500</v>
      </c>
      <c r="W73" s="38">
        <f t="shared" si="67"/>
        <v>12500</v>
      </c>
      <c r="X73" s="38">
        <f t="shared" si="67"/>
        <v>12500</v>
      </c>
      <c r="Y73" s="38">
        <f t="shared" si="67"/>
        <v>12500</v>
      </c>
      <c r="Z73" s="38">
        <f t="shared" si="67"/>
        <v>12500</v>
      </c>
      <c r="AA73" s="38">
        <f t="shared" si="67"/>
        <v>12500</v>
      </c>
      <c r="AB73" s="38">
        <f t="shared" si="67"/>
        <v>12500</v>
      </c>
      <c r="AC73" s="38">
        <f t="shared" si="67"/>
        <v>12500</v>
      </c>
      <c r="AD73" s="38">
        <f t="shared" si="67"/>
        <v>12500</v>
      </c>
      <c r="AE73" s="38">
        <f t="shared" si="67"/>
        <v>12500</v>
      </c>
      <c r="AF73" s="38">
        <f t="shared" si="67"/>
        <v>12500</v>
      </c>
      <c r="AG73" s="38">
        <f t="shared" si="67"/>
        <v>12500</v>
      </c>
      <c r="AH73" s="38">
        <f t="shared" si="67"/>
        <v>12500</v>
      </c>
      <c r="AI73" s="38">
        <f t="shared" si="67"/>
        <v>12500</v>
      </c>
      <c r="AJ73" s="38">
        <f t="shared" si="67"/>
        <v>12500</v>
      </c>
      <c r="AK73" s="38">
        <f t="shared" si="67"/>
        <v>12500</v>
      </c>
      <c r="AL73" s="38">
        <f t="shared" si="67"/>
        <v>12500</v>
      </c>
      <c r="AM73" s="38">
        <f t="shared" si="67"/>
        <v>12500</v>
      </c>
      <c r="AN73" s="38">
        <f t="shared" si="67"/>
        <v>12500</v>
      </c>
      <c r="AO73" s="38">
        <f t="shared" si="67"/>
        <v>12500</v>
      </c>
      <c r="AP73" s="38">
        <f t="shared" si="67"/>
        <v>12500</v>
      </c>
      <c r="AQ73" s="38">
        <f t="shared" si="67"/>
        <v>12500</v>
      </c>
      <c r="AR73" s="38">
        <f t="shared" si="67"/>
        <v>12500</v>
      </c>
      <c r="AS73" s="38">
        <f t="shared" si="67"/>
        <v>12500</v>
      </c>
      <c r="AT73" s="38">
        <f t="shared" si="67"/>
        <v>12500</v>
      </c>
      <c r="AU73" s="38">
        <f t="shared" si="67"/>
        <v>12500</v>
      </c>
      <c r="AV73" s="38">
        <f t="shared" si="67"/>
        <v>12500</v>
      </c>
      <c r="AW73" s="38">
        <f t="shared" si="67"/>
        <v>12500</v>
      </c>
      <c r="AX73" s="38">
        <f t="shared" si="67"/>
        <v>12500</v>
      </c>
      <c r="AY73" s="38">
        <f t="shared" si="67"/>
        <v>12500</v>
      </c>
      <c r="AZ73" s="38">
        <f t="shared" si="67"/>
        <v>12500</v>
      </c>
      <c r="BA73" s="38">
        <f t="shared" si="67"/>
        <v>12500</v>
      </c>
      <c r="BB73" s="38">
        <f t="shared" si="67"/>
        <v>12500</v>
      </c>
      <c r="BC73" s="38">
        <f t="shared" si="67"/>
        <v>12500</v>
      </c>
      <c r="BD73" s="38">
        <f t="shared" si="67"/>
        <v>12500</v>
      </c>
      <c r="BE73" s="38">
        <f t="shared" si="67"/>
        <v>12500</v>
      </c>
      <c r="BF73" s="38">
        <f t="shared" si="67"/>
        <v>12500</v>
      </c>
      <c r="BG73" s="38">
        <f t="shared" si="67"/>
        <v>12500</v>
      </c>
      <c r="BH73" s="38">
        <f t="shared" si="67"/>
        <v>12500</v>
      </c>
      <c r="BI73" s="38">
        <f t="shared" si="67"/>
        <v>12500</v>
      </c>
      <c r="BJ73" s="38">
        <f t="shared" si="67"/>
        <v>12500</v>
      </c>
      <c r="BK73" s="38">
        <f t="shared" si="67"/>
        <v>12500</v>
      </c>
      <c r="BL73" s="38">
        <f t="shared" si="67"/>
        <v>12500</v>
      </c>
      <c r="BM73" s="38">
        <f t="shared" si="67"/>
        <v>12500</v>
      </c>
      <c r="BN73" s="38">
        <f t="shared" si="67"/>
        <v>12500</v>
      </c>
    </row>
    <row r="74" spans="2:66" hidden="1" outlineLevel="1" x14ac:dyDescent="0.35">
      <c r="B74" s="55" t="s">
        <v>127</v>
      </c>
      <c r="C74" s="55">
        <v>100000</v>
      </c>
      <c r="D74" s="56">
        <v>0.2</v>
      </c>
      <c r="E74" s="57">
        <v>44503</v>
      </c>
      <c r="G74" s="38">
        <f t="shared" si="67"/>
        <v>0</v>
      </c>
      <c r="H74" s="38">
        <f t="shared" si="67"/>
        <v>0</v>
      </c>
      <c r="I74" s="38">
        <f t="shared" si="67"/>
        <v>0</v>
      </c>
      <c r="J74" s="38">
        <f t="shared" si="67"/>
        <v>0</v>
      </c>
      <c r="K74" s="38">
        <f t="shared" si="67"/>
        <v>0</v>
      </c>
      <c r="L74" s="38">
        <f t="shared" si="67"/>
        <v>0</v>
      </c>
      <c r="M74" s="38">
        <f t="shared" si="67"/>
        <v>0</v>
      </c>
      <c r="N74" s="38">
        <f t="shared" si="67"/>
        <v>0</v>
      </c>
      <c r="O74" s="38">
        <f t="shared" si="67"/>
        <v>0</v>
      </c>
      <c r="P74" s="38">
        <f t="shared" si="67"/>
        <v>0</v>
      </c>
      <c r="Q74" s="38">
        <f t="shared" si="67"/>
        <v>0</v>
      </c>
      <c r="R74" s="38">
        <f t="shared" si="67"/>
        <v>0</v>
      </c>
      <c r="S74" s="38">
        <f t="shared" si="67"/>
        <v>0</v>
      </c>
      <c r="T74" s="38">
        <f t="shared" si="67"/>
        <v>0</v>
      </c>
      <c r="U74" s="38">
        <f t="shared" si="67"/>
        <v>10000</v>
      </c>
      <c r="V74" s="38">
        <f t="shared" si="67"/>
        <v>10000</v>
      </c>
      <c r="W74" s="38">
        <f t="shared" si="67"/>
        <v>10000</v>
      </c>
      <c r="X74" s="38">
        <f t="shared" si="67"/>
        <v>10000</v>
      </c>
      <c r="Y74" s="38">
        <f t="shared" si="67"/>
        <v>10000</v>
      </c>
      <c r="Z74" s="38">
        <f t="shared" si="67"/>
        <v>10000</v>
      </c>
      <c r="AA74" s="38">
        <f t="shared" si="67"/>
        <v>10000</v>
      </c>
      <c r="AB74" s="38">
        <f t="shared" si="67"/>
        <v>10000</v>
      </c>
      <c r="AC74" s="38">
        <f t="shared" si="67"/>
        <v>10000</v>
      </c>
      <c r="AD74" s="38">
        <f t="shared" si="67"/>
        <v>10000</v>
      </c>
      <c r="AE74" s="38">
        <f t="shared" si="67"/>
        <v>10000</v>
      </c>
      <c r="AF74" s="38">
        <f t="shared" si="67"/>
        <v>10000</v>
      </c>
      <c r="AG74" s="38">
        <f t="shared" si="67"/>
        <v>10000</v>
      </c>
      <c r="AH74" s="38">
        <f t="shared" si="67"/>
        <v>10000</v>
      </c>
      <c r="AI74" s="38">
        <f t="shared" si="67"/>
        <v>10000</v>
      </c>
      <c r="AJ74" s="38">
        <f t="shared" si="67"/>
        <v>10000</v>
      </c>
      <c r="AK74" s="38">
        <f t="shared" si="67"/>
        <v>10000</v>
      </c>
      <c r="AL74" s="38">
        <f t="shared" si="67"/>
        <v>10000</v>
      </c>
      <c r="AM74" s="38">
        <f t="shared" si="67"/>
        <v>10000</v>
      </c>
      <c r="AN74" s="38">
        <f t="shared" si="67"/>
        <v>10000</v>
      </c>
      <c r="AO74" s="38">
        <f t="shared" si="67"/>
        <v>10000</v>
      </c>
      <c r="AP74" s="38">
        <f t="shared" si="67"/>
        <v>10000</v>
      </c>
      <c r="AQ74" s="38">
        <f t="shared" si="67"/>
        <v>10000</v>
      </c>
      <c r="AR74" s="38">
        <f t="shared" si="67"/>
        <v>10000</v>
      </c>
      <c r="AS74" s="38">
        <f t="shared" si="67"/>
        <v>10000</v>
      </c>
      <c r="AT74" s="38">
        <f t="shared" si="67"/>
        <v>10000</v>
      </c>
      <c r="AU74" s="38">
        <f t="shared" si="67"/>
        <v>10000</v>
      </c>
      <c r="AV74" s="38">
        <f t="shared" si="67"/>
        <v>10000</v>
      </c>
      <c r="AW74" s="38">
        <f t="shared" si="67"/>
        <v>10000</v>
      </c>
      <c r="AX74" s="38">
        <f t="shared" si="67"/>
        <v>10000</v>
      </c>
      <c r="AY74" s="38">
        <f t="shared" si="67"/>
        <v>10000</v>
      </c>
      <c r="AZ74" s="38">
        <f t="shared" si="67"/>
        <v>10000</v>
      </c>
      <c r="BA74" s="38">
        <f t="shared" si="67"/>
        <v>10000</v>
      </c>
      <c r="BB74" s="38">
        <f t="shared" si="67"/>
        <v>10000</v>
      </c>
      <c r="BC74" s="38">
        <f t="shared" si="67"/>
        <v>10000</v>
      </c>
      <c r="BD74" s="38">
        <f t="shared" si="67"/>
        <v>10000</v>
      </c>
      <c r="BE74" s="38">
        <f t="shared" si="67"/>
        <v>10000</v>
      </c>
      <c r="BF74" s="38">
        <f t="shared" si="67"/>
        <v>10000</v>
      </c>
      <c r="BG74" s="38">
        <f t="shared" si="67"/>
        <v>10000</v>
      </c>
      <c r="BH74" s="38">
        <f t="shared" si="67"/>
        <v>10000</v>
      </c>
      <c r="BI74" s="38">
        <f t="shared" si="67"/>
        <v>10000</v>
      </c>
      <c r="BJ74" s="38">
        <f t="shared" si="67"/>
        <v>10000</v>
      </c>
      <c r="BK74" s="38">
        <f t="shared" si="67"/>
        <v>10000</v>
      </c>
      <c r="BL74" s="38">
        <f t="shared" si="67"/>
        <v>10000</v>
      </c>
      <c r="BM74" s="38">
        <f t="shared" si="67"/>
        <v>10000</v>
      </c>
      <c r="BN74" s="38">
        <f t="shared" si="67"/>
        <v>10000</v>
      </c>
    </row>
    <row r="75" spans="2:66" hidden="1" outlineLevel="1" x14ac:dyDescent="0.35">
      <c r="B75" s="55" t="s">
        <v>128</v>
      </c>
      <c r="C75" s="55">
        <v>100000</v>
      </c>
      <c r="D75" s="56">
        <v>0.2</v>
      </c>
      <c r="E75" s="57">
        <f t="shared" ref="E75:E81" si="68">EOMONTH(E74,3)</f>
        <v>44620</v>
      </c>
      <c r="G75" s="38">
        <f t="shared" si="67"/>
        <v>0</v>
      </c>
      <c r="H75" s="38">
        <f t="shared" si="67"/>
        <v>0</v>
      </c>
      <c r="I75" s="38">
        <f t="shared" si="67"/>
        <v>0</v>
      </c>
      <c r="J75" s="38">
        <f t="shared" si="67"/>
        <v>0</v>
      </c>
      <c r="K75" s="38">
        <f t="shared" si="67"/>
        <v>0</v>
      </c>
      <c r="L75" s="38">
        <f t="shared" si="67"/>
        <v>0</v>
      </c>
      <c r="M75" s="38">
        <f t="shared" si="67"/>
        <v>0</v>
      </c>
      <c r="N75" s="38">
        <f t="shared" si="67"/>
        <v>0</v>
      </c>
      <c r="O75" s="38">
        <f t="shared" si="67"/>
        <v>0</v>
      </c>
      <c r="P75" s="38">
        <f t="shared" si="67"/>
        <v>0</v>
      </c>
      <c r="Q75" s="38">
        <f t="shared" si="67"/>
        <v>0</v>
      </c>
      <c r="R75" s="38">
        <f t="shared" si="67"/>
        <v>0</v>
      </c>
      <c r="S75" s="38">
        <f t="shared" si="67"/>
        <v>0</v>
      </c>
      <c r="T75" s="38">
        <f t="shared" si="67"/>
        <v>0</v>
      </c>
      <c r="U75" s="38">
        <f t="shared" si="67"/>
        <v>0</v>
      </c>
      <c r="V75" s="38">
        <f t="shared" si="67"/>
        <v>0</v>
      </c>
      <c r="W75" s="38">
        <f t="shared" si="67"/>
        <v>0</v>
      </c>
      <c r="X75" s="38">
        <f t="shared" si="67"/>
        <v>10000</v>
      </c>
      <c r="Y75" s="38">
        <f t="shared" si="67"/>
        <v>10000</v>
      </c>
      <c r="Z75" s="38">
        <f t="shared" si="67"/>
        <v>10000</v>
      </c>
      <c r="AA75" s="38">
        <f t="shared" si="67"/>
        <v>10000</v>
      </c>
      <c r="AB75" s="38">
        <f t="shared" si="67"/>
        <v>10000</v>
      </c>
      <c r="AC75" s="38">
        <f t="shared" si="67"/>
        <v>10000</v>
      </c>
      <c r="AD75" s="38">
        <f t="shared" si="67"/>
        <v>10000</v>
      </c>
      <c r="AE75" s="38">
        <f t="shared" si="67"/>
        <v>10000</v>
      </c>
      <c r="AF75" s="38">
        <f t="shared" si="67"/>
        <v>10000</v>
      </c>
      <c r="AG75" s="38">
        <f t="shared" si="67"/>
        <v>10000</v>
      </c>
      <c r="AH75" s="38">
        <f t="shared" si="67"/>
        <v>10000</v>
      </c>
      <c r="AI75" s="38">
        <f t="shared" si="67"/>
        <v>10000</v>
      </c>
      <c r="AJ75" s="38">
        <f t="shared" si="67"/>
        <v>10000</v>
      </c>
      <c r="AK75" s="38">
        <f t="shared" si="67"/>
        <v>10000</v>
      </c>
      <c r="AL75" s="38">
        <f t="shared" si="67"/>
        <v>10000</v>
      </c>
      <c r="AM75" s="38">
        <f t="shared" si="67"/>
        <v>10000</v>
      </c>
      <c r="AN75" s="38">
        <f t="shared" si="67"/>
        <v>10000</v>
      </c>
      <c r="AO75" s="38">
        <f t="shared" si="67"/>
        <v>10000</v>
      </c>
      <c r="AP75" s="38">
        <f t="shared" si="67"/>
        <v>10000</v>
      </c>
      <c r="AQ75" s="38">
        <f t="shared" si="67"/>
        <v>10000</v>
      </c>
      <c r="AR75" s="38">
        <f t="shared" si="67"/>
        <v>10000</v>
      </c>
      <c r="AS75" s="38">
        <f t="shared" si="67"/>
        <v>10000</v>
      </c>
      <c r="AT75" s="38">
        <f t="shared" si="67"/>
        <v>10000</v>
      </c>
      <c r="AU75" s="38">
        <f t="shared" si="67"/>
        <v>10000</v>
      </c>
      <c r="AV75" s="38">
        <f t="shared" si="67"/>
        <v>10000</v>
      </c>
      <c r="AW75" s="38">
        <f t="shared" si="67"/>
        <v>10000</v>
      </c>
      <c r="AX75" s="38">
        <f t="shared" si="67"/>
        <v>10000</v>
      </c>
      <c r="AY75" s="38">
        <f t="shared" si="67"/>
        <v>10000</v>
      </c>
      <c r="AZ75" s="38">
        <f t="shared" si="67"/>
        <v>10000</v>
      </c>
      <c r="BA75" s="38">
        <f t="shared" si="67"/>
        <v>10000</v>
      </c>
      <c r="BB75" s="38">
        <f t="shared" si="67"/>
        <v>10000</v>
      </c>
      <c r="BC75" s="38">
        <f t="shared" si="67"/>
        <v>10000</v>
      </c>
      <c r="BD75" s="38">
        <f t="shared" si="67"/>
        <v>10000</v>
      </c>
      <c r="BE75" s="38">
        <f t="shared" si="67"/>
        <v>10000</v>
      </c>
      <c r="BF75" s="38">
        <f t="shared" si="67"/>
        <v>10000</v>
      </c>
      <c r="BG75" s="38">
        <f t="shared" si="67"/>
        <v>10000</v>
      </c>
      <c r="BH75" s="38">
        <f t="shared" si="67"/>
        <v>10000</v>
      </c>
      <c r="BI75" s="38">
        <f t="shared" si="67"/>
        <v>10000</v>
      </c>
      <c r="BJ75" s="38">
        <f t="shared" si="67"/>
        <v>10000</v>
      </c>
      <c r="BK75" s="38">
        <f t="shared" si="67"/>
        <v>10000</v>
      </c>
      <c r="BL75" s="38">
        <f t="shared" si="67"/>
        <v>10000</v>
      </c>
      <c r="BM75" s="38">
        <f t="shared" si="67"/>
        <v>10000</v>
      </c>
      <c r="BN75" s="38">
        <f t="shared" si="67"/>
        <v>10000</v>
      </c>
    </row>
    <row r="76" spans="2:66" hidden="1" outlineLevel="1" x14ac:dyDescent="0.35">
      <c r="B76" s="55" t="s">
        <v>129</v>
      </c>
      <c r="C76" s="55">
        <v>100000</v>
      </c>
      <c r="D76" s="56">
        <v>0.2</v>
      </c>
      <c r="E76" s="57">
        <f t="shared" si="68"/>
        <v>44712</v>
      </c>
      <c r="G76" s="38">
        <f t="shared" si="67"/>
        <v>0</v>
      </c>
      <c r="H76" s="38">
        <f t="shared" si="67"/>
        <v>0</v>
      </c>
      <c r="I76" s="38">
        <f t="shared" si="67"/>
        <v>0</v>
      </c>
      <c r="J76" s="38">
        <f t="shared" si="67"/>
        <v>0</v>
      </c>
      <c r="K76" s="38">
        <f t="shared" si="67"/>
        <v>0</v>
      </c>
      <c r="L76" s="38">
        <f t="shared" si="67"/>
        <v>0</v>
      </c>
      <c r="M76" s="38">
        <f t="shared" si="67"/>
        <v>0</v>
      </c>
      <c r="N76" s="38">
        <f t="shared" si="67"/>
        <v>0</v>
      </c>
      <c r="O76" s="38">
        <f t="shared" si="67"/>
        <v>0</v>
      </c>
      <c r="P76" s="38">
        <f t="shared" si="67"/>
        <v>0</v>
      </c>
      <c r="Q76" s="38">
        <f t="shared" si="67"/>
        <v>0</v>
      </c>
      <c r="R76" s="38">
        <f t="shared" si="67"/>
        <v>0</v>
      </c>
      <c r="S76" s="38">
        <f t="shared" si="67"/>
        <v>0</v>
      </c>
      <c r="T76" s="38">
        <f t="shared" si="67"/>
        <v>0</v>
      </c>
      <c r="U76" s="38">
        <f t="shared" si="67"/>
        <v>0</v>
      </c>
      <c r="V76" s="38">
        <f t="shared" si="67"/>
        <v>0</v>
      </c>
      <c r="W76" s="38">
        <f t="shared" si="67"/>
        <v>0</v>
      </c>
      <c r="X76" s="38">
        <f t="shared" si="67"/>
        <v>0</v>
      </c>
      <c r="Y76" s="38">
        <f t="shared" si="67"/>
        <v>0</v>
      </c>
      <c r="Z76" s="38">
        <f t="shared" si="67"/>
        <v>0</v>
      </c>
      <c r="AA76" s="38">
        <f t="shared" si="67"/>
        <v>10000</v>
      </c>
      <c r="AB76" s="38">
        <f t="shared" si="67"/>
        <v>10000</v>
      </c>
      <c r="AC76" s="38">
        <f t="shared" si="67"/>
        <v>10000</v>
      </c>
      <c r="AD76" s="38">
        <f t="shared" si="67"/>
        <v>10000</v>
      </c>
      <c r="AE76" s="38">
        <f t="shared" si="67"/>
        <v>10000</v>
      </c>
      <c r="AF76" s="38">
        <f t="shared" si="67"/>
        <v>10000</v>
      </c>
      <c r="AG76" s="38">
        <f t="shared" si="67"/>
        <v>10000</v>
      </c>
      <c r="AH76" s="38">
        <f t="shared" si="67"/>
        <v>10000</v>
      </c>
      <c r="AI76" s="38">
        <f t="shared" si="67"/>
        <v>10000</v>
      </c>
      <c r="AJ76" s="38">
        <f t="shared" si="67"/>
        <v>10000</v>
      </c>
      <c r="AK76" s="38">
        <f t="shared" si="67"/>
        <v>10000</v>
      </c>
      <c r="AL76" s="38">
        <f t="shared" si="67"/>
        <v>10000</v>
      </c>
      <c r="AM76" s="38">
        <f t="shared" si="67"/>
        <v>10000</v>
      </c>
      <c r="AN76" s="38">
        <f t="shared" si="67"/>
        <v>10000</v>
      </c>
      <c r="AO76" s="38">
        <f t="shared" si="67"/>
        <v>10000</v>
      </c>
      <c r="AP76" s="38">
        <f t="shared" si="67"/>
        <v>10000</v>
      </c>
      <c r="AQ76" s="38">
        <f t="shared" si="67"/>
        <v>10000</v>
      </c>
      <c r="AR76" s="38">
        <f t="shared" si="67"/>
        <v>10000</v>
      </c>
      <c r="AS76" s="38">
        <f t="shared" si="67"/>
        <v>10000</v>
      </c>
      <c r="AT76" s="38">
        <f t="shared" si="67"/>
        <v>10000</v>
      </c>
      <c r="AU76" s="38">
        <f t="shared" si="67"/>
        <v>10000</v>
      </c>
      <c r="AV76" s="38">
        <f t="shared" si="67"/>
        <v>10000</v>
      </c>
      <c r="AW76" s="38">
        <f t="shared" si="67"/>
        <v>10000</v>
      </c>
      <c r="AX76" s="38">
        <f t="shared" si="67"/>
        <v>10000</v>
      </c>
      <c r="AY76" s="38">
        <f t="shared" si="67"/>
        <v>10000</v>
      </c>
      <c r="AZ76" s="38">
        <f t="shared" si="67"/>
        <v>10000</v>
      </c>
      <c r="BA76" s="38">
        <f t="shared" si="67"/>
        <v>10000</v>
      </c>
      <c r="BB76" s="38">
        <f t="shared" si="67"/>
        <v>10000</v>
      </c>
      <c r="BC76" s="38">
        <f t="shared" si="67"/>
        <v>10000</v>
      </c>
      <c r="BD76" s="38">
        <f t="shared" si="67"/>
        <v>10000</v>
      </c>
      <c r="BE76" s="38">
        <f t="shared" si="67"/>
        <v>10000</v>
      </c>
      <c r="BF76" s="38">
        <f t="shared" si="67"/>
        <v>10000</v>
      </c>
      <c r="BG76" s="38">
        <f t="shared" si="67"/>
        <v>10000</v>
      </c>
      <c r="BH76" s="38">
        <f t="shared" si="67"/>
        <v>10000</v>
      </c>
      <c r="BI76" s="38">
        <f t="shared" si="67"/>
        <v>10000</v>
      </c>
      <c r="BJ76" s="38">
        <f t="shared" si="67"/>
        <v>10000</v>
      </c>
      <c r="BK76" s="38">
        <f t="shared" si="67"/>
        <v>10000</v>
      </c>
      <c r="BL76" s="38">
        <f t="shared" si="67"/>
        <v>10000</v>
      </c>
      <c r="BM76" s="38">
        <f t="shared" si="67"/>
        <v>10000</v>
      </c>
      <c r="BN76" s="38">
        <f t="shared" si="67"/>
        <v>10000</v>
      </c>
    </row>
    <row r="77" spans="2:66" hidden="1" outlineLevel="1" x14ac:dyDescent="0.35">
      <c r="B77" s="55" t="s">
        <v>130</v>
      </c>
      <c r="C77" s="55">
        <v>100000</v>
      </c>
      <c r="D77" s="56">
        <v>0.2</v>
      </c>
      <c r="E77" s="57">
        <f t="shared" si="68"/>
        <v>44804</v>
      </c>
      <c r="G77" s="38">
        <f t="shared" si="67"/>
        <v>0</v>
      </c>
      <c r="H77" s="38">
        <f t="shared" si="67"/>
        <v>0</v>
      </c>
      <c r="I77" s="38">
        <f t="shared" si="67"/>
        <v>0</v>
      </c>
      <c r="J77" s="38">
        <f t="shared" si="67"/>
        <v>0</v>
      </c>
      <c r="K77" s="38">
        <f t="shared" si="67"/>
        <v>0</v>
      </c>
      <c r="L77" s="38">
        <f t="shared" si="67"/>
        <v>0</v>
      </c>
      <c r="M77" s="38">
        <f t="shared" si="67"/>
        <v>0</v>
      </c>
      <c r="N77" s="38">
        <f t="shared" si="67"/>
        <v>0</v>
      </c>
      <c r="O77" s="38">
        <f t="shared" si="67"/>
        <v>0</v>
      </c>
      <c r="P77" s="38">
        <f t="shared" si="67"/>
        <v>0</v>
      </c>
      <c r="Q77" s="38">
        <f t="shared" si="67"/>
        <v>0</v>
      </c>
      <c r="R77" s="38">
        <f t="shared" si="67"/>
        <v>0</v>
      </c>
      <c r="S77" s="38">
        <f t="shared" si="67"/>
        <v>0</v>
      </c>
      <c r="T77" s="38">
        <f t="shared" si="67"/>
        <v>0</v>
      </c>
      <c r="U77" s="38">
        <f t="shared" si="67"/>
        <v>0</v>
      </c>
      <c r="V77" s="38">
        <f t="shared" ref="V77:BN81" si="69">IF($E77&lt;=V$1,($C77/12)*(1+$D77),0)</f>
        <v>0</v>
      </c>
      <c r="W77" s="38">
        <f t="shared" si="69"/>
        <v>0</v>
      </c>
      <c r="X77" s="38">
        <f t="shared" si="69"/>
        <v>0</v>
      </c>
      <c r="Y77" s="38">
        <f t="shared" si="69"/>
        <v>0</v>
      </c>
      <c r="Z77" s="38">
        <f t="shared" si="69"/>
        <v>0</v>
      </c>
      <c r="AA77" s="38">
        <f t="shared" si="69"/>
        <v>0</v>
      </c>
      <c r="AB77" s="38">
        <f t="shared" si="69"/>
        <v>0</v>
      </c>
      <c r="AC77" s="38">
        <f t="shared" si="69"/>
        <v>0</v>
      </c>
      <c r="AD77" s="38">
        <f t="shared" si="69"/>
        <v>10000</v>
      </c>
      <c r="AE77" s="38">
        <f t="shared" si="69"/>
        <v>10000</v>
      </c>
      <c r="AF77" s="38">
        <f t="shared" si="69"/>
        <v>10000</v>
      </c>
      <c r="AG77" s="38">
        <f t="shared" si="69"/>
        <v>10000</v>
      </c>
      <c r="AH77" s="38">
        <f t="shared" si="69"/>
        <v>10000</v>
      </c>
      <c r="AI77" s="38">
        <f t="shared" si="69"/>
        <v>10000</v>
      </c>
      <c r="AJ77" s="38">
        <f t="shared" si="69"/>
        <v>10000</v>
      </c>
      <c r="AK77" s="38">
        <f t="shared" si="69"/>
        <v>10000</v>
      </c>
      <c r="AL77" s="38">
        <f t="shared" si="69"/>
        <v>10000</v>
      </c>
      <c r="AM77" s="38">
        <f t="shared" si="69"/>
        <v>10000</v>
      </c>
      <c r="AN77" s="38">
        <f t="shared" si="69"/>
        <v>10000</v>
      </c>
      <c r="AO77" s="38">
        <f t="shared" si="69"/>
        <v>10000</v>
      </c>
      <c r="AP77" s="38">
        <f t="shared" si="69"/>
        <v>10000</v>
      </c>
      <c r="AQ77" s="38">
        <f t="shared" si="69"/>
        <v>10000</v>
      </c>
      <c r="AR77" s="38">
        <f t="shared" si="69"/>
        <v>10000</v>
      </c>
      <c r="AS77" s="38">
        <f t="shared" si="69"/>
        <v>10000</v>
      </c>
      <c r="AT77" s="38">
        <f t="shared" si="69"/>
        <v>10000</v>
      </c>
      <c r="AU77" s="38">
        <f t="shared" si="69"/>
        <v>10000</v>
      </c>
      <c r="AV77" s="38">
        <f t="shared" si="69"/>
        <v>10000</v>
      </c>
      <c r="AW77" s="38">
        <f t="shared" si="69"/>
        <v>10000</v>
      </c>
      <c r="AX77" s="38">
        <f t="shared" si="69"/>
        <v>10000</v>
      </c>
      <c r="AY77" s="38">
        <f t="shared" si="69"/>
        <v>10000</v>
      </c>
      <c r="AZ77" s="38">
        <f t="shared" si="69"/>
        <v>10000</v>
      </c>
      <c r="BA77" s="38">
        <f t="shared" si="69"/>
        <v>10000</v>
      </c>
      <c r="BB77" s="38">
        <f t="shared" si="69"/>
        <v>10000</v>
      </c>
      <c r="BC77" s="38">
        <f t="shared" si="69"/>
        <v>10000</v>
      </c>
      <c r="BD77" s="38">
        <f t="shared" si="69"/>
        <v>10000</v>
      </c>
      <c r="BE77" s="38">
        <f t="shared" si="69"/>
        <v>10000</v>
      </c>
      <c r="BF77" s="38">
        <f t="shared" si="69"/>
        <v>10000</v>
      </c>
      <c r="BG77" s="38">
        <f t="shared" si="69"/>
        <v>10000</v>
      </c>
      <c r="BH77" s="38">
        <f t="shared" si="69"/>
        <v>10000</v>
      </c>
      <c r="BI77" s="38">
        <f t="shared" si="69"/>
        <v>10000</v>
      </c>
      <c r="BJ77" s="38">
        <f t="shared" si="69"/>
        <v>10000</v>
      </c>
      <c r="BK77" s="38">
        <f t="shared" si="69"/>
        <v>10000</v>
      </c>
      <c r="BL77" s="38">
        <f t="shared" si="69"/>
        <v>10000</v>
      </c>
      <c r="BM77" s="38">
        <f t="shared" si="69"/>
        <v>10000</v>
      </c>
      <c r="BN77" s="38">
        <f t="shared" si="69"/>
        <v>10000</v>
      </c>
    </row>
    <row r="78" spans="2:66" hidden="1" outlineLevel="1" x14ac:dyDescent="0.35">
      <c r="B78" s="55" t="s">
        <v>131</v>
      </c>
      <c r="C78" s="55">
        <v>100000</v>
      </c>
      <c r="D78" s="56">
        <v>0.2</v>
      </c>
      <c r="E78" s="57">
        <f t="shared" si="68"/>
        <v>44895</v>
      </c>
      <c r="G78" s="38">
        <f t="shared" ref="G78:V81" si="70">IF($E78&lt;=G$1,($C78/12)*(1+$D78),0)</f>
        <v>0</v>
      </c>
      <c r="H78" s="38">
        <f t="shared" si="70"/>
        <v>0</v>
      </c>
      <c r="I78" s="38">
        <f t="shared" si="70"/>
        <v>0</v>
      </c>
      <c r="J78" s="38">
        <f t="shared" si="70"/>
        <v>0</v>
      </c>
      <c r="K78" s="38">
        <f t="shared" si="70"/>
        <v>0</v>
      </c>
      <c r="L78" s="38">
        <f t="shared" si="70"/>
        <v>0</v>
      </c>
      <c r="M78" s="38">
        <f t="shared" si="70"/>
        <v>0</v>
      </c>
      <c r="N78" s="38">
        <f t="shared" si="70"/>
        <v>0</v>
      </c>
      <c r="O78" s="38">
        <f t="shared" si="70"/>
        <v>0</v>
      </c>
      <c r="P78" s="38">
        <f t="shared" si="70"/>
        <v>0</v>
      </c>
      <c r="Q78" s="38">
        <f t="shared" si="70"/>
        <v>0</v>
      </c>
      <c r="R78" s="38">
        <f t="shared" si="70"/>
        <v>0</v>
      </c>
      <c r="S78" s="38">
        <f t="shared" si="70"/>
        <v>0</v>
      </c>
      <c r="T78" s="38">
        <f t="shared" si="70"/>
        <v>0</v>
      </c>
      <c r="U78" s="38">
        <f t="shared" si="70"/>
        <v>0</v>
      </c>
      <c r="V78" s="38">
        <f t="shared" si="69"/>
        <v>0</v>
      </c>
      <c r="W78" s="38">
        <f t="shared" si="69"/>
        <v>0</v>
      </c>
      <c r="X78" s="38">
        <f t="shared" si="69"/>
        <v>0</v>
      </c>
      <c r="Y78" s="38">
        <f t="shared" si="69"/>
        <v>0</v>
      </c>
      <c r="Z78" s="38">
        <f t="shared" si="69"/>
        <v>0</v>
      </c>
      <c r="AA78" s="38">
        <f t="shared" si="69"/>
        <v>0</v>
      </c>
      <c r="AB78" s="38">
        <f t="shared" si="69"/>
        <v>0</v>
      </c>
      <c r="AC78" s="38">
        <f t="shared" si="69"/>
        <v>0</v>
      </c>
      <c r="AD78" s="38">
        <f t="shared" si="69"/>
        <v>0</v>
      </c>
      <c r="AE78" s="38">
        <f t="shared" si="69"/>
        <v>0</v>
      </c>
      <c r="AF78" s="38">
        <f t="shared" si="69"/>
        <v>0</v>
      </c>
      <c r="AG78" s="38">
        <f t="shared" si="69"/>
        <v>10000</v>
      </c>
      <c r="AH78" s="38">
        <f t="shared" si="69"/>
        <v>10000</v>
      </c>
      <c r="AI78" s="38">
        <f t="shared" si="69"/>
        <v>10000</v>
      </c>
      <c r="AJ78" s="38">
        <f t="shared" si="69"/>
        <v>10000</v>
      </c>
      <c r="AK78" s="38">
        <f t="shared" si="69"/>
        <v>10000</v>
      </c>
      <c r="AL78" s="38">
        <f t="shared" si="69"/>
        <v>10000</v>
      </c>
      <c r="AM78" s="38">
        <f t="shared" si="69"/>
        <v>10000</v>
      </c>
      <c r="AN78" s="38">
        <f t="shared" si="69"/>
        <v>10000</v>
      </c>
      <c r="AO78" s="38">
        <f t="shared" si="69"/>
        <v>10000</v>
      </c>
      <c r="AP78" s="38">
        <f t="shared" si="69"/>
        <v>10000</v>
      </c>
      <c r="AQ78" s="38">
        <f t="shared" si="69"/>
        <v>10000</v>
      </c>
      <c r="AR78" s="38">
        <f t="shared" si="69"/>
        <v>10000</v>
      </c>
      <c r="AS78" s="38">
        <f t="shared" si="69"/>
        <v>10000</v>
      </c>
      <c r="AT78" s="38">
        <f t="shared" si="69"/>
        <v>10000</v>
      </c>
      <c r="AU78" s="38">
        <f t="shared" si="69"/>
        <v>10000</v>
      </c>
      <c r="AV78" s="38">
        <f t="shared" si="69"/>
        <v>10000</v>
      </c>
      <c r="AW78" s="38">
        <f t="shared" si="69"/>
        <v>10000</v>
      </c>
      <c r="AX78" s="38">
        <f t="shared" si="69"/>
        <v>10000</v>
      </c>
      <c r="AY78" s="38">
        <f t="shared" si="69"/>
        <v>10000</v>
      </c>
      <c r="AZ78" s="38">
        <f t="shared" si="69"/>
        <v>10000</v>
      </c>
      <c r="BA78" s="38">
        <f t="shared" si="69"/>
        <v>10000</v>
      </c>
      <c r="BB78" s="38">
        <f t="shared" si="69"/>
        <v>10000</v>
      </c>
      <c r="BC78" s="38">
        <f t="shared" si="69"/>
        <v>10000</v>
      </c>
      <c r="BD78" s="38">
        <f t="shared" si="69"/>
        <v>10000</v>
      </c>
      <c r="BE78" s="38">
        <f t="shared" si="69"/>
        <v>10000</v>
      </c>
      <c r="BF78" s="38">
        <f t="shared" si="69"/>
        <v>10000</v>
      </c>
      <c r="BG78" s="38">
        <f t="shared" si="69"/>
        <v>10000</v>
      </c>
      <c r="BH78" s="38">
        <f t="shared" si="69"/>
        <v>10000</v>
      </c>
      <c r="BI78" s="38">
        <f t="shared" si="69"/>
        <v>10000</v>
      </c>
      <c r="BJ78" s="38">
        <f t="shared" si="69"/>
        <v>10000</v>
      </c>
      <c r="BK78" s="38">
        <f t="shared" si="69"/>
        <v>10000</v>
      </c>
      <c r="BL78" s="38">
        <f t="shared" si="69"/>
        <v>10000</v>
      </c>
      <c r="BM78" s="38">
        <f t="shared" si="69"/>
        <v>10000</v>
      </c>
      <c r="BN78" s="38">
        <f t="shared" si="69"/>
        <v>10000</v>
      </c>
    </row>
    <row r="79" spans="2:66" hidden="1" outlineLevel="1" x14ac:dyDescent="0.35">
      <c r="B79" s="55" t="s">
        <v>132</v>
      </c>
      <c r="C79" s="55">
        <v>100000</v>
      </c>
      <c r="D79" s="56">
        <v>0.2</v>
      </c>
      <c r="E79" s="57">
        <f t="shared" si="68"/>
        <v>44985</v>
      </c>
      <c r="G79" s="38">
        <f t="shared" si="70"/>
        <v>0</v>
      </c>
      <c r="H79" s="38">
        <f t="shared" si="70"/>
        <v>0</v>
      </c>
      <c r="I79" s="38">
        <f t="shared" si="70"/>
        <v>0</v>
      </c>
      <c r="J79" s="38">
        <f t="shared" si="70"/>
        <v>0</v>
      </c>
      <c r="K79" s="38">
        <f t="shared" si="70"/>
        <v>0</v>
      </c>
      <c r="L79" s="38">
        <f t="shared" si="70"/>
        <v>0</v>
      </c>
      <c r="M79" s="38">
        <f t="shared" si="70"/>
        <v>0</v>
      </c>
      <c r="N79" s="38">
        <f t="shared" si="70"/>
        <v>0</v>
      </c>
      <c r="O79" s="38">
        <f t="shared" si="70"/>
        <v>0</v>
      </c>
      <c r="P79" s="38">
        <f t="shared" si="70"/>
        <v>0</v>
      </c>
      <c r="Q79" s="38">
        <f t="shared" si="70"/>
        <v>0</v>
      </c>
      <c r="R79" s="38">
        <f t="shared" si="70"/>
        <v>0</v>
      </c>
      <c r="S79" s="38">
        <f t="shared" si="70"/>
        <v>0</v>
      </c>
      <c r="T79" s="38">
        <f t="shared" si="70"/>
        <v>0</v>
      </c>
      <c r="U79" s="38">
        <f t="shared" si="70"/>
        <v>0</v>
      </c>
      <c r="V79" s="38">
        <f t="shared" si="70"/>
        <v>0</v>
      </c>
      <c r="W79" s="38">
        <f t="shared" si="69"/>
        <v>0</v>
      </c>
      <c r="X79" s="38">
        <f t="shared" si="69"/>
        <v>0</v>
      </c>
      <c r="Y79" s="38">
        <f t="shared" si="69"/>
        <v>0</v>
      </c>
      <c r="Z79" s="38">
        <f t="shared" si="69"/>
        <v>0</v>
      </c>
      <c r="AA79" s="38">
        <f t="shared" si="69"/>
        <v>0</v>
      </c>
      <c r="AB79" s="38">
        <f t="shared" si="69"/>
        <v>0</v>
      </c>
      <c r="AC79" s="38">
        <f t="shared" si="69"/>
        <v>0</v>
      </c>
      <c r="AD79" s="38">
        <f t="shared" si="69"/>
        <v>0</v>
      </c>
      <c r="AE79" s="38">
        <f t="shared" si="69"/>
        <v>0</v>
      </c>
      <c r="AF79" s="38">
        <f t="shared" si="69"/>
        <v>0</v>
      </c>
      <c r="AG79" s="38">
        <f t="shared" si="69"/>
        <v>0</v>
      </c>
      <c r="AH79" s="38">
        <f t="shared" si="69"/>
        <v>0</v>
      </c>
      <c r="AI79" s="38">
        <f t="shared" si="69"/>
        <v>0</v>
      </c>
      <c r="AJ79" s="38">
        <f t="shared" si="69"/>
        <v>10000</v>
      </c>
      <c r="AK79" s="38">
        <f t="shared" si="69"/>
        <v>10000</v>
      </c>
      <c r="AL79" s="38">
        <f t="shared" si="69"/>
        <v>10000</v>
      </c>
      <c r="AM79" s="38">
        <f t="shared" si="69"/>
        <v>10000</v>
      </c>
      <c r="AN79" s="38">
        <f t="shared" si="69"/>
        <v>10000</v>
      </c>
      <c r="AO79" s="38">
        <f t="shared" si="69"/>
        <v>10000</v>
      </c>
      <c r="AP79" s="38">
        <f t="shared" si="69"/>
        <v>10000</v>
      </c>
      <c r="AQ79" s="38">
        <f t="shared" si="69"/>
        <v>10000</v>
      </c>
      <c r="AR79" s="38">
        <f t="shared" si="69"/>
        <v>10000</v>
      </c>
      <c r="AS79" s="38">
        <f t="shared" si="69"/>
        <v>10000</v>
      </c>
      <c r="AT79" s="38">
        <f t="shared" si="69"/>
        <v>10000</v>
      </c>
      <c r="AU79" s="38">
        <f t="shared" si="69"/>
        <v>10000</v>
      </c>
      <c r="AV79" s="38">
        <f t="shared" si="69"/>
        <v>10000</v>
      </c>
      <c r="AW79" s="38">
        <f t="shared" si="69"/>
        <v>10000</v>
      </c>
      <c r="AX79" s="38">
        <f t="shared" si="69"/>
        <v>10000</v>
      </c>
      <c r="AY79" s="38">
        <f t="shared" si="69"/>
        <v>10000</v>
      </c>
      <c r="AZ79" s="38">
        <f t="shared" si="69"/>
        <v>10000</v>
      </c>
      <c r="BA79" s="38">
        <f t="shared" si="69"/>
        <v>10000</v>
      </c>
      <c r="BB79" s="38">
        <f t="shared" si="69"/>
        <v>10000</v>
      </c>
      <c r="BC79" s="38">
        <f t="shared" si="69"/>
        <v>10000</v>
      </c>
      <c r="BD79" s="38">
        <f t="shared" si="69"/>
        <v>10000</v>
      </c>
      <c r="BE79" s="38">
        <f t="shared" si="69"/>
        <v>10000</v>
      </c>
      <c r="BF79" s="38">
        <f t="shared" si="69"/>
        <v>10000</v>
      </c>
      <c r="BG79" s="38">
        <f t="shared" si="69"/>
        <v>10000</v>
      </c>
      <c r="BH79" s="38">
        <f t="shared" si="69"/>
        <v>10000</v>
      </c>
      <c r="BI79" s="38">
        <f t="shared" si="69"/>
        <v>10000</v>
      </c>
      <c r="BJ79" s="38">
        <f t="shared" si="69"/>
        <v>10000</v>
      </c>
      <c r="BK79" s="38">
        <f t="shared" si="69"/>
        <v>10000</v>
      </c>
      <c r="BL79" s="38">
        <f t="shared" si="69"/>
        <v>10000</v>
      </c>
      <c r="BM79" s="38">
        <f t="shared" si="69"/>
        <v>10000</v>
      </c>
      <c r="BN79" s="38">
        <f t="shared" si="69"/>
        <v>10000</v>
      </c>
    </row>
    <row r="80" spans="2:66" hidden="1" outlineLevel="1" x14ac:dyDescent="0.35">
      <c r="B80" s="55" t="s">
        <v>133</v>
      </c>
      <c r="C80" s="55">
        <v>100000</v>
      </c>
      <c r="D80" s="56">
        <v>0.2</v>
      </c>
      <c r="E80" s="57">
        <f t="shared" si="68"/>
        <v>45077</v>
      </c>
      <c r="G80" s="38">
        <f t="shared" si="70"/>
        <v>0</v>
      </c>
      <c r="H80" s="38">
        <f t="shared" si="70"/>
        <v>0</v>
      </c>
      <c r="I80" s="38">
        <f t="shared" si="70"/>
        <v>0</v>
      </c>
      <c r="J80" s="38">
        <f t="shared" si="70"/>
        <v>0</v>
      </c>
      <c r="K80" s="38">
        <f t="shared" si="70"/>
        <v>0</v>
      </c>
      <c r="L80" s="38">
        <f t="shared" si="70"/>
        <v>0</v>
      </c>
      <c r="M80" s="38">
        <f t="shared" si="70"/>
        <v>0</v>
      </c>
      <c r="N80" s="38">
        <f t="shared" si="70"/>
        <v>0</v>
      </c>
      <c r="O80" s="38">
        <f t="shared" si="70"/>
        <v>0</v>
      </c>
      <c r="P80" s="38">
        <f t="shared" si="70"/>
        <v>0</v>
      </c>
      <c r="Q80" s="38">
        <f t="shared" si="70"/>
        <v>0</v>
      </c>
      <c r="R80" s="38">
        <f t="shared" si="70"/>
        <v>0</v>
      </c>
      <c r="S80" s="38">
        <f t="shared" si="70"/>
        <v>0</v>
      </c>
      <c r="T80" s="38">
        <f t="shared" si="70"/>
        <v>0</v>
      </c>
      <c r="U80" s="38">
        <f t="shared" si="70"/>
        <v>0</v>
      </c>
      <c r="V80" s="38">
        <f t="shared" si="70"/>
        <v>0</v>
      </c>
      <c r="W80" s="38">
        <f t="shared" si="69"/>
        <v>0</v>
      </c>
      <c r="X80" s="38">
        <f t="shared" si="69"/>
        <v>0</v>
      </c>
      <c r="Y80" s="38">
        <f t="shared" si="69"/>
        <v>0</v>
      </c>
      <c r="Z80" s="38">
        <f t="shared" si="69"/>
        <v>0</v>
      </c>
      <c r="AA80" s="38">
        <f t="shared" si="69"/>
        <v>0</v>
      </c>
      <c r="AB80" s="38">
        <f t="shared" si="69"/>
        <v>0</v>
      </c>
      <c r="AC80" s="38">
        <f t="shared" si="69"/>
        <v>0</v>
      </c>
      <c r="AD80" s="38">
        <f t="shared" si="69"/>
        <v>0</v>
      </c>
      <c r="AE80" s="38">
        <f t="shared" si="69"/>
        <v>0</v>
      </c>
      <c r="AF80" s="38">
        <f t="shared" si="69"/>
        <v>0</v>
      </c>
      <c r="AG80" s="38">
        <f t="shared" si="69"/>
        <v>0</v>
      </c>
      <c r="AH80" s="38">
        <f t="shared" si="69"/>
        <v>0</v>
      </c>
      <c r="AI80" s="38">
        <f t="shared" si="69"/>
        <v>0</v>
      </c>
      <c r="AJ80" s="38">
        <f t="shared" si="69"/>
        <v>0</v>
      </c>
      <c r="AK80" s="38">
        <f t="shared" si="69"/>
        <v>0</v>
      </c>
      <c r="AL80" s="38">
        <f t="shared" si="69"/>
        <v>0</v>
      </c>
      <c r="AM80" s="38">
        <f t="shared" si="69"/>
        <v>10000</v>
      </c>
      <c r="AN80" s="38">
        <f t="shared" si="69"/>
        <v>10000</v>
      </c>
      <c r="AO80" s="38">
        <f t="shared" si="69"/>
        <v>10000</v>
      </c>
      <c r="AP80" s="38">
        <f t="shared" si="69"/>
        <v>10000</v>
      </c>
      <c r="AQ80" s="38">
        <f t="shared" si="69"/>
        <v>10000</v>
      </c>
      <c r="AR80" s="38">
        <f t="shared" si="69"/>
        <v>10000</v>
      </c>
      <c r="AS80" s="38">
        <f t="shared" si="69"/>
        <v>10000</v>
      </c>
      <c r="AT80" s="38">
        <f t="shared" si="69"/>
        <v>10000</v>
      </c>
      <c r="AU80" s="38">
        <f t="shared" si="69"/>
        <v>10000</v>
      </c>
      <c r="AV80" s="38">
        <f t="shared" si="69"/>
        <v>10000</v>
      </c>
      <c r="AW80" s="38">
        <f t="shared" si="69"/>
        <v>10000</v>
      </c>
      <c r="AX80" s="38">
        <f t="shared" si="69"/>
        <v>10000</v>
      </c>
      <c r="AY80" s="38">
        <f t="shared" si="69"/>
        <v>10000</v>
      </c>
      <c r="AZ80" s="38">
        <f t="shared" si="69"/>
        <v>10000</v>
      </c>
      <c r="BA80" s="38">
        <f t="shared" si="69"/>
        <v>10000</v>
      </c>
      <c r="BB80" s="38">
        <f t="shared" si="69"/>
        <v>10000</v>
      </c>
      <c r="BC80" s="38">
        <f t="shared" si="69"/>
        <v>10000</v>
      </c>
      <c r="BD80" s="38">
        <f t="shared" si="69"/>
        <v>10000</v>
      </c>
      <c r="BE80" s="38">
        <f t="shared" si="69"/>
        <v>10000</v>
      </c>
      <c r="BF80" s="38">
        <f t="shared" si="69"/>
        <v>10000</v>
      </c>
      <c r="BG80" s="38">
        <f t="shared" si="69"/>
        <v>10000</v>
      </c>
      <c r="BH80" s="38">
        <f t="shared" si="69"/>
        <v>10000</v>
      </c>
      <c r="BI80" s="38">
        <f t="shared" si="69"/>
        <v>10000</v>
      </c>
      <c r="BJ80" s="38">
        <f t="shared" si="69"/>
        <v>10000</v>
      </c>
      <c r="BK80" s="38">
        <f t="shared" si="69"/>
        <v>10000</v>
      </c>
      <c r="BL80" s="38">
        <f t="shared" si="69"/>
        <v>10000</v>
      </c>
      <c r="BM80" s="38">
        <f t="shared" si="69"/>
        <v>10000</v>
      </c>
      <c r="BN80" s="38">
        <f t="shared" si="69"/>
        <v>10000</v>
      </c>
    </row>
    <row r="81" spans="2:66" hidden="1" outlineLevel="1" x14ac:dyDescent="0.35">
      <c r="B81" s="55" t="s">
        <v>134</v>
      </c>
      <c r="C81" s="55">
        <v>100000</v>
      </c>
      <c r="D81" s="56">
        <v>0.2</v>
      </c>
      <c r="E81" s="57">
        <f t="shared" si="68"/>
        <v>45169</v>
      </c>
      <c r="G81" s="38">
        <f t="shared" si="70"/>
        <v>0</v>
      </c>
      <c r="H81" s="38">
        <f t="shared" si="70"/>
        <v>0</v>
      </c>
      <c r="I81" s="38">
        <f t="shared" si="70"/>
        <v>0</v>
      </c>
      <c r="J81" s="38">
        <f t="shared" si="70"/>
        <v>0</v>
      </c>
      <c r="K81" s="38">
        <f t="shared" si="70"/>
        <v>0</v>
      </c>
      <c r="L81" s="38">
        <f t="shared" si="70"/>
        <v>0</v>
      </c>
      <c r="M81" s="38">
        <f t="shared" si="70"/>
        <v>0</v>
      </c>
      <c r="N81" s="38">
        <f t="shared" si="70"/>
        <v>0</v>
      </c>
      <c r="O81" s="38">
        <f t="shared" si="70"/>
        <v>0</v>
      </c>
      <c r="P81" s="38">
        <f t="shared" si="70"/>
        <v>0</v>
      </c>
      <c r="Q81" s="38">
        <f t="shared" si="70"/>
        <v>0</v>
      </c>
      <c r="R81" s="38">
        <f t="shared" si="70"/>
        <v>0</v>
      </c>
      <c r="S81" s="38">
        <f t="shared" si="70"/>
        <v>0</v>
      </c>
      <c r="T81" s="38">
        <f t="shared" si="70"/>
        <v>0</v>
      </c>
      <c r="U81" s="38">
        <f t="shared" si="70"/>
        <v>0</v>
      </c>
      <c r="V81" s="38">
        <f t="shared" si="70"/>
        <v>0</v>
      </c>
      <c r="W81" s="38">
        <f t="shared" si="69"/>
        <v>0</v>
      </c>
      <c r="X81" s="38">
        <f t="shared" si="69"/>
        <v>0</v>
      </c>
      <c r="Y81" s="38">
        <f t="shared" si="69"/>
        <v>0</v>
      </c>
      <c r="Z81" s="38">
        <f t="shared" si="69"/>
        <v>0</v>
      </c>
      <c r="AA81" s="38">
        <f t="shared" si="69"/>
        <v>0</v>
      </c>
      <c r="AB81" s="38">
        <f t="shared" si="69"/>
        <v>0</v>
      </c>
      <c r="AC81" s="38">
        <f t="shared" si="69"/>
        <v>0</v>
      </c>
      <c r="AD81" s="38">
        <f t="shared" si="69"/>
        <v>0</v>
      </c>
      <c r="AE81" s="38">
        <f t="shared" si="69"/>
        <v>0</v>
      </c>
      <c r="AF81" s="38">
        <f t="shared" si="69"/>
        <v>0</v>
      </c>
      <c r="AG81" s="38">
        <f t="shared" si="69"/>
        <v>0</v>
      </c>
      <c r="AH81" s="38">
        <f t="shared" si="69"/>
        <v>0</v>
      </c>
      <c r="AI81" s="38">
        <f t="shared" si="69"/>
        <v>0</v>
      </c>
      <c r="AJ81" s="38">
        <f t="shared" si="69"/>
        <v>0</v>
      </c>
      <c r="AK81" s="38">
        <f t="shared" si="69"/>
        <v>0</v>
      </c>
      <c r="AL81" s="38">
        <f t="shared" si="69"/>
        <v>0</v>
      </c>
      <c r="AM81" s="38">
        <f t="shared" si="69"/>
        <v>0</v>
      </c>
      <c r="AN81" s="38">
        <f t="shared" si="69"/>
        <v>0</v>
      </c>
      <c r="AO81" s="38">
        <f t="shared" si="69"/>
        <v>0</v>
      </c>
      <c r="AP81" s="38">
        <f t="shared" si="69"/>
        <v>10000</v>
      </c>
      <c r="AQ81" s="38">
        <f t="shared" si="69"/>
        <v>10000</v>
      </c>
      <c r="AR81" s="38">
        <f t="shared" si="69"/>
        <v>10000</v>
      </c>
      <c r="AS81" s="38">
        <f t="shared" si="69"/>
        <v>10000</v>
      </c>
      <c r="AT81" s="38">
        <f t="shared" si="69"/>
        <v>10000</v>
      </c>
      <c r="AU81" s="38">
        <f t="shared" si="69"/>
        <v>10000</v>
      </c>
      <c r="AV81" s="38">
        <f t="shared" si="69"/>
        <v>10000</v>
      </c>
      <c r="AW81" s="38">
        <f t="shared" si="69"/>
        <v>10000</v>
      </c>
      <c r="AX81" s="38">
        <f t="shared" si="69"/>
        <v>10000</v>
      </c>
      <c r="AY81" s="38">
        <f t="shared" si="69"/>
        <v>10000</v>
      </c>
      <c r="AZ81" s="38">
        <f t="shared" si="69"/>
        <v>10000</v>
      </c>
      <c r="BA81" s="38">
        <f t="shared" si="69"/>
        <v>10000</v>
      </c>
      <c r="BB81" s="38">
        <f t="shared" si="69"/>
        <v>10000</v>
      </c>
      <c r="BC81" s="38">
        <f t="shared" si="69"/>
        <v>10000</v>
      </c>
      <c r="BD81" s="38">
        <f t="shared" si="69"/>
        <v>10000</v>
      </c>
      <c r="BE81" s="38">
        <f t="shared" si="69"/>
        <v>10000</v>
      </c>
      <c r="BF81" s="38">
        <f t="shared" si="69"/>
        <v>10000</v>
      </c>
      <c r="BG81" s="38">
        <f t="shared" si="69"/>
        <v>10000</v>
      </c>
      <c r="BH81" s="38">
        <f t="shared" si="69"/>
        <v>10000</v>
      </c>
      <c r="BI81" s="38">
        <f t="shared" si="69"/>
        <v>10000</v>
      </c>
      <c r="BJ81" s="38">
        <f t="shared" si="69"/>
        <v>10000</v>
      </c>
      <c r="BK81" s="38">
        <f t="shared" si="69"/>
        <v>10000</v>
      </c>
      <c r="BL81" s="38">
        <f t="shared" si="69"/>
        <v>10000</v>
      </c>
      <c r="BM81" s="38">
        <f t="shared" si="69"/>
        <v>10000</v>
      </c>
      <c r="BN81" s="38">
        <f t="shared" si="69"/>
        <v>10000</v>
      </c>
    </row>
    <row r="82" spans="2:66" ht="15" hidden="1" outlineLevel="1" thickBot="1" x14ac:dyDescent="0.4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</row>
    <row r="83" spans="2:66" ht="15.5" hidden="1" outlineLevel="1" x14ac:dyDescent="0.35">
      <c r="B83" s="21" t="s">
        <v>46</v>
      </c>
      <c r="G83" s="32">
        <f>SUM(G70:G81)</f>
        <v>10000</v>
      </c>
      <c r="H83" s="32">
        <f t="shared" ref="H83:BN83" si="71">SUM(H70:H81)</f>
        <v>16000</v>
      </c>
      <c r="I83" s="32">
        <f t="shared" si="71"/>
        <v>33500</v>
      </c>
      <c r="J83" s="32">
        <f t="shared" si="71"/>
        <v>33500</v>
      </c>
      <c r="K83" s="32">
        <f t="shared" si="71"/>
        <v>33500</v>
      </c>
      <c r="L83" s="32">
        <f t="shared" si="71"/>
        <v>33500</v>
      </c>
      <c r="M83" s="32">
        <f t="shared" si="71"/>
        <v>33500</v>
      </c>
      <c r="N83" s="32">
        <f t="shared" si="71"/>
        <v>33500</v>
      </c>
      <c r="O83" s="32">
        <f t="shared" si="71"/>
        <v>33500</v>
      </c>
      <c r="P83" s="32">
        <f t="shared" si="71"/>
        <v>33500</v>
      </c>
      <c r="Q83" s="32">
        <f t="shared" si="71"/>
        <v>33500</v>
      </c>
      <c r="R83" s="32">
        <f t="shared" si="71"/>
        <v>33500</v>
      </c>
      <c r="S83" s="32">
        <f t="shared" si="71"/>
        <v>33500</v>
      </c>
      <c r="T83" s="32">
        <f t="shared" si="71"/>
        <v>33500</v>
      </c>
      <c r="U83" s="32">
        <f t="shared" si="71"/>
        <v>43500</v>
      </c>
      <c r="V83" s="32">
        <f t="shared" si="71"/>
        <v>43500</v>
      </c>
      <c r="W83" s="32">
        <f t="shared" si="71"/>
        <v>43500</v>
      </c>
      <c r="X83" s="32">
        <f t="shared" si="71"/>
        <v>53500</v>
      </c>
      <c r="Y83" s="32">
        <f t="shared" si="71"/>
        <v>53500</v>
      </c>
      <c r="Z83" s="32">
        <f t="shared" si="71"/>
        <v>53500</v>
      </c>
      <c r="AA83" s="32">
        <f t="shared" si="71"/>
        <v>63500</v>
      </c>
      <c r="AB83" s="32">
        <f t="shared" si="71"/>
        <v>63500</v>
      </c>
      <c r="AC83" s="32">
        <f t="shared" si="71"/>
        <v>63500</v>
      </c>
      <c r="AD83" s="32">
        <f t="shared" si="71"/>
        <v>73500</v>
      </c>
      <c r="AE83" s="32">
        <f t="shared" si="71"/>
        <v>73500</v>
      </c>
      <c r="AF83" s="32">
        <f t="shared" si="71"/>
        <v>73500</v>
      </c>
      <c r="AG83" s="32">
        <f t="shared" si="71"/>
        <v>83500</v>
      </c>
      <c r="AH83" s="32">
        <f t="shared" si="71"/>
        <v>83500</v>
      </c>
      <c r="AI83" s="32">
        <f t="shared" si="71"/>
        <v>83500</v>
      </c>
      <c r="AJ83" s="32">
        <f t="shared" si="71"/>
        <v>93500</v>
      </c>
      <c r="AK83" s="32">
        <f t="shared" si="71"/>
        <v>93500</v>
      </c>
      <c r="AL83" s="32">
        <f t="shared" si="71"/>
        <v>93500</v>
      </c>
      <c r="AM83" s="32">
        <f t="shared" si="71"/>
        <v>103500</v>
      </c>
      <c r="AN83" s="32">
        <f t="shared" si="71"/>
        <v>103500</v>
      </c>
      <c r="AO83" s="32">
        <f t="shared" si="71"/>
        <v>103500</v>
      </c>
      <c r="AP83" s="32">
        <f t="shared" si="71"/>
        <v>113500</v>
      </c>
      <c r="AQ83" s="32">
        <f t="shared" si="71"/>
        <v>113500</v>
      </c>
      <c r="AR83" s="32">
        <f t="shared" si="71"/>
        <v>113500</v>
      </c>
      <c r="AS83" s="32">
        <f t="shared" si="71"/>
        <v>113500</v>
      </c>
      <c r="AT83" s="32">
        <f t="shared" si="71"/>
        <v>113500</v>
      </c>
      <c r="AU83" s="32">
        <f t="shared" si="71"/>
        <v>113500</v>
      </c>
      <c r="AV83" s="32">
        <f t="shared" si="71"/>
        <v>113500</v>
      </c>
      <c r="AW83" s="32">
        <f t="shared" si="71"/>
        <v>113500</v>
      </c>
      <c r="AX83" s="32">
        <f t="shared" si="71"/>
        <v>113500</v>
      </c>
      <c r="AY83" s="32">
        <f t="shared" si="71"/>
        <v>113500</v>
      </c>
      <c r="AZ83" s="32">
        <f t="shared" si="71"/>
        <v>113500</v>
      </c>
      <c r="BA83" s="32">
        <f t="shared" si="71"/>
        <v>113500</v>
      </c>
      <c r="BB83" s="32">
        <f t="shared" si="71"/>
        <v>113500</v>
      </c>
      <c r="BC83" s="32">
        <f t="shared" si="71"/>
        <v>113500</v>
      </c>
      <c r="BD83" s="32">
        <f t="shared" si="71"/>
        <v>113500</v>
      </c>
      <c r="BE83" s="32">
        <f t="shared" si="71"/>
        <v>113500</v>
      </c>
      <c r="BF83" s="32">
        <f t="shared" si="71"/>
        <v>113500</v>
      </c>
      <c r="BG83" s="32">
        <f t="shared" si="71"/>
        <v>113500</v>
      </c>
      <c r="BH83" s="32">
        <f t="shared" si="71"/>
        <v>113500</v>
      </c>
      <c r="BI83" s="32">
        <f t="shared" si="71"/>
        <v>113500</v>
      </c>
      <c r="BJ83" s="32">
        <f t="shared" si="71"/>
        <v>113500</v>
      </c>
      <c r="BK83" s="32">
        <f t="shared" si="71"/>
        <v>113500</v>
      </c>
      <c r="BL83" s="32">
        <f t="shared" si="71"/>
        <v>113500</v>
      </c>
      <c r="BM83" s="32">
        <f t="shared" si="71"/>
        <v>113500</v>
      </c>
      <c r="BN83" s="32">
        <f t="shared" si="71"/>
        <v>113500</v>
      </c>
    </row>
    <row r="84" spans="2:66" hidden="1" outlineLevel="1" x14ac:dyDescent="0.35"/>
    <row r="85" spans="2:66" hidden="1" outlineLevel="1" x14ac:dyDescent="0.35">
      <c r="B85" s="1" t="s">
        <v>47</v>
      </c>
    </row>
    <row r="86" spans="2:66" hidden="1" outlineLevel="1" x14ac:dyDescent="0.35">
      <c r="D86" t="s">
        <v>53</v>
      </c>
      <c r="E86" t="s">
        <v>54</v>
      </c>
    </row>
    <row r="87" spans="2:66" hidden="1" outlineLevel="1" x14ac:dyDescent="0.35">
      <c r="B87" t="s">
        <v>48</v>
      </c>
      <c r="D87" s="29">
        <v>5000</v>
      </c>
      <c r="E87" s="24">
        <v>0</v>
      </c>
      <c r="G87" s="30">
        <f>D87</f>
        <v>5000</v>
      </c>
      <c r="H87" s="30">
        <f>G87*(1+$E87)</f>
        <v>5000</v>
      </c>
      <c r="I87" s="30">
        <f t="shared" ref="I87:BN87" si="72">H87*(1+$E87)</f>
        <v>5000</v>
      </c>
      <c r="J87" s="30">
        <f t="shared" si="72"/>
        <v>5000</v>
      </c>
      <c r="K87" s="30">
        <f t="shared" si="72"/>
        <v>5000</v>
      </c>
      <c r="L87" s="30">
        <f t="shared" si="72"/>
        <v>5000</v>
      </c>
      <c r="M87" s="30">
        <f t="shared" si="72"/>
        <v>5000</v>
      </c>
      <c r="N87" s="30">
        <f t="shared" si="72"/>
        <v>5000</v>
      </c>
      <c r="O87" s="30">
        <f t="shared" si="72"/>
        <v>5000</v>
      </c>
      <c r="P87" s="30">
        <f t="shared" si="72"/>
        <v>5000</v>
      </c>
      <c r="Q87" s="30">
        <f t="shared" si="72"/>
        <v>5000</v>
      </c>
      <c r="R87" s="30">
        <f t="shared" si="72"/>
        <v>5000</v>
      </c>
      <c r="S87" s="30">
        <f t="shared" si="72"/>
        <v>5000</v>
      </c>
      <c r="T87" s="30">
        <f t="shared" si="72"/>
        <v>5000</v>
      </c>
      <c r="U87" s="30">
        <f t="shared" si="72"/>
        <v>5000</v>
      </c>
      <c r="V87" s="30">
        <f t="shared" si="72"/>
        <v>5000</v>
      </c>
      <c r="W87" s="30">
        <f t="shared" si="72"/>
        <v>5000</v>
      </c>
      <c r="X87" s="30">
        <f t="shared" si="72"/>
        <v>5000</v>
      </c>
      <c r="Y87" s="30">
        <f t="shared" si="72"/>
        <v>5000</v>
      </c>
      <c r="Z87" s="30">
        <f t="shared" si="72"/>
        <v>5000</v>
      </c>
      <c r="AA87" s="30">
        <f t="shared" si="72"/>
        <v>5000</v>
      </c>
      <c r="AB87" s="30">
        <f t="shared" si="72"/>
        <v>5000</v>
      </c>
      <c r="AC87" s="30">
        <f t="shared" si="72"/>
        <v>5000</v>
      </c>
      <c r="AD87" s="30">
        <f t="shared" si="72"/>
        <v>5000</v>
      </c>
      <c r="AE87" s="30">
        <f t="shared" si="72"/>
        <v>5000</v>
      </c>
      <c r="AF87" s="30">
        <f t="shared" si="72"/>
        <v>5000</v>
      </c>
      <c r="AG87" s="30">
        <f t="shared" si="72"/>
        <v>5000</v>
      </c>
      <c r="AH87" s="30">
        <f t="shared" si="72"/>
        <v>5000</v>
      </c>
      <c r="AI87" s="30">
        <f t="shared" si="72"/>
        <v>5000</v>
      </c>
      <c r="AJ87" s="30">
        <f t="shared" si="72"/>
        <v>5000</v>
      </c>
      <c r="AK87" s="30">
        <f t="shared" si="72"/>
        <v>5000</v>
      </c>
      <c r="AL87" s="30">
        <f t="shared" si="72"/>
        <v>5000</v>
      </c>
      <c r="AM87" s="30">
        <f t="shared" si="72"/>
        <v>5000</v>
      </c>
      <c r="AN87" s="30">
        <f t="shared" si="72"/>
        <v>5000</v>
      </c>
      <c r="AO87" s="30">
        <f t="shared" si="72"/>
        <v>5000</v>
      </c>
      <c r="AP87" s="30">
        <f t="shared" si="72"/>
        <v>5000</v>
      </c>
      <c r="AQ87" s="30">
        <f t="shared" si="72"/>
        <v>5000</v>
      </c>
      <c r="AR87" s="30">
        <f t="shared" si="72"/>
        <v>5000</v>
      </c>
      <c r="AS87" s="30">
        <f t="shared" si="72"/>
        <v>5000</v>
      </c>
      <c r="AT87" s="30">
        <f t="shared" si="72"/>
        <v>5000</v>
      </c>
      <c r="AU87" s="30">
        <f t="shared" si="72"/>
        <v>5000</v>
      </c>
      <c r="AV87" s="30">
        <f t="shared" si="72"/>
        <v>5000</v>
      </c>
      <c r="AW87" s="30">
        <f t="shared" si="72"/>
        <v>5000</v>
      </c>
      <c r="AX87" s="30">
        <f t="shared" si="72"/>
        <v>5000</v>
      </c>
      <c r="AY87" s="30">
        <f t="shared" si="72"/>
        <v>5000</v>
      </c>
      <c r="AZ87" s="30">
        <f t="shared" si="72"/>
        <v>5000</v>
      </c>
      <c r="BA87" s="30">
        <f t="shared" si="72"/>
        <v>5000</v>
      </c>
      <c r="BB87" s="30">
        <f t="shared" si="72"/>
        <v>5000</v>
      </c>
      <c r="BC87" s="30">
        <f t="shared" si="72"/>
        <v>5000</v>
      </c>
      <c r="BD87" s="30">
        <f t="shared" si="72"/>
        <v>5000</v>
      </c>
      <c r="BE87" s="30">
        <f t="shared" si="72"/>
        <v>5000</v>
      </c>
      <c r="BF87" s="30">
        <f t="shared" si="72"/>
        <v>5000</v>
      </c>
      <c r="BG87" s="30">
        <f t="shared" si="72"/>
        <v>5000</v>
      </c>
      <c r="BH87" s="30">
        <f t="shared" si="72"/>
        <v>5000</v>
      </c>
      <c r="BI87" s="30">
        <f t="shared" si="72"/>
        <v>5000</v>
      </c>
      <c r="BJ87" s="30">
        <f t="shared" si="72"/>
        <v>5000</v>
      </c>
      <c r="BK87" s="30">
        <f t="shared" si="72"/>
        <v>5000</v>
      </c>
      <c r="BL87" s="30">
        <f t="shared" si="72"/>
        <v>5000</v>
      </c>
      <c r="BM87" s="30">
        <f t="shared" si="72"/>
        <v>5000</v>
      </c>
      <c r="BN87" s="30">
        <f t="shared" si="72"/>
        <v>5000</v>
      </c>
    </row>
    <row r="88" spans="2:66" hidden="1" outlineLevel="1" x14ac:dyDescent="0.35">
      <c r="B88" t="s">
        <v>49</v>
      </c>
      <c r="D88" s="29">
        <v>1000</v>
      </c>
      <c r="E88" s="24">
        <v>0.05</v>
      </c>
      <c r="G88" s="30">
        <f>D88</f>
        <v>1000</v>
      </c>
      <c r="H88" s="30">
        <f>G88*(1+$E88)</f>
        <v>1050</v>
      </c>
      <c r="I88" s="30">
        <f t="shared" ref="I88:BN91" si="73">H88*(1+$E88)</f>
        <v>1102.5</v>
      </c>
      <c r="J88" s="30">
        <f t="shared" si="73"/>
        <v>1157.625</v>
      </c>
      <c r="K88" s="30">
        <f t="shared" si="73"/>
        <v>1215.5062500000001</v>
      </c>
      <c r="L88" s="30">
        <f t="shared" si="73"/>
        <v>1276.2815625000003</v>
      </c>
      <c r="M88" s="30">
        <f t="shared" si="73"/>
        <v>1340.0956406250004</v>
      </c>
      <c r="N88" s="30">
        <f t="shared" si="73"/>
        <v>1407.1004226562504</v>
      </c>
      <c r="O88" s="30">
        <f t="shared" si="73"/>
        <v>1477.4554437890631</v>
      </c>
      <c r="P88" s="30">
        <f t="shared" si="73"/>
        <v>1551.3282159785163</v>
      </c>
      <c r="Q88" s="30">
        <f t="shared" si="73"/>
        <v>1628.8946267774422</v>
      </c>
      <c r="R88" s="30">
        <f t="shared" si="73"/>
        <v>1710.3393581163143</v>
      </c>
      <c r="S88" s="30">
        <f t="shared" si="73"/>
        <v>1795.8563260221301</v>
      </c>
      <c r="T88" s="30">
        <f t="shared" si="73"/>
        <v>1885.6491423232367</v>
      </c>
      <c r="U88" s="30">
        <f t="shared" si="73"/>
        <v>1979.9315994393985</v>
      </c>
      <c r="V88" s="30">
        <f t="shared" si="73"/>
        <v>2078.9281794113685</v>
      </c>
      <c r="W88" s="30">
        <f t="shared" si="73"/>
        <v>2182.874588381937</v>
      </c>
      <c r="X88" s="30">
        <f t="shared" si="73"/>
        <v>2292.0183178010338</v>
      </c>
      <c r="Y88" s="30">
        <f t="shared" si="73"/>
        <v>2406.6192336910858</v>
      </c>
      <c r="Z88" s="30">
        <f t="shared" si="73"/>
        <v>2526.9501953756403</v>
      </c>
      <c r="AA88" s="30">
        <f t="shared" si="73"/>
        <v>2653.2977051444223</v>
      </c>
      <c r="AB88" s="30">
        <f t="shared" si="73"/>
        <v>2785.9625904016434</v>
      </c>
      <c r="AC88" s="30">
        <f t="shared" si="73"/>
        <v>2925.2607199217259</v>
      </c>
      <c r="AD88" s="30">
        <f t="shared" si="73"/>
        <v>3071.5237559178122</v>
      </c>
      <c r="AE88" s="30">
        <f t="shared" si="73"/>
        <v>3225.0999437137029</v>
      </c>
      <c r="AF88" s="30">
        <f t="shared" si="73"/>
        <v>3386.3549408993881</v>
      </c>
      <c r="AG88" s="30">
        <f t="shared" si="73"/>
        <v>3555.6726879443577</v>
      </c>
      <c r="AH88" s="30">
        <f t="shared" si="73"/>
        <v>3733.4563223415757</v>
      </c>
      <c r="AI88" s="30">
        <f t="shared" si="73"/>
        <v>3920.1291384586548</v>
      </c>
      <c r="AJ88" s="30">
        <f t="shared" si="73"/>
        <v>4116.1355953815873</v>
      </c>
      <c r="AK88" s="30">
        <f t="shared" si="73"/>
        <v>4321.9423751506665</v>
      </c>
      <c r="AL88" s="30">
        <f t="shared" si="73"/>
        <v>4538.0394939081998</v>
      </c>
      <c r="AM88" s="30">
        <f t="shared" si="73"/>
        <v>4764.9414686036098</v>
      </c>
      <c r="AN88" s="30">
        <f t="shared" si="73"/>
        <v>5003.1885420337903</v>
      </c>
      <c r="AO88" s="30">
        <f t="shared" si="73"/>
        <v>5253.3479691354796</v>
      </c>
      <c r="AP88" s="30">
        <f t="shared" si="73"/>
        <v>5516.0153675922538</v>
      </c>
      <c r="AQ88" s="30">
        <f t="shared" si="73"/>
        <v>5791.816135971867</v>
      </c>
      <c r="AR88" s="30">
        <f t="shared" si="73"/>
        <v>6081.4069427704608</v>
      </c>
      <c r="AS88" s="30">
        <f t="shared" si="73"/>
        <v>6385.4772899089839</v>
      </c>
      <c r="AT88" s="30">
        <f t="shared" si="73"/>
        <v>6704.7511544044337</v>
      </c>
      <c r="AU88" s="30">
        <f t="shared" si="73"/>
        <v>7039.9887121246556</v>
      </c>
      <c r="AV88" s="30">
        <f t="shared" si="73"/>
        <v>7391.9881477308891</v>
      </c>
      <c r="AW88" s="30">
        <f t="shared" si="73"/>
        <v>7761.587555117434</v>
      </c>
      <c r="AX88" s="30">
        <f t="shared" si="73"/>
        <v>8149.666932873306</v>
      </c>
      <c r="AY88" s="30">
        <f t="shared" si="73"/>
        <v>8557.1502795169708</v>
      </c>
      <c r="AZ88" s="30">
        <f t="shared" si="73"/>
        <v>8985.0077934928195</v>
      </c>
      <c r="BA88" s="30">
        <f t="shared" si="73"/>
        <v>9434.2581831674615</v>
      </c>
      <c r="BB88" s="30">
        <f t="shared" si="73"/>
        <v>9905.9710923258353</v>
      </c>
      <c r="BC88" s="30">
        <f t="shared" si="73"/>
        <v>10401.269646942128</v>
      </c>
      <c r="BD88" s="30">
        <f t="shared" si="73"/>
        <v>10921.333129289234</v>
      </c>
      <c r="BE88" s="30">
        <f t="shared" si="73"/>
        <v>11467.399785753696</v>
      </c>
      <c r="BF88" s="30">
        <f t="shared" si="73"/>
        <v>12040.769775041381</v>
      </c>
      <c r="BG88" s="30">
        <f t="shared" si="73"/>
        <v>12642.808263793451</v>
      </c>
      <c r="BH88" s="30">
        <f t="shared" si="73"/>
        <v>13274.948676983124</v>
      </c>
      <c r="BI88" s="30">
        <f t="shared" si="73"/>
        <v>13938.696110832281</v>
      </c>
      <c r="BJ88" s="30">
        <f t="shared" si="73"/>
        <v>14635.630916373895</v>
      </c>
      <c r="BK88" s="30">
        <f t="shared" si="73"/>
        <v>15367.412462192591</v>
      </c>
      <c r="BL88" s="30">
        <f t="shared" si="73"/>
        <v>16135.783085302221</v>
      </c>
      <c r="BM88" s="30">
        <f t="shared" si="73"/>
        <v>16942.572239567333</v>
      </c>
      <c r="BN88" s="30">
        <f t="shared" si="73"/>
        <v>17789.700851545702</v>
      </c>
    </row>
    <row r="89" spans="2:66" hidden="1" outlineLevel="1" x14ac:dyDescent="0.35">
      <c r="B89" t="s">
        <v>50</v>
      </c>
      <c r="D89" s="29">
        <v>5000</v>
      </c>
      <c r="E89" s="24">
        <v>0</v>
      </c>
      <c r="G89" s="30">
        <f t="shared" ref="G89:G91" si="74">D89</f>
        <v>5000</v>
      </c>
      <c r="H89" s="30">
        <f t="shared" ref="H89:W91" si="75">G89*(1+$E89)</f>
        <v>5000</v>
      </c>
      <c r="I89" s="30">
        <f t="shared" si="75"/>
        <v>5000</v>
      </c>
      <c r="J89" s="30">
        <f t="shared" si="75"/>
        <v>5000</v>
      </c>
      <c r="K89" s="30">
        <f t="shared" si="75"/>
        <v>5000</v>
      </c>
      <c r="L89" s="30">
        <f t="shared" si="75"/>
        <v>5000</v>
      </c>
      <c r="M89" s="30">
        <f t="shared" si="75"/>
        <v>5000</v>
      </c>
      <c r="N89" s="30">
        <f t="shared" si="75"/>
        <v>5000</v>
      </c>
      <c r="O89" s="30">
        <f t="shared" si="75"/>
        <v>5000</v>
      </c>
      <c r="P89" s="30">
        <f t="shared" si="75"/>
        <v>5000</v>
      </c>
      <c r="Q89" s="30">
        <f t="shared" si="75"/>
        <v>5000</v>
      </c>
      <c r="R89" s="30">
        <f t="shared" si="75"/>
        <v>5000</v>
      </c>
      <c r="S89" s="30">
        <f t="shared" si="75"/>
        <v>5000</v>
      </c>
      <c r="T89" s="30">
        <f t="shared" si="75"/>
        <v>5000</v>
      </c>
      <c r="U89" s="30">
        <f t="shared" si="75"/>
        <v>5000</v>
      </c>
      <c r="V89" s="30">
        <f t="shared" si="75"/>
        <v>5000</v>
      </c>
      <c r="W89" s="30">
        <f t="shared" si="75"/>
        <v>5000</v>
      </c>
      <c r="X89" s="30">
        <f t="shared" si="73"/>
        <v>5000</v>
      </c>
      <c r="Y89" s="30">
        <f t="shared" si="73"/>
        <v>5000</v>
      </c>
      <c r="Z89" s="30">
        <f t="shared" si="73"/>
        <v>5000</v>
      </c>
      <c r="AA89" s="30">
        <f t="shared" si="73"/>
        <v>5000</v>
      </c>
      <c r="AB89" s="30">
        <f t="shared" si="73"/>
        <v>5000</v>
      </c>
      <c r="AC89" s="30">
        <f t="shared" si="73"/>
        <v>5000</v>
      </c>
      <c r="AD89" s="30">
        <f t="shared" si="73"/>
        <v>5000</v>
      </c>
      <c r="AE89" s="30">
        <f t="shared" si="73"/>
        <v>5000</v>
      </c>
      <c r="AF89" s="30">
        <f t="shared" si="73"/>
        <v>5000</v>
      </c>
      <c r="AG89" s="30">
        <f t="shared" si="73"/>
        <v>5000</v>
      </c>
      <c r="AH89" s="30">
        <f t="shared" si="73"/>
        <v>5000</v>
      </c>
      <c r="AI89" s="30">
        <f t="shared" si="73"/>
        <v>5000</v>
      </c>
      <c r="AJ89" s="30">
        <f t="shared" si="73"/>
        <v>5000</v>
      </c>
      <c r="AK89" s="30">
        <f t="shared" si="73"/>
        <v>5000</v>
      </c>
      <c r="AL89" s="30">
        <f t="shared" si="73"/>
        <v>5000</v>
      </c>
      <c r="AM89" s="30">
        <f t="shared" si="73"/>
        <v>5000</v>
      </c>
      <c r="AN89" s="30">
        <f t="shared" si="73"/>
        <v>5000</v>
      </c>
      <c r="AO89" s="30">
        <f t="shared" si="73"/>
        <v>5000</v>
      </c>
      <c r="AP89" s="30">
        <f t="shared" si="73"/>
        <v>5000</v>
      </c>
      <c r="AQ89" s="30">
        <f t="shared" si="73"/>
        <v>5000</v>
      </c>
      <c r="AR89" s="30">
        <f t="shared" si="73"/>
        <v>5000</v>
      </c>
      <c r="AS89" s="30">
        <f t="shared" si="73"/>
        <v>5000</v>
      </c>
      <c r="AT89" s="30">
        <f t="shared" si="73"/>
        <v>5000</v>
      </c>
      <c r="AU89" s="30">
        <f t="shared" si="73"/>
        <v>5000</v>
      </c>
      <c r="AV89" s="30">
        <f t="shared" si="73"/>
        <v>5000</v>
      </c>
      <c r="AW89" s="30">
        <f t="shared" si="73"/>
        <v>5000</v>
      </c>
      <c r="AX89" s="30">
        <f t="shared" si="73"/>
        <v>5000</v>
      </c>
      <c r="AY89" s="30">
        <f t="shared" si="73"/>
        <v>5000</v>
      </c>
      <c r="AZ89" s="30">
        <f t="shared" si="73"/>
        <v>5000</v>
      </c>
      <c r="BA89" s="30">
        <f t="shared" si="73"/>
        <v>5000</v>
      </c>
      <c r="BB89" s="30">
        <f t="shared" si="73"/>
        <v>5000</v>
      </c>
      <c r="BC89" s="30">
        <f t="shared" si="73"/>
        <v>5000</v>
      </c>
      <c r="BD89" s="30">
        <f t="shared" si="73"/>
        <v>5000</v>
      </c>
      <c r="BE89" s="30">
        <f t="shared" si="73"/>
        <v>5000</v>
      </c>
      <c r="BF89" s="30">
        <f t="shared" si="73"/>
        <v>5000</v>
      </c>
      <c r="BG89" s="30">
        <f t="shared" si="73"/>
        <v>5000</v>
      </c>
      <c r="BH89" s="30">
        <f t="shared" si="73"/>
        <v>5000</v>
      </c>
      <c r="BI89" s="30">
        <f t="shared" si="73"/>
        <v>5000</v>
      </c>
      <c r="BJ89" s="30">
        <f t="shared" si="73"/>
        <v>5000</v>
      </c>
      <c r="BK89" s="30">
        <f t="shared" si="73"/>
        <v>5000</v>
      </c>
      <c r="BL89" s="30">
        <f t="shared" si="73"/>
        <v>5000</v>
      </c>
      <c r="BM89" s="30">
        <f t="shared" si="73"/>
        <v>5000</v>
      </c>
      <c r="BN89" s="30">
        <f t="shared" si="73"/>
        <v>5000</v>
      </c>
    </row>
    <row r="90" spans="2:66" hidden="1" outlineLevel="1" x14ac:dyDescent="0.35">
      <c r="B90" t="s">
        <v>51</v>
      </c>
      <c r="D90" s="29">
        <v>100</v>
      </c>
      <c r="E90" s="24">
        <v>0.02</v>
      </c>
      <c r="G90" s="30">
        <f t="shared" si="74"/>
        <v>100</v>
      </c>
      <c r="H90" s="30">
        <f t="shared" si="75"/>
        <v>102</v>
      </c>
      <c r="I90" s="30">
        <f t="shared" si="73"/>
        <v>104.04</v>
      </c>
      <c r="J90" s="30">
        <f t="shared" si="73"/>
        <v>106.1208</v>
      </c>
      <c r="K90" s="30">
        <f t="shared" si="73"/>
        <v>108.243216</v>
      </c>
      <c r="L90" s="30">
        <f t="shared" si="73"/>
        <v>110.40808032000001</v>
      </c>
      <c r="M90" s="30">
        <f t="shared" si="73"/>
        <v>112.61624192640001</v>
      </c>
      <c r="N90" s="30">
        <f t="shared" si="73"/>
        <v>114.868566764928</v>
      </c>
      <c r="O90" s="30">
        <f t="shared" si="73"/>
        <v>117.16593810022657</v>
      </c>
      <c r="P90" s="30">
        <f t="shared" si="73"/>
        <v>119.5092568622311</v>
      </c>
      <c r="Q90" s="30">
        <f t="shared" si="73"/>
        <v>121.89944199947573</v>
      </c>
      <c r="R90" s="30">
        <f t="shared" si="73"/>
        <v>124.33743083946524</v>
      </c>
      <c r="S90" s="30">
        <f t="shared" si="73"/>
        <v>126.82417945625456</v>
      </c>
      <c r="T90" s="30">
        <f t="shared" si="73"/>
        <v>129.36066304537965</v>
      </c>
      <c r="U90" s="30">
        <f t="shared" si="73"/>
        <v>131.94787630628724</v>
      </c>
      <c r="V90" s="30">
        <f t="shared" si="73"/>
        <v>134.58683383241299</v>
      </c>
      <c r="W90" s="30">
        <f t="shared" si="73"/>
        <v>137.27857050906127</v>
      </c>
      <c r="X90" s="30">
        <f t="shared" si="73"/>
        <v>140.02414191924251</v>
      </c>
      <c r="Y90" s="30">
        <f t="shared" si="73"/>
        <v>142.82462475762736</v>
      </c>
      <c r="Z90" s="30">
        <f t="shared" si="73"/>
        <v>145.6811172527799</v>
      </c>
      <c r="AA90" s="30">
        <f t="shared" si="73"/>
        <v>148.59473959783551</v>
      </c>
      <c r="AB90" s="30">
        <f t="shared" si="73"/>
        <v>151.56663438979223</v>
      </c>
      <c r="AC90" s="30">
        <f t="shared" si="73"/>
        <v>154.59796707758807</v>
      </c>
      <c r="AD90" s="30">
        <f t="shared" si="73"/>
        <v>157.68992641913982</v>
      </c>
      <c r="AE90" s="30">
        <f t="shared" si="73"/>
        <v>160.84372494752262</v>
      </c>
      <c r="AF90" s="30">
        <f t="shared" si="73"/>
        <v>164.06059944647308</v>
      </c>
      <c r="AG90" s="30">
        <f t="shared" si="73"/>
        <v>167.34181143540255</v>
      </c>
      <c r="AH90" s="30">
        <f t="shared" si="73"/>
        <v>170.68864766411059</v>
      </c>
      <c r="AI90" s="30">
        <f t="shared" si="73"/>
        <v>174.1024206173928</v>
      </c>
      <c r="AJ90" s="30">
        <f t="shared" si="73"/>
        <v>177.58446902974066</v>
      </c>
      <c r="AK90" s="30">
        <f t="shared" si="73"/>
        <v>181.13615841033547</v>
      </c>
      <c r="AL90" s="30">
        <f t="shared" si="73"/>
        <v>184.75888157854217</v>
      </c>
      <c r="AM90" s="30">
        <f t="shared" si="73"/>
        <v>188.45405921011303</v>
      </c>
      <c r="AN90" s="30">
        <f t="shared" si="73"/>
        <v>192.22314039431529</v>
      </c>
      <c r="AO90" s="30">
        <f t="shared" si="73"/>
        <v>196.06760320220161</v>
      </c>
      <c r="AP90" s="30">
        <f t="shared" si="73"/>
        <v>199.98895526624565</v>
      </c>
      <c r="AQ90" s="30">
        <f t="shared" si="73"/>
        <v>203.98873437157056</v>
      </c>
      <c r="AR90" s="30">
        <f t="shared" si="73"/>
        <v>208.06850905900197</v>
      </c>
      <c r="AS90" s="30">
        <f t="shared" si="73"/>
        <v>212.22987924018202</v>
      </c>
      <c r="AT90" s="30">
        <f t="shared" si="73"/>
        <v>216.47447682498566</v>
      </c>
      <c r="AU90" s="30">
        <f t="shared" si="73"/>
        <v>220.80396636148538</v>
      </c>
      <c r="AV90" s="30">
        <f t="shared" si="73"/>
        <v>225.22004568871509</v>
      </c>
      <c r="AW90" s="30">
        <f t="shared" si="73"/>
        <v>229.72444660248939</v>
      </c>
      <c r="AX90" s="30">
        <f t="shared" si="73"/>
        <v>234.31893553453918</v>
      </c>
      <c r="AY90" s="30">
        <f t="shared" si="73"/>
        <v>239.00531424522995</v>
      </c>
      <c r="AZ90" s="30">
        <f t="shared" si="73"/>
        <v>243.78542053013456</v>
      </c>
      <c r="BA90" s="30">
        <f t="shared" si="73"/>
        <v>248.66112894073726</v>
      </c>
      <c r="BB90" s="30">
        <f t="shared" si="73"/>
        <v>253.63435151955201</v>
      </c>
      <c r="BC90" s="30">
        <f t="shared" si="73"/>
        <v>258.70703854994304</v>
      </c>
      <c r="BD90" s="30">
        <f t="shared" si="73"/>
        <v>263.8811793209419</v>
      </c>
      <c r="BE90" s="30">
        <f t="shared" si="73"/>
        <v>269.15880290736072</v>
      </c>
      <c r="BF90" s="30">
        <f t="shared" si="73"/>
        <v>274.54197896550795</v>
      </c>
      <c r="BG90" s="30">
        <f t="shared" si="73"/>
        <v>280.0328185448181</v>
      </c>
      <c r="BH90" s="30">
        <f t="shared" si="73"/>
        <v>285.63347491571449</v>
      </c>
      <c r="BI90" s="30">
        <f t="shared" si="73"/>
        <v>291.3461444140288</v>
      </c>
      <c r="BJ90" s="30">
        <f t="shared" si="73"/>
        <v>297.17306730230939</v>
      </c>
      <c r="BK90" s="30">
        <f t="shared" si="73"/>
        <v>303.1165286483556</v>
      </c>
      <c r="BL90" s="30">
        <f t="shared" si="73"/>
        <v>309.17885922132274</v>
      </c>
      <c r="BM90" s="30">
        <f t="shared" si="73"/>
        <v>315.36243640574918</v>
      </c>
      <c r="BN90" s="30">
        <f t="shared" si="73"/>
        <v>321.66968513386416</v>
      </c>
    </row>
    <row r="91" spans="2:66" hidden="1" outlineLevel="1" x14ac:dyDescent="0.35">
      <c r="B91" t="s">
        <v>52</v>
      </c>
      <c r="D91" s="29">
        <v>3000</v>
      </c>
      <c r="E91" s="24">
        <v>0.05</v>
      </c>
      <c r="G91" s="30">
        <f t="shared" si="74"/>
        <v>3000</v>
      </c>
      <c r="H91" s="30">
        <f t="shared" si="75"/>
        <v>3150</v>
      </c>
      <c r="I91" s="30">
        <f t="shared" si="73"/>
        <v>3307.5</v>
      </c>
      <c r="J91" s="30">
        <f t="shared" si="73"/>
        <v>3472.875</v>
      </c>
      <c r="K91" s="30">
        <f t="shared" si="73"/>
        <v>3646.5187500000002</v>
      </c>
      <c r="L91" s="30">
        <f t="shared" si="73"/>
        <v>3828.8446875000004</v>
      </c>
      <c r="M91" s="30">
        <f t="shared" si="73"/>
        <v>4020.2869218750006</v>
      </c>
      <c r="N91" s="30">
        <f t="shared" si="73"/>
        <v>4221.3012679687508</v>
      </c>
      <c r="O91" s="30">
        <f t="shared" si="73"/>
        <v>4432.3663313671886</v>
      </c>
      <c r="P91" s="30">
        <f t="shared" si="73"/>
        <v>4653.9846479355483</v>
      </c>
      <c r="Q91" s="30">
        <f t="shared" si="73"/>
        <v>4886.6838803323262</v>
      </c>
      <c r="R91" s="30">
        <f t="shared" si="73"/>
        <v>5131.0180743489427</v>
      </c>
      <c r="S91" s="30">
        <f t="shared" si="73"/>
        <v>5387.5689780663897</v>
      </c>
      <c r="T91" s="30">
        <f t="shared" si="73"/>
        <v>5656.9474269697093</v>
      </c>
      <c r="U91" s="30">
        <f t="shared" si="73"/>
        <v>5939.7947983181948</v>
      </c>
      <c r="V91" s="30">
        <f t="shared" si="73"/>
        <v>6236.7845382341047</v>
      </c>
      <c r="W91" s="30">
        <f t="shared" si="73"/>
        <v>6548.6237651458105</v>
      </c>
      <c r="X91" s="30">
        <f t="shared" si="73"/>
        <v>6876.0549534031015</v>
      </c>
      <c r="Y91" s="30">
        <f t="shared" si="73"/>
        <v>7219.857701073257</v>
      </c>
      <c r="Z91" s="30">
        <f t="shared" si="73"/>
        <v>7580.8505861269205</v>
      </c>
      <c r="AA91" s="30">
        <f t="shared" si="73"/>
        <v>7959.8931154332668</v>
      </c>
      <c r="AB91" s="30">
        <f t="shared" si="73"/>
        <v>8357.8877712049307</v>
      </c>
      <c r="AC91" s="30">
        <f t="shared" si="73"/>
        <v>8775.7821597651782</v>
      </c>
      <c r="AD91" s="30">
        <f t="shared" si="73"/>
        <v>9214.5712677534375</v>
      </c>
      <c r="AE91" s="30">
        <f t="shared" si="73"/>
        <v>9675.2998311411102</v>
      </c>
      <c r="AF91" s="30">
        <f t="shared" si="73"/>
        <v>10159.064822698167</v>
      </c>
      <c r="AG91" s="30">
        <f t="shared" si="73"/>
        <v>10667.018063833075</v>
      </c>
      <c r="AH91" s="30">
        <f t="shared" si="73"/>
        <v>11200.368967024729</v>
      </c>
      <c r="AI91" s="30">
        <f t="shared" si="73"/>
        <v>11760.387415375966</v>
      </c>
      <c r="AJ91" s="30">
        <f t="shared" si="73"/>
        <v>12348.406786144766</v>
      </c>
      <c r="AK91" s="30">
        <f t="shared" si="73"/>
        <v>12965.827125452004</v>
      </c>
      <c r="AL91" s="30">
        <f t="shared" si="73"/>
        <v>13614.118481724605</v>
      </c>
      <c r="AM91" s="30">
        <f t="shared" si="73"/>
        <v>14294.824405810836</v>
      </c>
      <c r="AN91" s="30">
        <f t="shared" si="73"/>
        <v>15009.565626101377</v>
      </c>
      <c r="AO91" s="30">
        <f t="shared" si="73"/>
        <v>15760.043907406447</v>
      </c>
      <c r="AP91" s="30">
        <f t="shared" si="73"/>
        <v>16548.046102776771</v>
      </c>
      <c r="AQ91" s="30">
        <f t="shared" si="73"/>
        <v>17375.44840791561</v>
      </c>
      <c r="AR91" s="30">
        <f t="shared" si="73"/>
        <v>18244.220828311391</v>
      </c>
      <c r="AS91" s="30">
        <f t="shared" si="73"/>
        <v>19156.431869726959</v>
      </c>
      <c r="AT91" s="30">
        <f t="shared" si="73"/>
        <v>20114.253463213307</v>
      </c>
      <c r="AU91" s="30">
        <f t="shared" si="73"/>
        <v>21119.966136373972</v>
      </c>
      <c r="AV91" s="30">
        <f t="shared" si="73"/>
        <v>22175.964443192672</v>
      </c>
      <c r="AW91" s="30">
        <f t="shared" si="73"/>
        <v>23284.762665352308</v>
      </c>
      <c r="AX91" s="30">
        <f t="shared" si="73"/>
        <v>24449.000798619923</v>
      </c>
      <c r="AY91" s="30">
        <f t="shared" si="73"/>
        <v>25671.450838550922</v>
      </c>
      <c r="AZ91" s="30">
        <f t="shared" si="73"/>
        <v>26955.023380478469</v>
      </c>
      <c r="BA91" s="30">
        <f t="shared" si="73"/>
        <v>28302.774549502396</v>
      </c>
      <c r="BB91" s="30">
        <f t="shared" si="73"/>
        <v>29717.913276977517</v>
      </c>
      <c r="BC91" s="30">
        <f t="shared" si="73"/>
        <v>31203.808940826395</v>
      </c>
      <c r="BD91" s="30">
        <f t="shared" si="73"/>
        <v>32763.999387867716</v>
      </c>
      <c r="BE91" s="30">
        <f t="shared" si="73"/>
        <v>34402.199357261103</v>
      </c>
      <c r="BF91" s="30">
        <f t="shared" si="73"/>
        <v>36122.309325124159</v>
      </c>
      <c r="BG91" s="30">
        <f t="shared" si="73"/>
        <v>37928.42479138037</v>
      </c>
      <c r="BH91" s="30">
        <f t="shared" si="73"/>
        <v>39824.846030949389</v>
      </c>
      <c r="BI91" s="30">
        <f t="shared" si="73"/>
        <v>41816.08833249686</v>
      </c>
      <c r="BJ91" s="30">
        <f t="shared" si="73"/>
        <v>43906.892749121704</v>
      </c>
      <c r="BK91" s="30">
        <f t="shared" si="73"/>
        <v>46102.237386577792</v>
      </c>
      <c r="BL91" s="30">
        <f t="shared" si="73"/>
        <v>48407.34925590668</v>
      </c>
      <c r="BM91" s="30">
        <f t="shared" si="73"/>
        <v>50827.716718702017</v>
      </c>
      <c r="BN91" s="30">
        <f t="shared" si="73"/>
        <v>53369.102554637117</v>
      </c>
    </row>
    <row r="92" spans="2:66" hidden="1" outlineLevel="1" x14ac:dyDescent="0.35">
      <c r="B92" t="s">
        <v>55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0</v>
      </c>
      <c r="AJ92" s="29">
        <v>0</v>
      </c>
      <c r="AK92" s="29">
        <v>0</v>
      </c>
      <c r="AL92" s="29">
        <v>0</v>
      </c>
      <c r="AM92" s="29">
        <v>0</v>
      </c>
      <c r="AN92" s="29">
        <v>0</v>
      </c>
      <c r="AO92" s="29">
        <v>0</v>
      </c>
      <c r="AP92" s="29">
        <v>0</v>
      </c>
      <c r="AQ92" s="29">
        <v>0</v>
      </c>
      <c r="AR92" s="29">
        <v>0</v>
      </c>
      <c r="AS92" s="29">
        <v>0</v>
      </c>
      <c r="AT92" s="29">
        <v>0</v>
      </c>
      <c r="AU92" s="29">
        <v>0</v>
      </c>
      <c r="AV92" s="29">
        <v>0</v>
      </c>
      <c r="AW92" s="29">
        <v>0</v>
      </c>
      <c r="AX92" s="29">
        <v>0</v>
      </c>
      <c r="AY92" s="29">
        <v>0</v>
      </c>
      <c r="AZ92" s="29">
        <v>0</v>
      </c>
      <c r="BA92" s="29">
        <v>0</v>
      </c>
      <c r="BB92" s="29">
        <v>0</v>
      </c>
      <c r="BC92" s="29">
        <v>0</v>
      </c>
      <c r="BD92" s="29">
        <v>0</v>
      </c>
      <c r="BE92" s="29">
        <v>0</v>
      </c>
      <c r="BF92" s="29">
        <v>0</v>
      </c>
      <c r="BG92" s="29">
        <v>0</v>
      </c>
      <c r="BH92" s="29">
        <v>0</v>
      </c>
      <c r="BI92" s="29">
        <v>0</v>
      </c>
      <c r="BJ92" s="29">
        <v>0</v>
      </c>
      <c r="BK92" s="29">
        <v>0</v>
      </c>
      <c r="BL92" s="29">
        <v>0</v>
      </c>
      <c r="BM92" s="29">
        <v>0</v>
      </c>
      <c r="BN92" s="29">
        <v>0</v>
      </c>
    </row>
    <row r="93" spans="2:66" hidden="1" outlineLevel="1" x14ac:dyDescent="0.35"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</row>
    <row r="94" spans="2:66" hidden="1" outlineLevel="1" x14ac:dyDescent="0.35">
      <c r="B94" t="s">
        <v>81</v>
      </c>
      <c r="D94" s="24">
        <v>0.22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</row>
    <row r="95" spans="2:66" ht="15" hidden="1" outlineLevel="1" thickBot="1" x14ac:dyDescent="0.4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</row>
    <row r="96" spans="2:66" ht="15.5" hidden="1" outlineLevel="1" x14ac:dyDescent="0.35">
      <c r="B96" s="21" t="s">
        <v>56</v>
      </c>
      <c r="G96" s="32">
        <f t="shared" ref="G96:AL96" si="76">SUM(G87:G92)</f>
        <v>14100</v>
      </c>
      <c r="H96" s="32">
        <f t="shared" si="76"/>
        <v>14302</v>
      </c>
      <c r="I96" s="32">
        <f t="shared" si="76"/>
        <v>14514.04</v>
      </c>
      <c r="J96" s="32">
        <f t="shared" si="76"/>
        <v>14736.620800000001</v>
      </c>
      <c r="K96" s="32">
        <f t="shared" si="76"/>
        <v>14970.268216</v>
      </c>
      <c r="L96" s="32">
        <f t="shared" si="76"/>
        <v>15215.534330320001</v>
      </c>
      <c r="M96" s="32">
        <f t="shared" si="76"/>
        <v>15472.998804426401</v>
      </c>
      <c r="N96" s="32">
        <f t="shared" si="76"/>
        <v>15743.27025738993</v>
      </c>
      <c r="O96" s="32">
        <f t="shared" si="76"/>
        <v>16026.987713256476</v>
      </c>
      <c r="P96" s="32">
        <f t="shared" si="76"/>
        <v>16324.822120776294</v>
      </c>
      <c r="Q96" s="32">
        <f t="shared" si="76"/>
        <v>16637.477949109245</v>
      </c>
      <c r="R96" s="32">
        <f t="shared" si="76"/>
        <v>16965.694863304721</v>
      </c>
      <c r="S96" s="32">
        <f t="shared" si="76"/>
        <v>17310.249483544776</v>
      </c>
      <c r="T96" s="32">
        <f t="shared" si="76"/>
        <v>17671.957232338325</v>
      </c>
      <c r="U96" s="32">
        <f t="shared" si="76"/>
        <v>18051.67427406388</v>
      </c>
      <c r="V96" s="32">
        <f t="shared" si="76"/>
        <v>18450.299551477885</v>
      </c>
      <c r="W96" s="32">
        <f t="shared" si="76"/>
        <v>18868.776924036807</v>
      </c>
      <c r="X96" s="32">
        <f t="shared" si="76"/>
        <v>19308.097413123378</v>
      </c>
      <c r="Y96" s="32">
        <f t="shared" si="76"/>
        <v>19769.301559521969</v>
      </c>
      <c r="Z96" s="32">
        <f t="shared" si="76"/>
        <v>20253.481898755341</v>
      </c>
      <c r="AA96" s="32">
        <f t="shared" si="76"/>
        <v>20761.785560175522</v>
      </c>
      <c r="AB96" s="32">
        <f t="shared" si="76"/>
        <v>21295.416995996366</v>
      </c>
      <c r="AC96" s="32">
        <f t="shared" si="76"/>
        <v>21855.640846764494</v>
      </c>
      <c r="AD96" s="32">
        <f t="shared" si="76"/>
        <v>22443.78495009039</v>
      </c>
      <c r="AE96" s="32">
        <f t="shared" si="76"/>
        <v>23061.243499802338</v>
      </c>
      <c r="AF96" s="32">
        <f t="shared" si="76"/>
        <v>23709.480363044029</v>
      </c>
      <c r="AG96" s="32">
        <f t="shared" si="76"/>
        <v>24390.032563212837</v>
      </c>
      <c r="AH96" s="32">
        <f t="shared" si="76"/>
        <v>25104.513937030417</v>
      </c>
      <c r="AI96" s="32">
        <f t="shared" si="76"/>
        <v>25854.618974452016</v>
      </c>
      <c r="AJ96" s="32">
        <f t="shared" si="76"/>
        <v>26642.126850556095</v>
      </c>
      <c r="AK96" s="32">
        <f t="shared" si="76"/>
        <v>27468.905659013006</v>
      </c>
      <c r="AL96" s="32">
        <f t="shared" si="76"/>
        <v>28336.916857211349</v>
      </c>
      <c r="AM96" s="32">
        <f t="shared" ref="AM96:BN96" si="77">SUM(AM87:AM92)</f>
        <v>29248.219933624561</v>
      </c>
      <c r="AN96" s="32">
        <f t="shared" si="77"/>
        <v>30204.97730852948</v>
      </c>
      <c r="AO96" s="32">
        <f t="shared" si="77"/>
        <v>31209.459479744131</v>
      </c>
      <c r="AP96" s="32">
        <f t="shared" si="77"/>
        <v>32264.050425635272</v>
      </c>
      <c r="AQ96" s="32">
        <f t="shared" si="77"/>
        <v>33371.25327825905</v>
      </c>
      <c r="AR96" s="32">
        <f t="shared" si="77"/>
        <v>34533.696280140852</v>
      </c>
      <c r="AS96" s="32">
        <f t="shared" si="77"/>
        <v>35754.139038876121</v>
      </c>
      <c r="AT96" s="32">
        <f t="shared" si="77"/>
        <v>37035.479094442722</v>
      </c>
      <c r="AU96" s="32">
        <f t="shared" si="77"/>
        <v>38380.758814860113</v>
      </c>
      <c r="AV96" s="32">
        <f t="shared" si="77"/>
        <v>39793.172636612275</v>
      </c>
      <c r="AW96" s="32">
        <f t="shared" si="77"/>
        <v>41276.074667072229</v>
      </c>
      <c r="AX96" s="32">
        <f t="shared" si="77"/>
        <v>42832.98666702777</v>
      </c>
      <c r="AY96" s="32">
        <f t="shared" si="77"/>
        <v>44467.606432313129</v>
      </c>
      <c r="AZ96" s="32">
        <f t="shared" si="77"/>
        <v>46183.816594501419</v>
      </c>
      <c r="BA96" s="32">
        <f t="shared" si="77"/>
        <v>47985.693861610591</v>
      </c>
      <c r="BB96" s="32">
        <f t="shared" si="77"/>
        <v>49877.518720822904</v>
      </c>
      <c r="BC96" s="32">
        <f t="shared" si="77"/>
        <v>51863.785626318466</v>
      </c>
      <c r="BD96" s="32">
        <f t="shared" si="77"/>
        <v>53949.213696477891</v>
      </c>
      <c r="BE96" s="32">
        <f t="shared" si="77"/>
        <v>56138.75794592216</v>
      </c>
      <c r="BF96" s="32">
        <f t="shared" si="77"/>
        <v>58437.621079131044</v>
      </c>
      <c r="BG96" s="32">
        <f t="shared" si="77"/>
        <v>60851.265873718643</v>
      </c>
      <c r="BH96" s="32">
        <f t="shared" si="77"/>
        <v>63385.428182848227</v>
      </c>
      <c r="BI96" s="32">
        <f t="shared" si="77"/>
        <v>66046.130587743173</v>
      </c>
      <c r="BJ96" s="32">
        <f t="shared" si="77"/>
        <v>68839.696732797907</v>
      </c>
      <c r="BK96" s="32">
        <f t="shared" si="77"/>
        <v>71772.766377418739</v>
      </c>
      <c r="BL96" s="32">
        <f t="shared" si="77"/>
        <v>74852.311200430224</v>
      </c>
      <c r="BM96" s="32">
        <f t="shared" si="77"/>
        <v>78085.651394675107</v>
      </c>
      <c r="BN96" s="32">
        <f t="shared" si="77"/>
        <v>81480.473091316686</v>
      </c>
    </row>
    <row r="97" spans="1:66" collapsed="1" x14ac:dyDescent="0.35"/>
    <row r="98" spans="1:66" ht="16" thickBot="1" x14ac:dyDescent="0.4">
      <c r="B98" s="33" t="s">
        <v>57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</row>
    <row r="99" spans="1:66" ht="15.5" hidden="1" outlineLevel="1" x14ac:dyDescent="0.35">
      <c r="B99" s="21"/>
    </row>
    <row r="100" spans="1:66" hidden="1" outlineLevel="1" x14ac:dyDescent="0.35">
      <c r="B100" s="48" t="s">
        <v>120</v>
      </c>
      <c r="E100" s="29">
        <v>500000</v>
      </c>
    </row>
    <row r="101" spans="1:66" hidden="1" outlineLevel="1" x14ac:dyDescent="0.35">
      <c r="B101" s="48"/>
    </row>
    <row r="102" spans="1:66" hidden="1" outlineLevel="1" x14ac:dyDescent="0.35">
      <c r="A102" t="s">
        <v>21</v>
      </c>
      <c r="E102" t="s">
        <v>59</v>
      </c>
    </row>
    <row r="103" spans="1:66" hidden="1" outlineLevel="1" x14ac:dyDescent="0.35">
      <c r="B103" t="s">
        <v>58</v>
      </c>
      <c r="E103" s="7">
        <v>30</v>
      </c>
      <c r="G103" s="30">
        <f>G57*($E103/30)</f>
        <v>14813.25</v>
      </c>
      <c r="H103" s="30">
        <f t="shared" ref="G103:AL103" si="78">H57*($E103/30)</f>
        <v>22830.079999999998</v>
      </c>
      <c r="I103" s="30">
        <f>I57*($E103/30)</f>
        <v>39964.956050000001</v>
      </c>
      <c r="J103" s="30">
        <f t="shared" si="78"/>
        <v>48925.681509500006</v>
      </c>
      <c r="K103" s="30">
        <f t="shared" si="78"/>
        <v>57773.991307595003</v>
      </c>
      <c r="L103" s="30">
        <f t="shared" si="78"/>
        <v>66516.245533783556</v>
      </c>
      <c r="M103" s="30">
        <f t="shared" si="78"/>
        <v>75158.676037320212</v>
      </c>
      <c r="N103" s="30">
        <f t="shared" si="78"/>
        <v>83707.391469470662</v>
      </c>
      <c r="O103" s="30">
        <f t="shared" si="78"/>
        <v>92168.382199524349</v>
      </c>
      <c r="P103" s="30">
        <f t="shared" si="78"/>
        <v>100547.52510882948</v>
      </c>
      <c r="Q103" s="30">
        <f t="shared" si="78"/>
        <v>108850.58826699814</v>
      </c>
      <c r="R103" s="30">
        <f t="shared" si="78"/>
        <v>117083.23549431459</v>
      </c>
      <c r="S103" s="30">
        <f t="shared" si="78"/>
        <v>125251.03081426893</v>
      </c>
      <c r="T103" s="30">
        <f t="shared" si="78"/>
        <v>133359.44280003212</v>
      </c>
      <c r="U103" s="30">
        <f t="shared" si="78"/>
        <v>141413.84881858391</v>
      </c>
      <c r="V103" s="30">
        <f t="shared" si="78"/>
        <v>149419.53917610462</v>
      </c>
      <c r="W103" s="30">
        <f t="shared" si="78"/>
        <v>157381.72116814629</v>
      </c>
      <c r="X103" s="30">
        <f t="shared" si="78"/>
        <v>165305.52303800205</v>
      </c>
      <c r="Y103" s="30">
        <f t="shared" si="78"/>
        <v>173195.99784660438</v>
      </c>
      <c r="Z103" s="30">
        <f t="shared" si="78"/>
        <v>181058.12725719294</v>
      </c>
      <c r="AA103" s="30">
        <f t="shared" si="78"/>
        <v>188896.82523790799</v>
      </c>
      <c r="AB103" s="30">
        <f t="shared" si="78"/>
        <v>196716.94168538411</v>
      </c>
      <c r="AC103" s="30">
        <f t="shared" si="78"/>
        <v>204523.26597233792</v>
      </c>
      <c r="AD103" s="30">
        <f t="shared" si="78"/>
        <v>212320.53042206683</v>
      </c>
      <c r="AE103" s="30">
        <f t="shared" si="78"/>
        <v>220113.41371270266</v>
      </c>
      <c r="AF103" s="30">
        <f t="shared" si="78"/>
        <v>227906.54421398972</v>
      </c>
      <c r="AG103" s="30">
        <f t="shared" si="78"/>
        <v>235704.50325928986</v>
      </c>
      <c r="AH103" s="30">
        <f t="shared" si="78"/>
        <v>243511.82835544768</v>
      </c>
      <c r="AI103" s="30">
        <f t="shared" si="78"/>
        <v>251333.01633308621</v>
      </c>
      <c r="AJ103" s="30">
        <f t="shared" si="78"/>
        <v>259172.52643983852</v>
      </c>
      <c r="AK103" s="30">
        <f t="shared" si="78"/>
        <v>267034.78337896254</v>
      </c>
      <c r="AL103" s="30">
        <f t="shared" si="78"/>
        <v>274924.18029572588</v>
      </c>
      <c r="AM103" s="30">
        <f t="shared" ref="AM103:BN103" si="79">AM57*($E103/30)</f>
        <v>282845.08171389223</v>
      </c>
      <c r="AN103" s="30">
        <f t="shared" si="79"/>
        <v>290801.82642458676</v>
      </c>
      <c r="AO103" s="30">
        <f t="shared" si="79"/>
        <v>298798.73032976442</v>
      </c>
      <c r="AP103" s="30">
        <f t="shared" si="79"/>
        <v>306840.08924245567</v>
      </c>
      <c r="AQ103" s="30">
        <f t="shared" si="79"/>
        <v>314930.18164591421</v>
      </c>
      <c r="AR103" s="30">
        <f t="shared" si="79"/>
        <v>323073.27141374588</v>
      </c>
      <c r="AS103" s="30">
        <f t="shared" si="79"/>
        <v>331273.61049305205</v>
      </c>
      <c r="AT103" s="30">
        <f t="shared" si="79"/>
        <v>339535.44155257527</v>
      </c>
      <c r="AU103" s="30">
        <f t="shared" si="79"/>
        <v>347863.00059779768</v>
      </c>
      <c r="AV103" s="30">
        <f t="shared" si="79"/>
        <v>356260.51955489803</v>
      </c>
      <c r="AW103" s="30">
        <f t="shared" si="79"/>
        <v>364732.22882543667</v>
      </c>
      <c r="AX103" s="30">
        <f t="shared" si="79"/>
        <v>373282.35981360049</v>
      </c>
      <c r="AY103" s="30">
        <f t="shared" si="79"/>
        <v>381915.14742780372</v>
      </c>
      <c r="AZ103" s="30">
        <f t="shared" si="79"/>
        <v>390634.83255840628</v>
      </c>
      <c r="BA103" s="30">
        <f t="shared" si="79"/>
        <v>399445.66453327955</v>
      </c>
      <c r="BB103" s="30">
        <f t="shared" si="79"/>
        <v>408351.90355291683</v>
      </c>
      <c r="BC103" s="30">
        <f t="shared" si="79"/>
        <v>417357.82310675585</v>
      </c>
      <c r="BD103" s="30">
        <f t="shared" si="79"/>
        <v>426467.71237235283</v>
      </c>
      <c r="BE103" s="30">
        <f t="shared" si="79"/>
        <v>435685.87859901926</v>
      </c>
      <c r="BF103" s="30">
        <f t="shared" si="79"/>
        <v>445016.64947750646</v>
      </c>
      <c r="BG103" s="30">
        <f t="shared" si="79"/>
        <v>454464.37549729901</v>
      </c>
      <c r="BH103" s="30">
        <f t="shared" si="79"/>
        <v>464033.43229305238</v>
      </c>
      <c r="BI103" s="30">
        <f t="shared" si="79"/>
        <v>473728.22298168926</v>
      </c>
      <c r="BJ103" s="30">
        <f t="shared" si="79"/>
        <v>483553.18049164751</v>
      </c>
      <c r="BK103" s="30">
        <f t="shared" si="79"/>
        <v>493512.76988575049</v>
      </c>
      <c r="BL103" s="30">
        <f t="shared" si="79"/>
        <v>503611.49067915353</v>
      </c>
      <c r="BM103" s="30">
        <f t="shared" si="79"/>
        <v>513853.87915380119</v>
      </c>
      <c r="BN103" s="30">
        <f t="shared" si="79"/>
        <v>524244.5106708121</v>
      </c>
    </row>
    <row r="104" spans="1:66" hidden="1" outlineLevel="1" x14ac:dyDescent="0.35">
      <c r="G104" s="30"/>
    </row>
    <row r="105" spans="1:66" hidden="1" outlineLevel="1" x14ac:dyDescent="0.35">
      <c r="B105" t="s">
        <v>60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29">
        <v>0</v>
      </c>
      <c r="AL105" s="29">
        <v>0</v>
      </c>
      <c r="AM105" s="29">
        <v>0</v>
      </c>
      <c r="AN105" s="29">
        <v>0</v>
      </c>
      <c r="AO105" s="29">
        <v>0</v>
      </c>
      <c r="AP105" s="29">
        <v>0</v>
      </c>
      <c r="AQ105" s="29">
        <v>0</v>
      </c>
      <c r="AR105" s="29">
        <v>0</v>
      </c>
      <c r="AS105" s="29">
        <v>0</v>
      </c>
      <c r="AT105" s="29">
        <v>0</v>
      </c>
      <c r="AU105" s="29">
        <v>0</v>
      </c>
      <c r="AV105" s="29">
        <v>0</v>
      </c>
      <c r="AW105" s="29">
        <v>0</v>
      </c>
      <c r="AX105" s="29">
        <v>0</v>
      </c>
      <c r="AY105" s="29">
        <v>0</v>
      </c>
      <c r="AZ105" s="29">
        <v>0</v>
      </c>
      <c r="BA105" s="29">
        <v>0</v>
      </c>
      <c r="BB105" s="29">
        <v>0</v>
      </c>
      <c r="BC105" s="29">
        <v>0</v>
      </c>
      <c r="BD105" s="29">
        <v>0</v>
      </c>
      <c r="BE105" s="29">
        <v>0</v>
      </c>
      <c r="BF105" s="29">
        <v>0</v>
      </c>
      <c r="BG105" s="29">
        <v>0</v>
      </c>
      <c r="BH105" s="29">
        <v>0</v>
      </c>
      <c r="BI105" s="29">
        <v>0</v>
      </c>
      <c r="BJ105" s="29">
        <v>0</v>
      </c>
      <c r="BK105" s="29">
        <v>0</v>
      </c>
      <c r="BL105" s="29">
        <v>0</v>
      </c>
      <c r="BM105" s="29">
        <v>0</v>
      </c>
      <c r="BN105" s="29">
        <v>0</v>
      </c>
    </row>
    <row r="106" spans="1:66" hidden="1" outlineLevel="1" x14ac:dyDescent="0.35"/>
    <row r="107" spans="1:66" hidden="1" outlineLevel="1" x14ac:dyDescent="0.35">
      <c r="B107" s="5" t="s">
        <v>61</v>
      </c>
      <c r="C107" t="s">
        <v>65</v>
      </c>
      <c r="D107" t="s">
        <v>66</v>
      </c>
      <c r="E107" t="s">
        <v>67</v>
      </c>
      <c r="G107" t="s">
        <v>21</v>
      </c>
    </row>
    <row r="108" spans="1:66" hidden="1" outlineLevel="1" x14ac:dyDescent="0.35">
      <c r="B108" t="s">
        <v>62</v>
      </c>
      <c r="C108" s="29">
        <v>10000</v>
      </c>
      <c r="D108" s="18">
        <v>3</v>
      </c>
      <c r="E108" s="57">
        <v>44165</v>
      </c>
      <c r="G108" s="30">
        <f>IF(G$1&gt;=$E108,$C108,0)</f>
        <v>0</v>
      </c>
      <c r="H108" s="30">
        <f t="shared" ref="H108:BN110" si="80">IF(H$1&gt;=$E108,$C108,0)</f>
        <v>0</v>
      </c>
      <c r="I108" s="30">
        <f t="shared" si="80"/>
        <v>10000</v>
      </c>
      <c r="J108" s="30">
        <f t="shared" si="80"/>
        <v>10000</v>
      </c>
      <c r="K108" s="30">
        <f t="shared" si="80"/>
        <v>10000</v>
      </c>
      <c r="L108" s="30">
        <f t="shared" si="80"/>
        <v>10000</v>
      </c>
      <c r="M108" s="30">
        <f t="shared" si="80"/>
        <v>10000</v>
      </c>
      <c r="N108" s="30">
        <f t="shared" si="80"/>
        <v>10000</v>
      </c>
      <c r="O108" s="30">
        <f t="shared" si="80"/>
        <v>10000</v>
      </c>
      <c r="P108" s="30">
        <f t="shared" si="80"/>
        <v>10000</v>
      </c>
      <c r="Q108" s="30">
        <f t="shared" si="80"/>
        <v>10000</v>
      </c>
      <c r="R108" s="30">
        <f t="shared" si="80"/>
        <v>10000</v>
      </c>
      <c r="S108" s="30">
        <f t="shared" si="80"/>
        <v>10000</v>
      </c>
      <c r="T108" s="30">
        <f t="shared" si="80"/>
        <v>10000</v>
      </c>
      <c r="U108" s="30">
        <f t="shared" si="80"/>
        <v>10000</v>
      </c>
      <c r="V108" s="30">
        <f t="shared" si="80"/>
        <v>10000</v>
      </c>
      <c r="W108" s="30">
        <f t="shared" si="80"/>
        <v>10000</v>
      </c>
      <c r="X108" s="30">
        <f t="shared" si="80"/>
        <v>10000</v>
      </c>
      <c r="Y108" s="30">
        <f t="shared" si="80"/>
        <v>10000</v>
      </c>
      <c r="Z108" s="30">
        <f t="shared" si="80"/>
        <v>10000</v>
      </c>
      <c r="AA108" s="30">
        <f t="shared" si="80"/>
        <v>10000</v>
      </c>
      <c r="AB108" s="30">
        <f t="shared" si="80"/>
        <v>10000</v>
      </c>
      <c r="AC108" s="30">
        <f t="shared" si="80"/>
        <v>10000</v>
      </c>
      <c r="AD108" s="30">
        <f t="shared" si="80"/>
        <v>10000</v>
      </c>
      <c r="AE108" s="30">
        <f t="shared" si="80"/>
        <v>10000</v>
      </c>
      <c r="AF108" s="30">
        <f t="shared" si="80"/>
        <v>10000</v>
      </c>
      <c r="AG108" s="30">
        <f t="shared" si="80"/>
        <v>10000</v>
      </c>
      <c r="AH108" s="30">
        <f t="shared" si="80"/>
        <v>10000</v>
      </c>
      <c r="AI108" s="30">
        <f t="shared" si="80"/>
        <v>10000</v>
      </c>
      <c r="AJ108" s="30">
        <f t="shared" si="80"/>
        <v>10000</v>
      </c>
      <c r="AK108" s="30">
        <f t="shared" si="80"/>
        <v>10000</v>
      </c>
      <c r="AL108" s="30">
        <f t="shared" si="80"/>
        <v>10000</v>
      </c>
      <c r="AM108" s="30">
        <f t="shared" si="80"/>
        <v>10000</v>
      </c>
      <c r="AN108" s="30">
        <f t="shared" si="80"/>
        <v>10000</v>
      </c>
      <c r="AO108" s="30">
        <f t="shared" si="80"/>
        <v>10000</v>
      </c>
      <c r="AP108" s="30">
        <f t="shared" si="80"/>
        <v>10000</v>
      </c>
      <c r="AQ108" s="30">
        <f t="shared" si="80"/>
        <v>10000</v>
      </c>
      <c r="AR108" s="30">
        <f t="shared" si="80"/>
        <v>10000</v>
      </c>
      <c r="AS108" s="30">
        <f t="shared" si="80"/>
        <v>10000</v>
      </c>
      <c r="AT108" s="30">
        <f t="shared" si="80"/>
        <v>10000</v>
      </c>
      <c r="AU108" s="30">
        <f t="shared" si="80"/>
        <v>10000</v>
      </c>
      <c r="AV108" s="30">
        <f t="shared" si="80"/>
        <v>10000</v>
      </c>
      <c r="AW108" s="30">
        <f t="shared" si="80"/>
        <v>10000</v>
      </c>
      <c r="AX108" s="30">
        <f t="shared" si="80"/>
        <v>10000</v>
      </c>
      <c r="AY108" s="30">
        <f t="shared" si="80"/>
        <v>10000</v>
      </c>
      <c r="AZ108" s="30">
        <f t="shared" si="80"/>
        <v>10000</v>
      </c>
      <c r="BA108" s="30">
        <f t="shared" si="80"/>
        <v>10000</v>
      </c>
      <c r="BB108" s="30">
        <f t="shared" si="80"/>
        <v>10000</v>
      </c>
      <c r="BC108" s="30">
        <f t="shared" si="80"/>
        <v>10000</v>
      </c>
      <c r="BD108" s="30">
        <f t="shared" si="80"/>
        <v>10000</v>
      </c>
      <c r="BE108" s="30">
        <f t="shared" si="80"/>
        <v>10000</v>
      </c>
      <c r="BF108" s="30">
        <f t="shared" si="80"/>
        <v>10000</v>
      </c>
      <c r="BG108" s="30">
        <f t="shared" si="80"/>
        <v>10000</v>
      </c>
      <c r="BH108" s="30">
        <f t="shared" si="80"/>
        <v>10000</v>
      </c>
      <c r="BI108" s="30">
        <f t="shared" si="80"/>
        <v>10000</v>
      </c>
      <c r="BJ108" s="30">
        <f t="shared" si="80"/>
        <v>10000</v>
      </c>
      <c r="BK108" s="30">
        <f t="shared" si="80"/>
        <v>10000</v>
      </c>
      <c r="BL108" s="30">
        <f t="shared" si="80"/>
        <v>10000</v>
      </c>
      <c r="BM108" s="30">
        <f t="shared" si="80"/>
        <v>10000</v>
      </c>
      <c r="BN108" s="30">
        <f t="shared" si="80"/>
        <v>10000</v>
      </c>
    </row>
    <row r="109" spans="1:66" hidden="1" outlineLevel="1" x14ac:dyDescent="0.35">
      <c r="B109" t="s">
        <v>63</v>
      </c>
      <c r="C109" s="29"/>
      <c r="D109" s="18">
        <v>0</v>
      </c>
      <c r="E109" s="57">
        <v>0</v>
      </c>
      <c r="G109" s="30">
        <f t="shared" ref="G109:G110" si="81">IF(G$1&gt;=$E109,$C109,0)</f>
        <v>0</v>
      </c>
      <c r="H109" s="30">
        <f t="shared" si="80"/>
        <v>0</v>
      </c>
      <c r="I109" s="30">
        <f t="shared" si="80"/>
        <v>0</v>
      </c>
      <c r="J109" s="30">
        <f t="shared" si="80"/>
        <v>0</v>
      </c>
      <c r="K109" s="30">
        <f t="shared" si="80"/>
        <v>0</v>
      </c>
      <c r="L109" s="30">
        <f t="shared" si="80"/>
        <v>0</v>
      </c>
      <c r="M109" s="30">
        <f t="shared" si="80"/>
        <v>0</v>
      </c>
      <c r="N109" s="30">
        <f t="shared" si="80"/>
        <v>0</v>
      </c>
      <c r="O109" s="30">
        <f t="shared" si="80"/>
        <v>0</v>
      </c>
      <c r="P109" s="30">
        <f t="shared" si="80"/>
        <v>0</v>
      </c>
      <c r="Q109" s="30">
        <f t="shared" si="80"/>
        <v>0</v>
      </c>
      <c r="R109" s="30">
        <f t="shared" si="80"/>
        <v>0</v>
      </c>
      <c r="S109" s="30">
        <f t="shared" si="80"/>
        <v>0</v>
      </c>
      <c r="T109" s="30">
        <f t="shared" si="80"/>
        <v>0</v>
      </c>
      <c r="U109" s="30">
        <f t="shared" si="80"/>
        <v>0</v>
      </c>
      <c r="V109" s="30">
        <f t="shared" si="80"/>
        <v>0</v>
      </c>
      <c r="W109" s="30">
        <f t="shared" si="80"/>
        <v>0</v>
      </c>
      <c r="X109" s="30">
        <f t="shared" si="80"/>
        <v>0</v>
      </c>
      <c r="Y109" s="30">
        <f t="shared" si="80"/>
        <v>0</v>
      </c>
      <c r="Z109" s="30">
        <f t="shared" si="80"/>
        <v>0</v>
      </c>
      <c r="AA109" s="30">
        <f t="shared" si="80"/>
        <v>0</v>
      </c>
      <c r="AB109" s="30">
        <f t="shared" si="80"/>
        <v>0</v>
      </c>
      <c r="AC109" s="30">
        <f t="shared" si="80"/>
        <v>0</v>
      </c>
      <c r="AD109" s="30">
        <f t="shared" si="80"/>
        <v>0</v>
      </c>
      <c r="AE109" s="30">
        <f t="shared" si="80"/>
        <v>0</v>
      </c>
      <c r="AF109" s="30">
        <f t="shared" si="80"/>
        <v>0</v>
      </c>
      <c r="AG109" s="30">
        <f t="shared" si="80"/>
        <v>0</v>
      </c>
      <c r="AH109" s="30">
        <f t="shared" si="80"/>
        <v>0</v>
      </c>
      <c r="AI109" s="30">
        <f t="shared" si="80"/>
        <v>0</v>
      </c>
      <c r="AJ109" s="30">
        <f t="shared" si="80"/>
        <v>0</v>
      </c>
      <c r="AK109" s="30">
        <f t="shared" si="80"/>
        <v>0</v>
      </c>
      <c r="AL109" s="30">
        <f t="shared" si="80"/>
        <v>0</v>
      </c>
      <c r="AM109" s="30">
        <f t="shared" si="80"/>
        <v>0</v>
      </c>
      <c r="AN109" s="30">
        <f t="shared" si="80"/>
        <v>0</v>
      </c>
      <c r="AO109" s="30">
        <f t="shared" si="80"/>
        <v>0</v>
      </c>
      <c r="AP109" s="30">
        <f t="shared" si="80"/>
        <v>0</v>
      </c>
      <c r="AQ109" s="30">
        <f t="shared" si="80"/>
        <v>0</v>
      </c>
      <c r="AR109" s="30">
        <f t="shared" si="80"/>
        <v>0</v>
      </c>
      <c r="AS109" s="30">
        <f t="shared" si="80"/>
        <v>0</v>
      </c>
      <c r="AT109" s="30">
        <f t="shared" si="80"/>
        <v>0</v>
      </c>
      <c r="AU109" s="30">
        <f t="shared" si="80"/>
        <v>0</v>
      </c>
      <c r="AV109" s="30">
        <f t="shared" si="80"/>
        <v>0</v>
      </c>
      <c r="AW109" s="30">
        <f t="shared" si="80"/>
        <v>0</v>
      </c>
      <c r="AX109" s="30">
        <f t="shared" si="80"/>
        <v>0</v>
      </c>
      <c r="AY109" s="30">
        <f t="shared" si="80"/>
        <v>0</v>
      </c>
      <c r="AZ109" s="30">
        <f t="shared" si="80"/>
        <v>0</v>
      </c>
      <c r="BA109" s="30">
        <f t="shared" si="80"/>
        <v>0</v>
      </c>
      <c r="BB109" s="30">
        <f t="shared" si="80"/>
        <v>0</v>
      </c>
      <c r="BC109" s="30">
        <f t="shared" si="80"/>
        <v>0</v>
      </c>
      <c r="BD109" s="30">
        <f t="shared" si="80"/>
        <v>0</v>
      </c>
      <c r="BE109" s="30">
        <f t="shared" si="80"/>
        <v>0</v>
      </c>
      <c r="BF109" s="30">
        <f t="shared" si="80"/>
        <v>0</v>
      </c>
      <c r="BG109" s="30">
        <f t="shared" si="80"/>
        <v>0</v>
      </c>
      <c r="BH109" s="30">
        <f t="shared" si="80"/>
        <v>0</v>
      </c>
      <c r="BI109" s="30">
        <f t="shared" si="80"/>
        <v>0</v>
      </c>
      <c r="BJ109" s="30">
        <f t="shared" si="80"/>
        <v>0</v>
      </c>
      <c r="BK109" s="30">
        <f t="shared" si="80"/>
        <v>0</v>
      </c>
      <c r="BL109" s="30">
        <f t="shared" si="80"/>
        <v>0</v>
      </c>
      <c r="BM109" s="30">
        <f t="shared" si="80"/>
        <v>0</v>
      </c>
      <c r="BN109" s="30">
        <f t="shared" si="80"/>
        <v>0</v>
      </c>
    </row>
    <row r="110" spans="1:66" hidden="1" outlineLevel="1" x14ac:dyDescent="0.35">
      <c r="B110" t="s">
        <v>64</v>
      </c>
      <c r="C110" s="29"/>
      <c r="D110" s="18">
        <v>0</v>
      </c>
      <c r="E110" s="57">
        <v>0</v>
      </c>
      <c r="G110" s="30">
        <f t="shared" si="81"/>
        <v>0</v>
      </c>
      <c r="H110" s="30">
        <f t="shared" si="80"/>
        <v>0</v>
      </c>
      <c r="I110" s="30">
        <f t="shared" si="80"/>
        <v>0</v>
      </c>
      <c r="J110" s="30">
        <f t="shared" si="80"/>
        <v>0</v>
      </c>
      <c r="K110" s="30">
        <f t="shared" si="80"/>
        <v>0</v>
      </c>
      <c r="L110" s="30">
        <f t="shared" si="80"/>
        <v>0</v>
      </c>
      <c r="M110" s="30">
        <f t="shared" si="80"/>
        <v>0</v>
      </c>
      <c r="N110" s="30">
        <f t="shared" si="80"/>
        <v>0</v>
      </c>
      <c r="O110" s="30">
        <f t="shared" si="80"/>
        <v>0</v>
      </c>
      <c r="P110" s="30">
        <f t="shared" si="80"/>
        <v>0</v>
      </c>
      <c r="Q110" s="30">
        <f t="shared" si="80"/>
        <v>0</v>
      </c>
      <c r="R110" s="30">
        <f t="shared" si="80"/>
        <v>0</v>
      </c>
      <c r="S110" s="30">
        <f t="shared" si="80"/>
        <v>0</v>
      </c>
      <c r="T110" s="30">
        <f t="shared" si="80"/>
        <v>0</v>
      </c>
      <c r="U110" s="30">
        <f t="shared" si="80"/>
        <v>0</v>
      </c>
      <c r="V110" s="30">
        <f t="shared" si="80"/>
        <v>0</v>
      </c>
      <c r="W110" s="30">
        <f t="shared" si="80"/>
        <v>0</v>
      </c>
      <c r="X110" s="30">
        <f t="shared" si="80"/>
        <v>0</v>
      </c>
      <c r="Y110" s="30">
        <f t="shared" si="80"/>
        <v>0</v>
      </c>
      <c r="Z110" s="30">
        <f t="shared" si="80"/>
        <v>0</v>
      </c>
      <c r="AA110" s="30">
        <f t="shared" si="80"/>
        <v>0</v>
      </c>
      <c r="AB110" s="30">
        <f t="shared" si="80"/>
        <v>0</v>
      </c>
      <c r="AC110" s="30">
        <f t="shared" si="80"/>
        <v>0</v>
      </c>
      <c r="AD110" s="30">
        <f t="shared" si="80"/>
        <v>0</v>
      </c>
      <c r="AE110" s="30">
        <f t="shared" si="80"/>
        <v>0</v>
      </c>
      <c r="AF110" s="30">
        <f t="shared" si="80"/>
        <v>0</v>
      </c>
      <c r="AG110" s="30">
        <f t="shared" si="80"/>
        <v>0</v>
      </c>
      <c r="AH110" s="30">
        <f t="shared" si="80"/>
        <v>0</v>
      </c>
      <c r="AI110" s="30">
        <f t="shared" si="80"/>
        <v>0</v>
      </c>
      <c r="AJ110" s="30">
        <f t="shared" si="80"/>
        <v>0</v>
      </c>
      <c r="AK110" s="30">
        <f t="shared" si="80"/>
        <v>0</v>
      </c>
      <c r="AL110" s="30">
        <f t="shared" si="80"/>
        <v>0</v>
      </c>
      <c r="AM110" s="30">
        <f t="shared" si="80"/>
        <v>0</v>
      </c>
      <c r="AN110" s="30">
        <f t="shared" si="80"/>
        <v>0</v>
      </c>
      <c r="AO110" s="30">
        <f t="shared" si="80"/>
        <v>0</v>
      </c>
      <c r="AP110" s="30">
        <f t="shared" si="80"/>
        <v>0</v>
      </c>
      <c r="AQ110" s="30">
        <f t="shared" si="80"/>
        <v>0</v>
      </c>
      <c r="AR110" s="30">
        <f t="shared" si="80"/>
        <v>0</v>
      </c>
      <c r="AS110" s="30">
        <f t="shared" si="80"/>
        <v>0</v>
      </c>
      <c r="AT110" s="30">
        <f t="shared" si="80"/>
        <v>0</v>
      </c>
      <c r="AU110" s="30">
        <f t="shared" si="80"/>
        <v>0</v>
      </c>
      <c r="AV110" s="30">
        <f t="shared" si="80"/>
        <v>0</v>
      </c>
      <c r="AW110" s="30">
        <f t="shared" si="80"/>
        <v>0</v>
      </c>
      <c r="AX110" s="30">
        <f t="shared" si="80"/>
        <v>0</v>
      </c>
      <c r="AY110" s="30">
        <f t="shared" si="80"/>
        <v>0</v>
      </c>
      <c r="AZ110" s="30">
        <f t="shared" si="80"/>
        <v>0</v>
      </c>
      <c r="BA110" s="30">
        <f t="shared" si="80"/>
        <v>0</v>
      </c>
      <c r="BB110" s="30">
        <f t="shared" si="80"/>
        <v>0</v>
      </c>
      <c r="BC110" s="30">
        <f t="shared" si="80"/>
        <v>0</v>
      </c>
      <c r="BD110" s="30">
        <f t="shared" si="80"/>
        <v>0</v>
      </c>
      <c r="BE110" s="30">
        <f t="shared" si="80"/>
        <v>0</v>
      </c>
      <c r="BF110" s="30">
        <f t="shared" si="80"/>
        <v>0</v>
      </c>
      <c r="BG110" s="30">
        <f t="shared" si="80"/>
        <v>0</v>
      </c>
      <c r="BH110" s="30">
        <f t="shared" si="80"/>
        <v>0</v>
      </c>
      <c r="BI110" s="30">
        <f t="shared" si="80"/>
        <v>0</v>
      </c>
      <c r="BJ110" s="30">
        <f t="shared" si="80"/>
        <v>0</v>
      </c>
      <c r="BK110" s="30">
        <f t="shared" si="80"/>
        <v>0</v>
      </c>
      <c r="BL110" s="30">
        <f t="shared" si="80"/>
        <v>0</v>
      </c>
      <c r="BM110" s="30">
        <f t="shared" si="80"/>
        <v>0</v>
      </c>
      <c r="BN110" s="30">
        <f t="shared" si="80"/>
        <v>0</v>
      </c>
    </row>
    <row r="111" spans="1:66" hidden="1" outlineLevel="1" x14ac:dyDescent="0.35">
      <c r="C111" s="37"/>
      <c r="D111" s="39"/>
      <c r="E111" s="4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</row>
    <row r="112" spans="1:66" hidden="1" outlineLevel="1" x14ac:dyDescent="0.35">
      <c r="B112" s="5" t="s">
        <v>68</v>
      </c>
    </row>
    <row r="113" spans="1:66" hidden="1" outlineLevel="1" x14ac:dyDescent="0.35">
      <c r="A113" t="s">
        <v>21</v>
      </c>
      <c r="B113" t="s">
        <v>62</v>
      </c>
      <c r="G113" s="30">
        <f t="shared" ref="G113:BB113" si="82">IFERROR(MIN($C108,F113+IF(G$1&gt;=$E108,($C108/($D108*12)),0)),0)</f>
        <v>0</v>
      </c>
      <c r="H113" s="30">
        <f t="shared" si="82"/>
        <v>0</v>
      </c>
      <c r="I113" s="30">
        <f t="shared" si="82"/>
        <v>277.77777777777777</v>
      </c>
      <c r="J113" s="30">
        <f t="shared" si="82"/>
        <v>555.55555555555554</v>
      </c>
      <c r="K113" s="30">
        <f t="shared" si="82"/>
        <v>833.33333333333326</v>
      </c>
      <c r="L113" s="30">
        <f t="shared" si="82"/>
        <v>1111.1111111111111</v>
      </c>
      <c r="M113" s="30">
        <f t="shared" si="82"/>
        <v>1388.8888888888889</v>
      </c>
      <c r="N113" s="30">
        <f t="shared" si="82"/>
        <v>1666.6666666666667</v>
      </c>
      <c r="O113" s="30">
        <f t="shared" si="82"/>
        <v>1944.4444444444446</v>
      </c>
      <c r="P113" s="30">
        <f t="shared" si="82"/>
        <v>2222.2222222222222</v>
      </c>
      <c r="Q113" s="30">
        <f t="shared" si="82"/>
        <v>2500</v>
      </c>
      <c r="R113" s="30">
        <f t="shared" si="82"/>
        <v>2777.7777777777778</v>
      </c>
      <c r="S113" s="30">
        <f t="shared" si="82"/>
        <v>3055.5555555555557</v>
      </c>
      <c r="T113" s="30">
        <f t="shared" si="82"/>
        <v>3333.3333333333335</v>
      </c>
      <c r="U113" s="30">
        <f t="shared" si="82"/>
        <v>3611.1111111111113</v>
      </c>
      <c r="V113" s="30">
        <f t="shared" si="82"/>
        <v>3888.8888888888891</v>
      </c>
      <c r="W113" s="30">
        <f t="shared" si="82"/>
        <v>4166.666666666667</v>
      </c>
      <c r="X113" s="30">
        <f t="shared" si="82"/>
        <v>4444.4444444444443</v>
      </c>
      <c r="Y113" s="30">
        <f t="shared" si="82"/>
        <v>4722.2222222222217</v>
      </c>
      <c r="Z113" s="30">
        <f t="shared" si="82"/>
        <v>4999.9999999999991</v>
      </c>
      <c r="AA113" s="30">
        <f t="shared" si="82"/>
        <v>5277.7777777777765</v>
      </c>
      <c r="AB113" s="30">
        <f t="shared" si="82"/>
        <v>5555.5555555555538</v>
      </c>
      <c r="AC113" s="30">
        <f t="shared" si="82"/>
        <v>5833.3333333333312</v>
      </c>
      <c r="AD113" s="30">
        <f t="shared" si="82"/>
        <v>6111.1111111111086</v>
      </c>
      <c r="AE113" s="30">
        <f t="shared" si="82"/>
        <v>6388.888888888886</v>
      </c>
      <c r="AF113" s="30">
        <f t="shared" si="82"/>
        <v>6666.6666666666633</v>
      </c>
      <c r="AG113" s="30">
        <f t="shared" si="82"/>
        <v>6944.4444444444407</v>
      </c>
      <c r="AH113" s="30">
        <f t="shared" si="82"/>
        <v>7222.2222222222181</v>
      </c>
      <c r="AI113" s="30">
        <f t="shared" si="82"/>
        <v>7499.9999999999955</v>
      </c>
      <c r="AJ113" s="30">
        <f t="shared" si="82"/>
        <v>7777.7777777777728</v>
      </c>
      <c r="AK113" s="30">
        <f t="shared" si="82"/>
        <v>8055.5555555555502</v>
      </c>
      <c r="AL113" s="30">
        <f t="shared" si="82"/>
        <v>8333.3333333333285</v>
      </c>
      <c r="AM113" s="30">
        <f t="shared" si="82"/>
        <v>8611.1111111111059</v>
      </c>
      <c r="AN113" s="30">
        <f t="shared" si="82"/>
        <v>8888.8888888888832</v>
      </c>
      <c r="AO113" s="30">
        <f t="shared" si="82"/>
        <v>9166.6666666666606</v>
      </c>
      <c r="AP113" s="30">
        <f t="shared" si="82"/>
        <v>9444.444444444438</v>
      </c>
      <c r="AQ113" s="30">
        <f t="shared" si="82"/>
        <v>9722.2222222222154</v>
      </c>
      <c r="AR113" s="30">
        <f t="shared" si="82"/>
        <v>9999.9999999999927</v>
      </c>
      <c r="AS113" s="30">
        <f t="shared" si="82"/>
        <v>10000</v>
      </c>
      <c r="AT113" s="30">
        <f t="shared" si="82"/>
        <v>10000</v>
      </c>
      <c r="AU113" s="30">
        <f t="shared" si="82"/>
        <v>10000</v>
      </c>
      <c r="AV113" s="30">
        <f t="shared" si="82"/>
        <v>10000</v>
      </c>
      <c r="AW113" s="30">
        <f t="shared" si="82"/>
        <v>10000</v>
      </c>
      <c r="AX113" s="30">
        <f t="shared" si="82"/>
        <v>10000</v>
      </c>
      <c r="AY113" s="30">
        <f t="shared" si="82"/>
        <v>10000</v>
      </c>
      <c r="AZ113" s="30">
        <f t="shared" si="82"/>
        <v>10000</v>
      </c>
      <c r="BA113" s="30">
        <f t="shared" si="82"/>
        <v>10000</v>
      </c>
      <c r="BB113" s="30">
        <f t="shared" si="82"/>
        <v>10000</v>
      </c>
      <c r="BC113" s="30">
        <f>IFERROR(MIN($C108,BB113+IF(BC$1&gt;=$E108,($C108/($D108*12)),0)),0)</f>
        <v>10000</v>
      </c>
      <c r="BD113" s="30">
        <f t="shared" ref="BD113:BN113" si="83">IFERROR(MIN($C108,BC113+IF(BD$1&gt;=$E108,($C108/($D108*12)),0)),0)</f>
        <v>10000</v>
      </c>
      <c r="BE113" s="30">
        <f t="shared" si="83"/>
        <v>10000</v>
      </c>
      <c r="BF113" s="30">
        <f t="shared" si="83"/>
        <v>10000</v>
      </c>
      <c r="BG113" s="30">
        <f t="shared" si="83"/>
        <v>10000</v>
      </c>
      <c r="BH113" s="30">
        <f t="shared" si="83"/>
        <v>10000</v>
      </c>
      <c r="BI113" s="30">
        <f t="shared" si="83"/>
        <v>10000</v>
      </c>
      <c r="BJ113" s="30">
        <f t="shared" si="83"/>
        <v>10000</v>
      </c>
      <c r="BK113" s="30">
        <f t="shared" si="83"/>
        <v>10000</v>
      </c>
      <c r="BL113" s="30">
        <f t="shared" si="83"/>
        <v>10000</v>
      </c>
      <c r="BM113" s="30">
        <f t="shared" si="83"/>
        <v>10000</v>
      </c>
      <c r="BN113" s="30">
        <f t="shared" si="83"/>
        <v>10000</v>
      </c>
    </row>
    <row r="114" spans="1:66" hidden="1" outlineLevel="1" x14ac:dyDescent="0.35">
      <c r="B114" t="s">
        <v>63</v>
      </c>
      <c r="G114" s="30">
        <f t="shared" ref="G114:BN114" si="84">IFERROR(MIN($C109,F114+IF(G$1&gt;=$E109,($C109/($D109*12)),0)),0)</f>
        <v>0</v>
      </c>
      <c r="H114" s="30">
        <f t="shared" si="84"/>
        <v>0</v>
      </c>
      <c r="I114" s="30">
        <f t="shared" si="84"/>
        <v>0</v>
      </c>
      <c r="J114" s="30">
        <f t="shared" si="84"/>
        <v>0</v>
      </c>
      <c r="K114" s="30">
        <f t="shared" si="84"/>
        <v>0</v>
      </c>
      <c r="L114" s="30">
        <f t="shared" si="84"/>
        <v>0</v>
      </c>
      <c r="M114" s="30">
        <f t="shared" si="84"/>
        <v>0</v>
      </c>
      <c r="N114" s="30">
        <f t="shared" si="84"/>
        <v>0</v>
      </c>
      <c r="O114" s="30">
        <f t="shared" si="84"/>
        <v>0</v>
      </c>
      <c r="P114" s="30">
        <f t="shared" si="84"/>
        <v>0</v>
      </c>
      <c r="Q114" s="30">
        <f t="shared" si="84"/>
        <v>0</v>
      </c>
      <c r="R114" s="30">
        <f t="shared" si="84"/>
        <v>0</v>
      </c>
      <c r="S114" s="30">
        <f t="shared" si="84"/>
        <v>0</v>
      </c>
      <c r="T114" s="30">
        <f t="shared" si="84"/>
        <v>0</v>
      </c>
      <c r="U114" s="30">
        <f t="shared" si="84"/>
        <v>0</v>
      </c>
      <c r="V114" s="30">
        <f t="shared" si="84"/>
        <v>0</v>
      </c>
      <c r="W114" s="30">
        <f t="shared" si="84"/>
        <v>0</v>
      </c>
      <c r="X114" s="30">
        <f t="shared" si="84"/>
        <v>0</v>
      </c>
      <c r="Y114" s="30">
        <f t="shared" si="84"/>
        <v>0</v>
      </c>
      <c r="Z114" s="30">
        <f t="shared" si="84"/>
        <v>0</v>
      </c>
      <c r="AA114" s="30">
        <f t="shared" si="84"/>
        <v>0</v>
      </c>
      <c r="AB114" s="30">
        <f t="shared" si="84"/>
        <v>0</v>
      </c>
      <c r="AC114" s="30">
        <f t="shared" si="84"/>
        <v>0</v>
      </c>
      <c r="AD114" s="30">
        <f t="shared" si="84"/>
        <v>0</v>
      </c>
      <c r="AE114" s="30">
        <f t="shared" si="84"/>
        <v>0</v>
      </c>
      <c r="AF114" s="30">
        <f t="shared" si="84"/>
        <v>0</v>
      </c>
      <c r="AG114" s="30">
        <f t="shared" si="84"/>
        <v>0</v>
      </c>
      <c r="AH114" s="30">
        <f t="shared" si="84"/>
        <v>0</v>
      </c>
      <c r="AI114" s="30">
        <f t="shared" si="84"/>
        <v>0</v>
      </c>
      <c r="AJ114" s="30">
        <f t="shared" si="84"/>
        <v>0</v>
      </c>
      <c r="AK114" s="30">
        <f t="shared" si="84"/>
        <v>0</v>
      </c>
      <c r="AL114" s="30">
        <f t="shared" si="84"/>
        <v>0</v>
      </c>
      <c r="AM114" s="30">
        <f t="shared" si="84"/>
        <v>0</v>
      </c>
      <c r="AN114" s="30">
        <f t="shared" si="84"/>
        <v>0</v>
      </c>
      <c r="AO114" s="30">
        <f t="shared" si="84"/>
        <v>0</v>
      </c>
      <c r="AP114" s="30">
        <f t="shared" si="84"/>
        <v>0</v>
      </c>
      <c r="AQ114" s="30">
        <f t="shared" si="84"/>
        <v>0</v>
      </c>
      <c r="AR114" s="30">
        <f t="shared" si="84"/>
        <v>0</v>
      </c>
      <c r="AS114" s="30">
        <f t="shared" si="84"/>
        <v>0</v>
      </c>
      <c r="AT114" s="30">
        <f t="shared" si="84"/>
        <v>0</v>
      </c>
      <c r="AU114" s="30">
        <f t="shared" si="84"/>
        <v>0</v>
      </c>
      <c r="AV114" s="30">
        <f t="shared" si="84"/>
        <v>0</v>
      </c>
      <c r="AW114" s="30">
        <f t="shared" si="84"/>
        <v>0</v>
      </c>
      <c r="AX114" s="30">
        <f t="shared" si="84"/>
        <v>0</v>
      </c>
      <c r="AY114" s="30">
        <f t="shared" si="84"/>
        <v>0</v>
      </c>
      <c r="AZ114" s="30">
        <f t="shared" si="84"/>
        <v>0</v>
      </c>
      <c r="BA114" s="30">
        <f t="shared" si="84"/>
        <v>0</v>
      </c>
      <c r="BB114" s="30">
        <f t="shared" si="84"/>
        <v>0</v>
      </c>
      <c r="BC114" s="30">
        <f t="shared" si="84"/>
        <v>0</v>
      </c>
      <c r="BD114" s="30">
        <f t="shared" si="84"/>
        <v>0</v>
      </c>
      <c r="BE114" s="30">
        <f t="shared" si="84"/>
        <v>0</v>
      </c>
      <c r="BF114" s="30">
        <f t="shared" si="84"/>
        <v>0</v>
      </c>
      <c r="BG114" s="30">
        <f t="shared" si="84"/>
        <v>0</v>
      </c>
      <c r="BH114" s="30">
        <f t="shared" si="84"/>
        <v>0</v>
      </c>
      <c r="BI114" s="30">
        <f t="shared" si="84"/>
        <v>0</v>
      </c>
      <c r="BJ114" s="30">
        <f t="shared" si="84"/>
        <v>0</v>
      </c>
      <c r="BK114" s="30">
        <f t="shared" si="84"/>
        <v>0</v>
      </c>
      <c r="BL114" s="30">
        <f t="shared" si="84"/>
        <v>0</v>
      </c>
      <c r="BM114" s="30">
        <f t="shared" si="84"/>
        <v>0</v>
      </c>
      <c r="BN114" s="30">
        <f t="shared" si="84"/>
        <v>0</v>
      </c>
    </row>
    <row r="115" spans="1:66" hidden="1" outlineLevel="1" x14ac:dyDescent="0.35">
      <c r="B115" t="s">
        <v>64</v>
      </c>
      <c r="G115" s="30">
        <f t="shared" ref="G115:BN115" si="85">IFERROR(MIN($C110,F115+IF(G$1&gt;=$E110,($C110/($D110*12)),0)),0)</f>
        <v>0</v>
      </c>
      <c r="H115" s="30">
        <f t="shared" si="85"/>
        <v>0</v>
      </c>
      <c r="I115" s="30">
        <f t="shared" si="85"/>
        <v>0</v>
      </c>
      <c r="J115" s="30">
        <f t="shared" si="85"/>
        <v>0</v>
      </c>
      <c r="K115" s="30">
        <f t="shared" si="85"/>
        <v>0</v>
      </c>
      <c r="L115" s="30">
        <f t="shared" si="85"/>
        <v>0</v>
      </c>
      <c r="M115" s="30">
        <f t="shared" si="85"/>
        <v>0</v>
      </c>
      <c r="N115" s="30">
        <f t="shared" si="85"/>
        <v>0</v>
      </c>
      <c r="O115" s="30">
        <f t="shared" si="85"/>
        <v>0</v>
      </c>
      <c r="P115" s="30">
        <f t="shared" si="85"/>
        <v>0</v>
      </c>
      <c r="Q115" s="30">
        <f t="shared" si="85"/>
        <v>0</v>
      </c>
      <c r="R115" s="30">
        <f t="shared" si="85"/>
        <v>0</v>
      </c>
      <c r="S115" s="30">
        <f t="shared" si="85"/>
        <v>0</v>
      </c>
      <c r="T115" s="30">
        <f t="shared" si="85"/>
        <v>0</v>
      </c>
      <c r="U115" s="30">
        <f t="shared" si="85"/>
        <v>0</v>
      </c>
      <c r="V115" s="30">
        <f t="shared" si="85"/>
        <v>0</v>
      </c>
      <c r="W115" s="30">
        <f t="shared" si="85"/>
        <v>0</v>
      </c>
      <c r="X115" s="30">
        <f t="shared" si="85"/>
        <v>0</v>
      </c>
      <c r="Y115" s="30">
        <f t="shared" si="85"/>
        <v>0</v>
      </c>
      <c r="Z115" s="30">
        <f t="shared" si="85"/>
        <v>0</v>
      </c>
      <c r="AA115" s="30">
        <f t="shared" si="85"/>
        <v>0</v>
      </c>
      <c r="AB115" s="30">
        <f t="shared" si="85"/>
        <v>0</v>
      </c>
      <c r="AC115" s="30">
        <f t="shared" si="85"/>
        <v>0</v>
      </c>
      <c r="AD115" s="30">
        <f t="shared" si="85"/>
        <v>0</v>
      </c>
      <c r="AE115" s="30">
        <f t="shared" si="85"/>
        <v>0</v>
      </c>
      <c r="AF115" s="30">
        <f t="shared" si="85"/>
        <v>0</v>
      </c>
      <c r="AG115" s="30">
        <f t="shared" si="85"/>
        <v>0</v>
      </c>
      <c r="AH115" s="30">
        <f t="shared" si="85"/>
        <v>0</v>
      </c>
      <c r="AI115" s="30">
        <f t="shared" si="85"/>
        <v>0</v>
      </c>
      <c r="AJ115" s="30">
        <f t="shared" si="85"/>
        <v>0</v>
      </c>
      <c r="AK115" s="30">
        <f t="shared" si="85"/>
        <v>0</v>
      </c>
      <c r="AL115" s="30">
        <f t="shared" si="85"/>
        <v>0</v>
      </c>
      <c r="AM115" s="30">
        <f t="shared" si="85"/>
        <v>0</v>
      </c>
      <c r="AN115" s="30">
        <f t="shared" si="85"/>
        <v>0</v>
      </c>
      <c r="AO115" s="30">
        <f t="shared" si="85"/>
        <v>0</v>
      </c>
      <c r="AP115" s="30">
        <f t="shared" si="85"/>
        <v>0</v>
      </c>
      <c r="AQ115" s="30">
        <f t="shared" si="85"/>
        <v>0</v>
      </c>
      <c r="AR115" s="30">
        <f t="shared" si="85"/>
        <v>0</v>
      </c>
      <c r="AS115" s="30">
        <f t="shared" si="85"/>
        <v>0</v>
      </c>
      <c r="AT115" s="30">
        <f t="shared" si="85"/>
        <v>0</v>
      </c>
      <c r="AU115" s="30">
        <f t="shared" si="85"/>
        <v>0</v>
      </c>
      <c r="AV115" s="30">
        <f t="shared" si="85"/>
        <v>0</v>
      </c>
      <c r="AW115" s="30">
        <f t="shared" si="85"/>
        <v>0</v>
      </c>
      <c r="AX115" s="30">
        <f t="shared" si="85"/>
        <v>0</v>
      </c>
      <c r="AY115" s="30">
        <f t="shared" si="85"/>
        <v>0</v>
      </c>
      <c r="AZ115" s="30">
        <f t="shared" si="85"/>
        <v>0</v>
      </c>
      <c r="BA115" s="30">
        <f t="shared" si="85"/>
        <v>0</v>
      </c>
      <c r="BB115" s="30">
        <f t="shared" si="85"/>
        <v>0</v>
      </c>
      <c r="BC115" s="30">
        <f t="shared" si="85"/>
        <v>0</v>
      </c>
      <c r="BD115" s="30">
        <f t="shared" si="85"/>
        <v>0</v>
      </c>
      <c r="BE115" s="30">
        <f t="shared" si="85"/>
        <v>0</v>
      </c>
      <c r="BF115" s="30">
        <f t="shared" si="85"/>
        <v>0</v>
      </c>
      <c r="BG115" s="30">
        <f t="shared" si="85"/>
        <v>0</v>
      </c>
      <c r="BH115" s="30">
        <f t="shared" si="85"/>
        <v>0</v>
      </c>
      <c r="BI115" s="30">
        <f t="shared" si="85"/>
        <v>0</v>
      </c>
      <c r="BJ115" s="30">
        <f t="shared" si="85"/>
        <v>0</v>
      </c>
      <c r="BK115" s="30">
        <f t="shared" si="85"/>
        <v>0</v>
      </c>
      <c r="BL115" s="30">
        <f t="shared" si="85"/>
        <v>0</v>
      </c>
      <c r="BM115" s="30">
        <f t="shared" si="85"/>
        <v>0</v>
      </c>
      <c r="BN115" s="30">
        <f t="shared" si="85"/>
        <v>0</v>
      </c>
    </row>
    <row r="116" spans="1:66" hidden="1" outlineLevel="1" x14ac:dyDescent="0.35"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</row>
    <row r="117" spans="1:66" hidden="1" outlineLevel="1" x14ac:dyDescent="0.35">
      <c r="B117" t="s">
        <v>95</v>
      </c>
      <c r="G117" s="30">
        <f>SUM(G113:G115)-SUM(F113:F115)</f>
        <v>0</v>
      </c>
      <c r="H117" s="30">
        <f t="shared" ref="H117:BN117" si="86">SUM(H113:H115)-SUM(G113:G115)</f>
        <v>0</v>
      </c>
      <c r="I117" s="30">
        <f t="shared" si="86"/>
        <v>277.77777777777777</v>
      </c>
      <c r="J117" s="30">
        <f t="shared" si="86"/>
        <v>277.77777777777777</v>
      </c>
      <c r="K117" s="30">
        <f t="shared" si="86"/>
        <v>277.77777777777771</v>
      </c>
      <c r="L117" s="30">
        <f t="shared" si="86"/>
        <v>277.77777777777783</v>
      </c>
      <c r="M117" s="30">
        <f t="shared" si="86"/>
        <v>277.77777777777783</v>
      </c>
      <c r="N117" s="30">
        <f t="shared" si="86"/>
        <v>277.77777777777783</v>
      </c>
      <c r="O117" s="30">
        <f t="shared" si="86"/>
        <v>277.77777777777783</v>
      </c>
      <c r="P117" s="30">
        <f>SUM(P113:P115)-SUM(O113:O115)</f>
        <v>277.7777777777776</v>
      </c>
      <c r="Q117" s="30">
        <f t="shared" si="86"/>
        <v>277.77777777777783</v>
      </c>
      <c r="R117" s="30">
        <f t="shared" si="86"/>
        <v>277.77777777777783</v>
      </c>
      <c r="S117" s="30">
        <f t="shared" si="86"/>
        <v>277.77777777777783</v>
      </c>
      <c r="T117" s="30">
        <f t="shared" si="86"/>
        <v>277.77777777777783</v>
      </c>
      <c r="U117" s="30">
        <f t="shared" si="86"/>
        <v>277.77777777777783</v>
      </c>
      <c r="V117" s="30">
        <f t="shared" si="86"/>
        <v>277.77777777777783</v>
      </c>
      <c r="W117" s="30">
        <f t="shared" si="86"/>
        <v>277.77777777777783</v>
      </c>
      <c r="X117" s="30">
        <f t="shared" si="86"/>
        <v>277.77777777777737</v>
      </c>
      <c r="Y117" s="30">
        <f t="shared" si="86"/>
        <v>277.77777777777737</v>
      </c>
      <c r="Z117" s="30">
        <f t="shared" si="86"/>
        <v>277.77777777777737</v>
      </c>
      <c r="AA117" s="30">
        <f t="shared" si="86"/>
        <v>277.77777777777737</v>
      </c>
      <c r="AB117" s="30">
        <f t="shared" si="86"/>
        <v>277.77777777777737</v>
      </c>
      <c r="AC117" s="30">
        <f t="shared" si="86"/>
        <v>277.77777777777737</v>
      </c>
      <c r="AD117" s="30">
        <f t="shared" si="86"/>
        <v>277.77777777777737</v>
      </c>
      <c r="AE117" s="30">
        <f t="shared" si="86"/>
        <v>277.77777777777737</v>
      </c>
      <c r="AF117" s="30">
        <f t="shared" si="86"/>
        <v>277.77777777777737</v>
      </c>
      <c r="AG117" s="30">
        <f t="shared" si="86"/>
        <v>277.77777777777737</v>
      </c>
      <c r="AH117" s="30">
        <f t="shared" si="86"/>
        <v>277.77777777777737</v>
      </c>
      <c r="AI117" s="30">
        <f t="shared" si="86"/>
        <v>277.77777777777737</v>
      </c>
      <c r="AJ117" s="30">
        <f t="shared" si="86"/>
        <v>277.77777777777737</v>
      </c>
      <c r="AK117" s="30">
        <f t="shared" si="86"/>
        <v>277.77777777777737</v>
      </c>
      <c r="AL117" s="30">
        <f t="shared" si="86"/>
        <v>277.77777777777828</v>
      </c>
      <c r="AM117" s="30">
        <f t="shared" si="86"/>
        <v>277.77777777777737</v>
      </c>
      <c r="AN117" s="30">
        <f t="shared" si="86"/>
        <v>277.77777777777737</v>
      </c>
      <c r="AO117" s="30">
        <f t="shared" si="86"/>
        <v>277.77777777777737</v>
      </c>
      <c r="AP117" s="30">
        <f t="shared" si="86"/>
        <v>277.77777777777737</v>
      </c>
      <c r="AQ117" s="30">
        <f t="shared" si="86"/>
        <v>277.77777777777737</v>
      </c>
      <c r="AR117" s="30">
        <f t="shared" si="86"/>
        <v>277.77777777777737</v>
      </c>
      <c r="AS117" s="30">
        <f t="shared" si="86"/>
        <v>0</v>
      </c>
      <c r="AT117" s="30">
        <f t="shared" si="86"/>
        <v>0</v>
      </c>
      <c r="AU117" s="30">
        <f t="shared" si="86"/>
        <v>0</v>
      </c>
      <c r="AV117" s="30">
        <f t="shared" si="86"/>
        <v>0</v>
      </c>
      <c r="AW117" s="30">
        <f t="shared" si="86"/>
        <v>0</v>
      </c>
      <c r="AX117" s="30">
        <f t="shared" si="86"/>
        <v>0</v>
      </c>
      <c r="AY117" s="30">
        <f t="shared" si="86"/>
        <v>0</v>
      </c>
      <c r="AZ117" s="30">
        <f t="shared" si="86"/>
        <v>0</v>
      </c>
      <c r="BA117" s="30">
        <f t="shared" si="86"/>
        <v>0</v>
      </c>
      <c r="BB117" s="30">
        <f t="shared" si="86"/>
        <v>0</v>
      </c>
      <c r="BC117" s="30">
        <f t="shared" si="86"/>
        <v>0</v>
      </c>
      <c r="BD117" s="30">
        <f t="shared" si="86"/>
        <v>0</v>
      </c>
      <c r="BE117" s="30">
        <f t="shared" si="86"/>
        <v>0</v>
      </c>
      <c r="BF117" s="30">
        <f t="shared" si="86"/>
        <v>0</v>
      </c>
      <c r="BG117" s="30">
        <f t="shared" si="86"/>
        <v>0</v>
      </c>
      <c r="BH117" s="30">
        <f t="shared" si="86"/>
        <v>0</v>
      </c>
      <c r="BI117" s="30">
        <f t="shared" si="86"/>
        <v>0</v>
      </c>
      <c r="BJ117" s="30">
        <f t="shared" si="86"/>
        <v>0</v>
      </c>
      <c r="BK117" s="30">
        <f t="shared" si="86"/>
        <v>0</v>
      </c>
      <c r="BL117" s="30">
        <f t="shared" si="86"/>
        <v>0</v>
      </c>
      <c r="BM117" s="30">
        <f t="shared" si="86"/>
        <v>0</v>
      </c>
      <c r="BN117" s="30">
        <f t="shared" si="86"/>
        <v>0</v>
      </c>
    </row>
    <row r="118" spans="1:66" hidden="1" outlineLevel="1" x14ac:dyDescent="0.35"/>
    <row r="119" spans="1:66" hidden="1" outlineLevel="1" x14ac:dyDescent="0.35">
      <c r="A119" t="s">
        <v>21</v>
      </c>
      <c r="E119" t="s">
        <v>70</v>
      </c>
      <c r="G119" t="s">
        <v>21</v>
      </c>
    </row>
    <row r="120" spans="1:66" hidden="1" outlineLevel="1" x14ac:dyDescent="0.35">
      <c r="B120" t="s">
        <v>69</v>
      </c>
      <c r="E120" s="18">
        <v>30</v>
      </c>
      <c r="G120" s="30">
        <f>G96*($E120/30)</f>
        <v>14100</v>
      </c>
      <c r="H120" s="30">
        <f t="shared" ref="H120:BN120" si="87">H96*($E120/30)</f>
        <v>14302</v>
      </c>
      <c r="I120" s="30">
        <f t="shared" si="87"/>
        <v>14514.04</v>
      </c>
      <c r="J120" s="30">
        <f t="shared" si="87"/>
        <v>14736.620800000001</v>
      </c>
      <c r="K120" s="30">
        <f t="shared" si="87"/>
        <v>14970.268216</v>
      </c>
      <c r="L120" s="30">
        <f t="shared" si="87"/>
        <v>15215.534330320001</v>
      </c>
      <c r="M120" s="30">
        <f t="shared" si="87"/>
        <v>15472.998804426401</v>
      </c>
      <c r="N120" s="30">
        <f t="shared" si="87"/>
        <v>15743.27025738993</v>
      </c>
      <c r="O120" s="30">
        <f t="shared" si="87"/>
        <v>16026.987713256476</v>
      </c>
      <c r="P120" s="30">
        <f t="shared" si="87"/>
        <v>16324.822120776294</v>
      </c>
      <c r="Q120" s="30">
        <f t="shared" si="87"/>
        <v>16637.477949109245</v>
      </c>
      <c r="R120" s="30">
        <f t="shared" si="87"/>
        <v>16965.694863304721</v>
      </c>
      <c r="S120" s="30">
        <f t="shared" si="87"/>
        <v>17310.249483544776</v>
      </c>
      <c r="T120" s="30">
        <f t="shared" si="87"/>
        <v>17671.957232338325</v>
      </c>
      <c r="U120" s="30">
        <f t="shared" si="87"/>
        <v>18051.67427406388</v>
      </c>
      <c r="V120" s="30">
        <f t="shared" si="87"/>
        <v>18450.299551477885</v>
      </c>
      <c r="W120" s="30">
        <f t="shared" si="87"/>
        <v>18868.776924036807</v>
      </c>
      <c r="X120" s="30">
        <f t="shared" si="87"/>
        <v>19308.097413123378</v>
      </c>
      <c r="Y120" s="30">
        <f t="shared" si="87"/>
        <v>19769.301559521969</v>
      </c>
      <c r="Z120" s="30">
        <f t="shared" si="87"/>
        <v>20253.481898755341</v>
      </c>
      <c r="AA120" s="30">
        <f t="shared" si="87"/>
        <v>20761.785560175522</v>
      </c>
      <c r="AB120" s="30">
        <f t="shared" si="87"/>
        <v>21295.416995996366</v>
      </c>
      <c r="AC120" s="30">
        <f t="shared" si="87"/>
        <v>21855.640846764494</v>
      </c>
      <c r="AD120" s="30">
        <f t="shared" si="87"/>
        <v>22443.78495009039</v>
      </c>
      <c r="AE120" s="30">
        <f t="shared" si="87"/>
        <v>23061.243499802338</v>
      </c>
      <c r="AF120" s="30">
        <f t="shared" si="87"/>
        <v>23709.480363044029</v>
      </c>
      <c r="AG120" s="30">
        <f t="shared" si="87"/>
        <v>24390.032563212837</v>
      </c>
      <c r="AH120" s="30">
        <f t="shared" si="87"/>
        <v>25104.513937030417</v>
      </c>
      <c r="AI120" s="30">
        <f t="shared" si="87"/>
        <v>25854.618974452016</v>
      </c>
      <c r="AJ120" s="30">
        <f t="shared" si="87"/>
        <v>26642.126850556095</v>
      </c>
      <c r="AK120" s="30">
        <f t="shared" si="87"/>
        <v>27468.905659013006</v>
      </c>
      <c r="AL120" s="30">
        <f t="shared" si="87"/>
        <v>28336.916857211349</v>
      </c>
      <c r="AM120" s="30">
        <f t="shared" si="87"/>
        <v>29248.219933624561</v>
      </c>
      <c r="AN120" s="30">
        <f t="shared" si="87"/>
        <v>30204.97730852948</v>
      </c>
      <c r="AO120" s="30">
        <f t="shared" si="87"/>
        <v>31209.459479744131</v>
      </c>
      <c r="AP120" s="30">
        <f t="shared" si="87"/>
        <v>32264.050425635272</v>
      </c>
      <c r="AQ120" s="30">
        <f t="shared" si="87"/>
        <v>33371.25327825905</v>
      </c>
      <c r="AR120" s="30">
        <f t="shared" si="87"/>
        <v>34533.696280140852</v>
      </c>
      <c r="AS120" s="30">
        <f t="shared" si="87"/>
        <v>35754.139038876121</v>
      </c>
      <c r="AT120" s="30">
        <f t="shared" si="87"/>
        <v>37035.479094442722</v>
      </c>
      <c r="AU120" s="30">
        <f t="shared" si="87"/>
        <v>38380.758814860113</v>
      </c>
      <c r="AV120" s="30">
        <f t="shared" si="87"/>
        <v>39793.172636612275</v>
      </c>
      <c r="AW120" s="30">
        <f t="shared" si="87"/>
        <v>41276.074667072229</v>
      </c>
      <c r="AX120" s="30">
        <f t="shared" si="87"/>
        <v>42832.98666702777</v>
      </c>
      <c r="AY120" s="30">
        <f t="shared" si="87"/>
        <v>44467.606432313129</v>
      </c>
      <c r="AZ120" s="30">
        <f t="shared" si="87"/>
        <v>46183.816594501419</v>
      </c>
      <c r="BA120" s="30">
        <f t="shared" si="87"/>
        <v>47985.693861610591</v>
      </c>
      <c r="BB120" s="30">
        <f t="shared" si="87"/>
        <v>49877.518720822904</v>
      </c>
      <c r="BC120" s="30">
        <f t="shared" si="87"/>
        <v>51863.785626318466</v>
      </c>
      <c r="BD120" s="30">
        <f t="shared" si="87"/>
        <v>53949.213696477891</v>
      </c>
      <c r="BE120" s="30">
        <f t="shared" si="87"/>
        <v>56138.75794592216</v>
      </c>
      <c r="BF120" s="30">
        <f t="shared" si="87"/>
        <v>58437.621079131044</v>
      </c>
      <c r="BG120" s="30">
        <f t="shared" si="87"/>
        <v>60851.265873718643</v>
      </c>
      <c r="BH120" s="30">
        <f t="shared" si="87"/>
        <v>63385.428182848227</v>
      </c>
      <c r="BI120" s="30">
        <f t="shared" si="87"/>
        <v>66046.130587743173</v>
      </c>
      <c r="BJ120" s="30">
        <f t="shared" si="87"/>
        <v>68839.696732797907</v>
      </c>
      <c r="BK120" s="30">
        <f t="shared" si="87"/>
        <v>71772.766377418739</v>
      </c>
      <c r="BL120" s="30">
        <f t="shared" si="87"/>
        <v>74852.311200430224</v>
      </c>
      <c r="BM120" s="30">
        <f t="shared" si="87"/>
        <v>78085.651394675107</v>
      </c>
      <c r="BN120" s="30">
        <f t="shared" si="87"/>
        <v>81480.473091316686</v>
      </c>
    </row>
    <row r="121" spans="1:66" hidden="1" outlineLevel="1" x14ac:dyDescent="0.35">
      <c r="G121" s="30"/>
    </row>
    <row r="122" spans="1:66" hidden="1" outlineLevel="1" x14ac:dyDescent="0.35">
      <c r="B122" t="s">
        <v>71</v>
      </c>
      <c r="D122" t="s">
        <v>21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29">
        <v>0</v>
      </c>
      <c r="AC122" s="29">
        <v>0</v>
      </c>
      <c r="AD122" s="29">
        <v>0</v>
      </c>
      <c r="AE122" s="29">
        <v>0</v>
      </c>
      <c r="AF122" s="29">
        <v>0</v>
      </c>
      <c r="AG122" s="29">
        <v>0</v>
      </c>
      <c r="AH122" s="29">
        <v>0</v>
      </c>
      <c r="AI122" s="29">
        <v>0</v>
      </c>
      <c r="AJ122" s="29">
        <v>0</v>
      </c>
      <c r="AK122" s="29">
        <v>0</v>
      </c>
      <c r="AL122" s="29">
        <v>0</v>
      </c>
      <c r="AM122" s="29">
        <v>0</v>
      </c>
      <c r="AN122" s="29">
        <v>0</v>
      </c>
      <c r="AO122" s="29">
        <v>0</v>
      </c>
      <c r="AP122" s="29">
        <v>0</v>
      </c>
      <c r="AQ122" s="29">
        <v>0</v>
      </c>
      <c r="AR122" s="29">
        <v>0</v>
      </c>
      <c r="AS122" s="29">
        <v>0</v>
      </c>
      <c r="AT122" s="29">
        <v>0</v>
      </c>
      <c r="AU122" s="29">
        <v>0</v>
      </c>
      <c r="AV122" s="29">
        <v>0</v>
      </c>
      <c r="AW122" s="29">
        <v>0</v>
      </c>
      <c r="AX122" s="29">
        <v>0</v>
      </c>
      <c r="AY122" s="29">
        <v>0</v>
      </c>
      <c r="AZ122" s="29">
        <v>0</v>
      </c>
      <c r="BA122" s="29">
        <v>0</v>
      </c>
      <c r="BB122" s="29">
        <v>0</v>
      </c>
      <c r="BC122" s="29">
        <v>0</v>
      </c>
      <c r="BD122" s="29">
        <v>0</v>
      </c>
      <c r="BE122" s="29">
        <v>0</v>
      </c>
      <c r="BF122" s="29">
        <v>0</v>
      </c>
      <c r="BG122" s="29">
        <v>0</v>
      </c>
      <c r="BH122" s="29">
        <v>0</v>
      </c>
      <c r="BI122" s="29">
        <v>0</v>
      </c>
      <c r="BJ122" s="29">
        <v>0</v>
      </c>
      <c r="BK122" s="29">
        <v>0</v>
      </c>
      <c r="BL122" s="29">
        <v>0</v>
      </c>
      <c r="BM122" s="29">
        <v>0</v>
      </c>
      <c r="BN122" s="29">
        <v>0</v>
      </c>
    </row>
    <row r="123" spans="1:66" hidden="1" outlineLevel="1" x14ac:dyDescent="0.35"/>
    <row r="124" spans="1:66" hidden="1" outlineLevel="1" x14ac:dyDescent="0.35">
      <c r="B124" s="5" t="s">
        <v>72</v>
      </c>
    </row>
    <row r="125" spans="1:66" hidden="1" outlineLevel="1" x14ac:dyDescent="0.35">
      <c r="B125" t="s">
        <v>73</v>
      </c>
      <c r="G125" s="29">
        <v>0</v>
      </c>
      <c r="H125" s="29">
        <v>0</v>
      </c>
      <c r="I125" s="29">
        <v>1000000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29">
        <v>0</v>
      </c>
      <c r="AI125" s="29">
        <v>0</v>
      </c>
      <c r="AJ125" s="29">
        <v>0</v>
      </c>
      <c r="AK125" s="29">
        <v>0</v>
      </c>
      <c r="AL125" s="29">
        <v>0</v>
      </c>
      <c r="AM125" s="29">
        <v>0</v>
      </c>
      <c r="AN125" s="29">
        <v>0</v>
      </c>
      <c r="AO125" s="29">
        <v>0</v>
      </c>
      <c r="AP125" s="29">
        <v>0</v>
      </c>
      <c r="AQ125" s="29">
        <v>0</v>
      </c>
      <c r="AR125" s="29">
        <v>0</v>
      </c>
      <c r="AS125" s="29">
        <v>0</v>
      </c>
      <c r="AT125" s="29">
        <v>0</v>
      </c>
      <c r="AU125" s="29">
        <v>0</v>
      </c>
      <c r="AV125" s="29">
        <v>0</v>
      </c>
      <c r="AW125" s="29">
        <v>0</v>
      </c>
      <c r="AX125" s="29">
        <v>0</v>
      </c>
      <c r="AY125" s="29">
        <v>0</v>
      </c>
      <c r="AZ125" s="29">
        <v>0</v>
      </c>
      <c r="BA125" s="29">
        <v>0</v>
      </c>
      <c r="BB125" s="29">
        <v>0</v>
      </c>
      <c r="BC125" s="29">
        <v>0</v>
      </c>
      <c r="BD125" s="29">
        <v>0</v>
      </c>
      <c r="BE125" s="29">
        <v>0</v>
      </c>
      <c r="BF125" s="29">
        <v>0</v>
      </c>
      <c r="BG125" s="29">
        <v>0</v>
      </c>
      <c r="BH125" s="29">
        <v>0</v>
      </c>
      <c r="BI125" s="29">
        <v>0</v>
      </c>
      <c r="BJ125" s="29">
        <v>0</v>
      </c>
      <c r="BK125" s="29">
        <v>0</v>
      </c>
      <c r="BL125" s="29">
        <v>0</v>
      </c>
      <c r="BM125" s="29">
        <v>0</v>
      </c>
      <c r="BN125" s="29">
        <v>0</v>
      </c>
    </row>
    <row r="126" spans="1:66" hidden="1" outlineLevel="1" x14ac:dyDescent="0.35">
      <c r="B126" t="s">
        <v>75</v>
      </c>
      <c r="F126" t="s">
        <v>80</v>
      </c>
      <c r="G126" s="29">
        <v>0</v>
      </c>
      <c r="H126" s="29">
        <v>0</v>
      </c>
      <c r="I126" s="29">
        <v>100000</v>
      </c>
      <c r="J126" s="29">
        <v>100000</v>
      </c>
      <c r="K126" s="29">
        <v>100000</v>
      </c>
      <c r="L126" s="29">
        <v>100000</v>
      </c>
      <c r="M126" s="29">
        <v>100000</v>
      </c>
      <c r="N126" s="29">
        <v>100000</v>
      </c>
      <c r="O126" s="29">
        <v>100000</v>
      </c>
      <c r="P126" s="29">
        <v>100000</v>
      </c>
      <c r="Q126" s="29">
        <v>100000</v>
      </c>
      <c r="R126" s="29">
        <v>100000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29">
        <v>0</v>
      </c>
      <c r="AA126" s="29">
        <v>0</v>
      </c>
      <c r="AB126" s="29">
        <v>0</v>
      </c>
      <c r="AC126" s="29">
        <v>0</v>
      </c>
      <c r="AD126" s="29">
        <v>0</v>
      </c>
      <c r="AE126" s="29">
        <v>0</v>
      </c>
      <c r="AF126" s="29">
        <v>0</v>
      </c>
      <c r="AG126" s="29">
        <v>0</v>
      </c>
      <c r="AH126" s="29">
        <v>0</v>
      </c>
      <c r="AI126" s="29">
        <v>0</v>
      </c>
      <c r="AJ126" s="29">
        <v>0</v>
      </c>
      <c r="AK126" s="29">
        <v>0</v>
      </c>
      <c r="AL126" s="29">
        <v>0</v>
      </c>
      <c r="AM126" s="29">
        <v>0</v>
      </c>
      <c r="AN126" s="29">
        <v>0</v>
      </c>
      <c r="AO126" s="29">
        <v>0</v>
      </c>
      <c r="AP126" s="29">
        <v>0</v>
      </c>
      <c r="AQ126" s="29">
        <v>0</v>
      </c>
      <c r="AR126" s="29">
        <v>0</v>
      </c>
      <c r="AS126" s="29">
        <v>0</v>
      </c>
      <c r="AT126" s="29">
        <v>0</v>
      </c>
      <c r="AU126" s="29">
        <v>0</v>
      </c>
      <c r="AV126" s="29">
        <v>0</v>
      </c>
      <c r="AW126" s="29">
        <v>0</v>
      </c>
      <c r="AX126" s="29">
        <v>0</v>
      </c>
      <c r="AY126" s="29">
        <v>0</v>
      </c>
      <c r="AZ126" s="29">
        <v>0</v>
      </c>
      <c r="BA126" s="29">
        <v>0</v>
      </c>
      <c r="BB126" s="29">
        <v>0</v>
      </c>
      <c r="BC126" s="29">
        <v>0</v>
      </c>
      <c r="BD126" s="29">
        <v>0</v>
      </c>
      <c r="BE126" s="29">
        <v>0</v>
      </c>
      <c r="BF126" s="29">
        <v>0</v>
      </c>
      <c r="BG126" s="29">
        <v>0</v>
      </c>
      <c r="BH126" s="29">
        <v>0</v>
      </c>
      <c r="BI126" s="29">
        <v>0</v>
      </c>
      <c r="BJ126" s="29">
        <v>0</v>
      </c>
      <c r="BK126" s="29">
        <v>0</v>
      </c>
      <c r="BL126" s="29">
        <v>0</v>
      </c>
      <c r="BM126" s="29">
        <v>0</v>
      </c>
      <c r="BN126" s="29">
        <v>0</v>
      </c>
    </row>
    <row r="127" spans="1:66" hidden="1" outlineLevel="1" x14ac:dyDescent="0.35">
      <c r="B127" s="1" t="s">
        <v>74</v>
      </c>
      <c r="F127" s="29">
        <v>0</v>
      </c>
      <c r="G127" s="30">
        <f>F127+G125-G126</f>
        <v>0</v>
      </c>
      <c r="H127" s="30">
        <f t="shared" ref="H127:BN127" si="88">G127+H125-H126</f>
        <v>0</v>
      </c>
      <c r="I127" s="30">
        <f t="shared" si="88"/>
        <v>900000</v>
      </c>
      <c r="J127" s="30">
        <f t="shared" si="88"/>
        <v>800000</v>
      </c>
      <c r="K127" s="30">
        <f t="shared" si="88"/>
        <v>700000</v>
      </c>
      <c r="L127" s="30">
        <f t="shared" si="88"/>
        <v>600000</v>
      </c>
      <c r="M127" s="30">
        <f t="shared" si="88"/>
        <v>500000</v>
      </c>
      <c r="N127" s="30">
        <f t="shared" si="88"/>
        <v>400000</v>
      </c>
      <c r="O127" s="30">
        <f t="shared" si="88"/>
        <v>300000</v>
      </c>
      <c r="P127" s="30">
        <f t="shared" si="88"/>
        <v>200000</v>
      </c>
      <c r="Q127" s="30">
        <f t="shared" si="88"/>
        <v>100000</v>
      </c>
      <c r="R127" s="30">
        <f t="shared" si="88"/>
        <v>0</v>
      </c>
      <c r="S127" s="30">
        <f t="shared" si="88"/>
        <v>0</v>
      </c>
      <c r="T127" s="30">
        <f t="shared" si="88"/>
        <v>0</v>
      </c>
      <c r="U127" s="30">
        <f t="shared" si="88"/>
        <v>0</v>
      </c>
      <c r="V127" s="30">
        <f t="shared" si="88"/>
        <v>0</v>
      </c>
      <c r="W127" s="30">
        <f t="shared" si="88"/>
        <v>0</v>
      </c>
      <c r="X127" s="30">
        <f t="shared" si="88"/>
        <v>0</v>
      </c>
      <c r="Y127" s="30">
        <f t="shared" si="88"/>
        <v>0</v>
      </c>
      <c r="Z127" s="30">
        <f t="shared" si="88"/>
        <v>0</v>
      </c>
      <c r="AA127" s="30">
        <f t="shared" si="88"/>
        <v>0</v>
      </c>
      <c r="AB127" s="30">
        <f t="shared" si="88"/>
        <v>0</v>
      </c>
      <c r="AC127" s="30">
        <f t="shared" si="88"/>
        <v>0</v>
      </c>
      <c r="AD127" s="30">
        <f t="shared" si="88"/>
        <v>0</v>
      </c>
      <c r="AE127" s="30">
        <f t="shared" si="88"/>
        <v>0</v>
      </c>
      <c r="AF127" s="30">
        <f t="shared" si="88"/>
        <v>0</v>
      </c>
      <c r="AG127" s="30">
        <f t="shared" si="88"/>
        <v>0</v>
      </c>
      <c r="AH127" s="30">
        <f t="shared" si="88"/>
        <v>0</v>
      </c>
      <c r="AI127" s="30">
        <f t="shared" si="88"/>
        <v>0</v>
      </c>
      <c r="AJ127" s="30">
        <f t="shared" si="88"/>
        <v>0</v>
      </c>
      <c r="AK127" s="30">
        <f t="shared" si="88"/>
        <v>0</v>
      </c>
      <c r="AL127" s="30">
        <f t="shared" si="88"/>
        <v>0</v>
      </c>
      <c r="AM127" s="30">
        <f t="shared" si="88"/>
        <v>0</v>
      </c>
      <c r="AN127" s="30">
        <f t="shared" si="88"/>
        <v>0</v>
      </c>
      <c r="AO127" s="30">
        <f t="shared" si="88"/>
        <v>0</v>
      </c>
      <c r="AP127" s="30">
        <f t="shared" si="88"/>
        <v>0</v>
      </c>
      <c r="AQ127" s="30">
        <f t="shared" si="88"/>
        <v>0</v>
      </c>
      <c r="AR127" s="30">
        <f t="shared" si="88"/>
        <v>0</v>
      </c>
      <c r="AS127" s="30">
        <f t="shared" si="88"/>
        <v>0</v>
      </c>
      <c r="AT127" s="30">
        <f t="shared" si="88"/>
        <v>0</v>
      </c>
      <c r="AU127" s="30">
        <f t="shared" si="88"/>
        <v>0</v>
      </c>
      <c r="AV127" s="30">
        <f t="shared" si="88"/>
        <v>0</v>
      </c>
      <c r="AW127" s="30">
        <f t="shared" si="88"/>
        <v>0</v>
      </c>
      <c r="AX127" s="30">
        <f t="shared" si="88"/>
        <v>0</v>
      </c>
      <c r="AY127" s="30">
        <f t="shared" si="88"/>
        <v>0</v>
      </c>
      <c r="AZ127" s="30">
        <f t="shared" si="88"/>
        <v>0</v>
      </c>
      <c r="BA127" s="30">
        <f t="shared" si="88"/>
        <v>0</v>
      </c>
      <c r="BB127" s="30">
        <f t="shared" si="88"/>
        <v>0</v>
      </c>
      <c r="BC127" s="30">
        <f t="shared" si="88"/>
        <v>0</v>
      </c>
      <c r="BD127" s="30">
        <f t="shared" si="88"/>
        <v>0</v>
      </c>
      <c r="BE127" s="30">
        <f t="shared" si="88"/>
        <v>0</v>
      </c>
      <c r="BF127" s="30">
        <f t="shared" si="88"/>
        <v>0</v>
      </c>
      <c r="BG127" s="30">
        <f t="shared" si="88"/>
        <v>0</v>
      </c>
      <c r="BH127" s="30">
        <f t="shared" si="88"/>
        <v>0</v>
      </c>
      <c r="BI127" s="30">
        <f t="shared" si="88"/>
        <v>0</v>
      </c>
      <c r="BJ127" s="30">
        <f t="shared" si="88"/>
        <v>0</v>
      </c>
      <c r="BK127" s="30">
        <f t="shared" si="88"/>
        <v>0</v>
      </c>
      <c r="BL127" s="30">
        <f t="shared" si="88"/>
        <v>0</v>
      </c>
      <c r="BM127" s="30">
        <f t="shared" si="88"/>
        <v>0</v>
      </c>
      <c r="BN127" s="30">
        <f t="shared" si="88"/>
        <v>0</v>
      </c>
    </row>
    <row r="128" spans="1:66" hidden="1" outlineLevel="1" x14ac:dyDescent="0.35">
      <c r="G128" t="s">
        <v>21</v>
      </c>
      <c r="H128" t="s">
        <v>21</v>
      </c>
    </row>
    <row r="129" spans="2:66" hidden="1" outlineLevel="1" x14ac:dyDescent="0.35">
      <c r="B129" t="s">
        <v>76</v>
      </c>
      <c r="E129" s="24">
        <v>0.14000000000000001</v>
      </c>
      <c r="G129" s="30">
        <f>G127*($E129/12)</f>
        <v>0</v>
      </c>
      <c r="H129" s="30">
        <f t="shared" ref="H129:BN129" si="89">H127*($E129/12)</f>
        <v>0</v>
      </c>
      <c r="I129" s="30">
        <f t="shared" si="89"/>
        <v>10500</v>
      </c>
      <c r="J129" s="30">
        <f t="shared" si="89"/>
        <v>9333.3333333333339</v>
      </c>
      <c r="K129" s="30">
        <f t="shared" si="89"/>
        <v>8166.666666666667</v>
      </c>
      <c r="L129" s="30">
        <f t="shared" si="89"/>
        <v>7000</v>
      </c>
      <c r="M129" s="30">
        <f t="shared" si="89"/>
        <v>5833.3333333333339</v>
      </c>
      <c r="N129" s="30">
        <f t="shared" si="89"/>
        <v>4666.666666666667</v>
      </c>
      <c r="O129" s="30">
        <f t="shared" si="89"/>
        <v>3500</v>
      </c>
      <c r="P129" s="30">
        <f t="shared" si="89"/>
        <v>2333.3333333333335</v>
      </c>
      <c r="Q129" s="30">
        <f t="shared" si="89"/>
        <v>1166.6666666666667</v>
      </c>
      <c r="R129" s="30">
        <f t="shared" si="89"/>
        <v>0</v>
      </c>
      <c r="S129" s="30">
        <f t="shared" si="89"/>
        <v>0</v>
      </c>
      <c r="T129" s="30">
        <f t="shared" si="89"/>
        <v>0</v>
      </c>
      <c r="U129" s="30">
        <f t="shared" si="89"/>
        <v>0</v>
      </c>
      <c r="V129" s="30">
        <f t="shared" si="89"/>
        <v>0</v>
      </c>
      <c r="W129" s="30">
        <f t="shared" si="89"/>
        <v>0</v>
      </c>
      <c r="X129" s="30">
        <f t="shared" si="89"/>
        <v>0</v>
      </c>
      <c r="Y129" s="30">
        <f t="shared" si="89"/>
        <v>0</v>
      </c>
      <c r="Z129" s="30">
        <f t="shared" si="89"/>
        <v>0</v>
      </c>
      <c r="AA129" s="30">
        <f t="shared" si="89"/>
        <v>0</v>
      </c>
      <c r="AB129" s="30">
        <f t="shared" si="89"/>
        <v>0</v>
      </c>
      <c r="AC129" s="30">
        <f t="shared" si="89"/>
        <v>0</v>
      </c>
      <c r="AD129" s="30">
        <f t="shared" si="89"/>
        <v>0</v>
      </c>
      <c r="AE129" s="30">
        <f t="shared" si="89"/>
        <v>0</v>
      </c>
      <c r="AF129" s="30">
        <f t="shared" si="89"/>
        <v>0</v>
      </c>
      <c r="AG129" s="30">
        <f t="shared" si="89"/>
        <v>0</v>
      </c>
      <c r="AH129" s="30">
        <f t="shared" si="89"/>
        <v>0</v>
      </c>
      <c r="AI129" s="30">
        <f t="shared" si="89"/>
        <v>0</v>
      </c>
      <c r="AJ129" s="30">
        <f t="shared" si="89"/>
        <v>0</v>
      </c>
      <c r="AK129" s="30">
        <f t="shared" si="89"/>
        <v>0</v>
      </c>
      <c r="AL129" s="30">
        <f t="shared" si="89"/>
        <v>0</v>
      </c>
      <c r="AM129" s="30">
        <f t="shared" si="89"/>
        <v>0</v>
      </c>
      <c r="AN129" s="30">
        <f t="shared" si="89"/>
        <v>0</v>
      </c>
      <c r="AO129" s="30">
        <f t="shared" si="89"/>
        <v>0</v>
      </c>
      <c r="AP129" s="30">
        <f t="shared" si="89"/>
        <v>0</v>
      </c>
      <c r="AQ129" s="30">
        <f t="shared" si="89"/>
        <v>0</v>
      </c>
      <c r="AR129" s="30">
        <f t="shared" si="89"/>
        <v>0</v>
      </c>
      <c r="AS129" s="30">
        <f t="shared" si="89"/>
        <v>0</v>
      </c>
      <c r="AT129" s="30">
        <f t="shared" si="89"/>
        <v>0</v>
      </c>
      <c r="AU129" s="30">
        <f t="shared" si="89"/>
        <v>0</v>
      </c>
      <c r="AV129" s="30">
        <f t="shared" si="89"/>
        <v>0</v>
      </c>
      <c r="AW129" s="30">
        <f t="shared" si="89"/>
        <v>0</v>
      </c>
      <c r="AX129" s="30">
        <f t="shared" si="89"/>
        <v>0</v>
      </c>
      <c r="AY129" s="30">
        <f t="shared" si="89"/>
        <v>0</v>
      </c>
      <c r="AZ129" s="30">
        <f t="shared" si="89"/>
        <v>0</v>
      </c>
      <c r="BA129" s="30">
        <f t="shared" si="89"/>
        <v>0</v>
      </c>
      <c r="BB129" s="30">
        <f t="shared" si="89"/>
        <v>0</v>
      </c>
      <c r="BC129" s="30">
        <f t="shared" si="89"/>
        <v>0</v>
      </c>
      <c r="BD129" s="30">
        <f t="shared" si="89"/>
        <v>0</v>
      </c>
      <c r="BE129" s="30">
        <f t="shared" si="89"/>
        <v>0</v>
      </c>
      <c r="BF129" s="30">
        <f t="shared" si="89"/>
        <v>0</v>
      </c>
      <c r="BG129" s="30">
        <f t="shared" si="89"/>
        <v>0</v>
      </c>
      <c r="BH129" s="30">
        <f t="shared" si="89"/>
        <v>0</v>
      </c>
      <c r="BI129" s="30">
        <f t="shared" si="89"/>
        <v>0</v>
      </c>
      <c r="BJ129" s="30">
        <f t="shared" si="89"/>
        <v>0</v>
      </c>
      <c r="BK129" s="30">
        <f t="shared" si="89"/>
        <v>0</v>
      </c>
      <c r="BL129" s="30">
        <f t="shared" si="89"/>
        <v>0</v>
      </c>
      <c r="BM129" s="30">
        <f t="shared" si="89"/>
        <v>0</v>
      </c>
      <c r="BN129" s="30">
        <f t="shared" si="89"/>
        <v>0</v>
      </c>
    </row>
    <row r="130" spans="2:66" hidden="1" outlineLevel="1" x14ac:dyDescent="0.35"/>
    <row r="131" spans="2:66" hidden="1" outlineLevel="1" x14ac:dyDescent="0.35">
      <c r="B131" s="5" t="s">
        <v>77</v>
      </c>
      <c r="E131" t="s">
        <v>21</v>
      </c>
    </row>
    <row r="132" spans="2:66" hidden="1" outlineLevel="1" x14ac:dyDescent="0.35">
      <c r="B132" t="s">
        <v>78</v>
      </c>
      <c r="F132" t="s">
        <v>80</v>
      </c>
      <c r="G132" s="29">
        <v>0</v>
      </c>
      <c r="H132" s="29">
        <v>0</v>
      </c>
      <c r="I132" s="29">
        <v>5000000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2000000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29">
        <v>0</v>
      </c>
      <c r="AA132" s="29">
        <v>0</v>
      </c>
      <c r="AB132" s="29">
        <v>0</v>
      </c>
      <c r="AC132" s="29">
        <v>0</v>
      </c>
      <c r="AD132" s="29">
        <v>0</v>
      </c>
      <c r="AE132" s="29">
        <v>0</v>
      </c>
      <c r="AF132" s="29">
        <v>0</v>
      </c>
      <c r="AG132" s="29">
        <v>0</v>
      </c>
      <c r="AH132" s="29">
        <v>0</v>
      </c>
      <c r="AI132" s="29">
        <v>0</v>
      </c>
      <c r="AJ132" s="29">
        <v>0</v>
      </c>
      <c r="AK132" s="29">
        <v>0</v>
      </c>
      <c r="AL132" s="29">
        <v>0</v>
      </c>
      <c r="AM132" s="29">
        <v>0</v>
      </c>
      <c r="AN132" s="29">
        <v>0</v>
      </c>
      <c r="AO132" s="29">
        <v>0</v>
      </c>
      <c r="AP132" s="29">
        <v>0</v>
      </c>
      <c r="AQ132" s="29">
        <v>0</v>
      </c>
      <c r="AR132" s="29">
        <v>0</v>
      </c>
      <c r="AS132" s="29">
        <v>0</v>
      </c>
      <c r="AT132" s="29">
        <v>0</v>
      </c>
      <c r="AU132" s="29">
        <v>0</v>
      </c>
      <c r="AV132" s="29">
        <v>0</v>
      </c>
      <c r="AW132" s="29">
        <v>0</v>
      </c>
      <c r="AX132" s="29">
        <v>0</v>
      </c>
      <c r="AY132" s="29">
        <v>0</v>
      </c>
      <c r="AZ132" s="29">
        <v>0</v>
      </c>
      <c r="BA132" s="29">
        <v>0</v>
      </c>
      <c r="BB132" s="29">
        <v>0</v>
      </c>
      <c r="BC132" s="29">
        <v>0</v>
      </c>
      <c r="BD132" s="29">
        <v>0</v>
      </c>
      <c r="BE132" s="29">
        <v>0</v>
      </c>
      <c r="BF132" s="29">
        <v>0</v>
      </c>
      <c r="BG132" s="29">
        <v>0</v>
      </c>
      <c r="BH132" s="29">
        <v>0</v>
      </c>
      <c r="BI132" s="29">
        <v>0</v>
      </c>
      <c r="BJ132" s="29">
        <v>0</v>
      </c>
      <c r="BK132" s="29">
        <v>0</v>
      </c>
      <c r="BL132" s="29">
        <v>0</v>
      </c>
      <c r="BM132" s="29">
        <v>0</v>
      </c>
      <c r="BN132" s="29">
        <v>0</v>
      </c>
    </row>
    <row r="133" spans="2:66" hidden="1" outlineLevel="1" x14ac:dyDescent="0.35">
      <c r="B133" s="1" t="s">
        <v>79</v>
      </c>
      <c r="F133" s="29">
        <v>0</v>
      </c>
      <c r="G133" s="30">
        <f>F133+G132</f>
        <v>0</v>
      </c>
      <c r="H133" s="30">
        <f t="shared" ref="H133:BN133" si="90">G133+H132</f>
        <v>0</v>
      </c>
      <c r="I133" s="30">
        <f t="shared" si="90"/>
        <v>5000000</v>
      </c>
      <c r="J133" s="30">
        <f t="shared" si="90"/>
        <v>5000000</v>
      </c>
      <c r="K133" s="30">
        <f t="shared" si="90"/>
        <v>5000000</v>
      </c>
      <c r="L133" s="30">
        <f t="shared" si="90"/>
        <v>5000000</v>
      </c>
      <c r="M133" s="30">
        <f t="shared" si="90"/>
        <v>5000000</v>
      </c>
      <c r="N133" s="30">
        <f t="shared" si="90"/>
        <v>5000000</v>
      </c>
      <c r="O133" s="30">
        <f t="shared" si="90"/>
        <v>5000000</v>
      </c>
      <c r="P133" s="30">
        <f t="shared" si="90"/>
        <v>5000000</v>
      </c>
      <c r="Q133" s="30">
        <f t="shared" si="90"/>
        <v>5000000</v>
      </c>
      <c r="R133" s="30">
        <f t="shared" si="90"/>
        <v>5000000</v>
      </c>
      <c r="S133" s="30">
        <f t="shared" si="90"/>
        <v>7000000</v>
      </c>
      <c r="T133" s="30">
        <f t="shared" si="90"/>
        <v>7000000</v>
      </c>
      <c r="U133" s="30">
        <f t="shared" si="90"/>
        <v>7000000</v>
      </c>
      <c r="V133" s="30">
        <f t="shared" si="90"/>
        <v>7000000</v>
      </c>
      <c r="W133" s="30">
        <f t="shared" si="90"/>
        <v>7000000</v>
      </c>
      <c r="X133" s="30">
        <f t="shared" si="90"/>
        <v>7000000</v>
      </c>
      <c r="Y133" s="30">
        <f t="shared" si="90"/>
        <v>7000000</v>
      </c>
      <c r="Z133" s="30">
        <f t="shared" si="90"/>
        <v>7000000</v>
      </c>
      <c r="AA133" s="30">
        <f t="shared" si="90"/>
        <v>7000000</v>
      </c>
      <c r="AB133" s="30">
        <f t="shared" si="90"/>
        <v>7000000</v>
      </c>
      <c r="AC133" s="30">
        <f t="shared" si="90"/>
        <v>7000000</v>
      </c>
      <c r="AD133" s="30">
        <f t="shared" si="90"/>
        <v>7000000</v>
      </c>
      <c r="AE133" s="30">
        <f t="shared" si="90"/>
        <v>7000000</v>
      </c>
      <c r="AF133" s="30">
        <f t="shared" si="90"/>
        <v>7000000</v>
      </c>
      <c r="AG133" s="30">
        <f t="shared" si="90"/>
        <v>7000000</v>
      </c>
      <c r="AH133" s="30">
        <f t="shared" si="90"/>
        <v>7000000</v>
      </c>
      <c r="AI133" s="30">
        <f t="shared" si="90"/>
        <v>7000000</v>
      </c>
      <c r="AJ133" s="30">
        <f t="shared" si="90"/>
        <v>7000000</v>
      </c>
      <c r="AK133" s="30">
        <f t="shared" si="90"/>
        <v>7000000</v>
      </c>
      <c r="AL133" s="30">
        <f t="shared" si="90"/>
        <v>7000000</v>
      </c>
      <c r="AM133" s="30">
        <f t="shared" si="90"/>
        <v>7000000</v>
      </c>
      <c r="AN133" s="30">
        <f t="shared" si="90"/>
        <v>7000000</v>
      </c>
      <c r="AO133" s="30">
        <f t="shared" si="90"/>
        <v>7000000</v>
      </c>
      <c r="AP133" s="30">
        <f t="shared" si="90"/>
        <v>7000000</v>
      </c>
      <c r="AQ133" s="30">
        <f t="shared" si="90"/>
        <v>7000000</v>
      </c>
      <c r="AR133" s="30">
        <f t="shared" si="90"/>
        <v>7000000</v>
      </c>
      <c r="AS133" s="30">
        <f t="shared" si="90"/>
        <v>7000000</v>
      </c>
      <c r="AT133" s="30">
        <f t="shared" si="90"/>
        <v>7000000</v>
      </c>
      <c r="AU133" s="30">
        <f t="shared" si="90"/>
        <v>7000000</v>
      </c>
      <c r="AV133" s="30">
        <f t="shared" si="90"/>
        <v>7000000</v>
      </c>
      <c r="AW133" s="30">
        <f t="shared" si="90"/>
        <v>7000000</v>
      </c>
      <c r="AX133" s="30">
        <f t="shared" si="90"/>
        <v>7000000</v>
      </c>
      <c r="AY133" s="30">
        <f t="shared" si="90"/>
        <v>7000000</v>
      </c>
      <c r="AZ133" s="30">
        <f t="shared" si="90"/>
        <v>7000000</v>
      </c>
      <c r="BA133" s="30">
        <f t="shared" si="90"/>
        <v>7000000</v>
      </c>
      <c r="BB133" s="30">
        <f t="shared" si="90"/>
        <v>7000000</v>
      </c>
      <c r="BC133" s="30">
        <f t="shared" si="90"/>
        <v>7000000</v>
      </c>
      <c r="BD133" s="30">
        <f t="shared" si="90"/>
        <v>7000000</v>
      </c>
      <c r="BE133" s="30">
        <f t="shared" si="90"/>
        <v>7000000</v>
      </c>
      <c r="BF133" s="30">
        <f t="shared" si="90"/>
        <v>7000000</v>
      </c>
      <c r="BG133" s="30">
        <f t="shared" si="90"/>
        <v>7000000</v>
      </c>
      <c r="BH133" s="30">
        <f t="shared" si="90"/>
        <v>7000000</v>
      </c>
      <c r="BI133" s="30">
        <f t="shared" si="90"/>
        <v>7000000</v>
      </c>
      <c r="BJ133" s="30">
        <f t="shared" si="90"/>
        <v>7000000</v>
      </c>
      <c r="BK133" s="30">
        <f t="shared" si="90"/>
        <v>7000000</v>
      </c>
      <c r="BL133" s="30">
        <f t="shared" si="90"/>
        <v>7000000</v>
      </c>
      <c r="BM133" s="30">
        <f t="shared" si="90"/>
        <v>7000000</v>
      </c>
      <c r="BN133" s="30">
        <f t="shared" si="90"/>
        <v>7000000</v>
      </c>
    </row>
    <row r="134" spans="2:66" collapsed="1" x14ac:dyDescent="0.35"/>
    <row r="135" spans="2:66" x14ac:dyDescent="0.35">
      <c r="I135" t="s">
        <v>21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A730-A1D2-40E4-8237-7759965AA25C}">
  <dimension ref="A1:BK11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120" sqref="G120"/>
    </sheetView>
  </sheetViews>
  <sheetFormatPr defaultRowHeight="14.5" outlineLevelRow="1" x14ac:dyDescent="0.35"/>
  <cols>
    <col min="2" max="2" width="28.08984375" bestFit="1" customWidth="1"/>
    <col min="3" max="3" width="12.08984375" bestFit="1" customWidth="1"/>
    <col min="4" max="4" width="14.81640625" customWidth="1"/>
    <col min="5" max="5" width="13.81640625" customWidth="1"/>
    <col min="6" max="22" width="13.81640625" bestFit="1" customWidth="1"/>
    <col min="23" max="63" width="14.81640625" bestFit="1" customWidth="1"/>
  </cols>
  <sheetData>
    <row r="1" spans="2:63" x14ac:dyDescent="0.35">
      <c r="B1" s="1" t="s">
        <v>0</v>
      </c>
      <c r="D1" s="41">
        <f>Forecasts!G1</f>
        <v>44077</v>
      </c>
      <c r="E1" s="41">
        <f>Forecasts!H1</f>
        <v>44135</v>
      </c>
      <c r="F1" s="41">
        <f>Forecasts!I1</f>
        <v>44165</v>
      </c>
      <c r="G1" s="41">
        <f>Forecasts!J1</f>
        <v>44196</v>
      </c>
      <c r="H1" s="41">
        <f>Forecasts!K1</f>
        <v>44227</v>
      </c>
      <c r="I1" s="41">
        <f>Forecasts!L1</f>
        <v>44255</v>
      </c>
      <c r="J1" s="41">
        <f>Forecasts!M1</f>
        <v>44286</v>
      </c>
      <c r="K1" s="41">
        <f>Forecasts!N1</f>
        <v>44316</v>
      </c>
      <c r="L1" s="41">
        <f>Forecasts!O1</f>
        <v>44347</v>
      </c>
      <c r="M1" s="41">
        <f>Forecasts!P1</f>
        <v>44377</v>
      </c>
      <c r="N1" s="41">
        <f>Forecasts!Q1</f>
        <v>44408</v>
      </c>
      <c r="O1" s="41">
        <f>Forecasts!R1</f>
        <v>44439</v>
      </c>
      <c r="P1" s="41">
        <f>Forecasts!S1</f>
        <v>44469</v>
      </c>
      <c r="Q1" s="41">
        <f>Forecasts!T1</f>
        <v>44500</v>
      </c>
      <c r="R1" s="41">
        <f>Forecasts!U1</f>
        <v>44530</v>
      </c>
      <c r="S1" s="41">
        <f>Forecasts!V1</f>
        <v>44561</v>
      </c>
      <c r="T1" s="41">
        <f>Forecasts!W1</f>
        <v>44592</v>
      </c>
      <c r="U1" s="41">
        <f>Forecasts!X1</f>
        <v>44620</v>
      </c>
      <c r="V1" s="41">
        <f>Forecasts!Y1</f>
        <v>44651</v>
      </c>
      <c r="W1" s="41">
        <f>Forecasts!Z1</f>
        <v>44681</v>
      </c>
      <c r="X1" s="41">
        <f>Forecasts!AA1</f>
        <v>44712</v>
      </c>
      <c r="Y1" s="41">
        <f>Forecasts!AB1</f>
        <v>44742</v>
      </c>
      <c r="Z1" s="41">
        <f>Forecasts!AC1</f>
        <v>44773</v>
      </c>
      <c r="AA1" s="41">
        <f>Forecasts!AD1</f>
        <v>44804</v>
      </c>
      <c r="AB1" s="41">
        <f>Forecasts!AE1</f>
        <v>44834</v>
      </c>
      <c r="AC1" s="41">
        <f>Forecasts!AF1</f>
        <v>44865</v>
      </c>
      <c r="AD1" s="41">
        <f>Forecasts!AG1</f>
        <v>44895</v>
      </c>
      <c r="AE1" s="41">
        <f>Forecasts!AH1</f>
        <v>44926</v>
      </c>
      <c r="AF1" s="41">
        <f>Forecasts!AI1</f>
        <v>44957</v>
      </c>
      <c r="AG1" s="41">
        <f>Forecasts!AJ1</f>
        <v>44985</v>
      </c>
      <c r="AH1" s="41">
        <f>Forecasts!AK1</f>
        <v>45016</v>
      </c>
      <c r="AI1" s="41">
        <f>Forecasts!AL1</f>
        <v>45046</v>
      </c>
      <c r="AJ1" s="41">
        <f>Forecasts!AM1</f>
        <v>45077</v>
      </c>
      <c r="AK1" s="41">
        <f>Forecasts!AN1</f>
        <v>45107</v>
      </c>
      <c r="AL1" s="41">
        <f>Forecasts!AO1</f>
        <v>45138</v>
      </c>
      <c r="AM1" s="41">
        <f>Forecasts!AP1</f>
        <v>45169</v>
      </c>
      <c r="AN1" s="41">
        <f>Forecasts!AQ1</f>
        <v>45199</v>
      </c>
      <c r="AO1" s="41">
        <f>Forecasts!AR1</f>
        <v>45230</v>
      </c>
      <c r="AP1" s="41">
        <f>Forecasts!AS1</f>
        <v>45260</v>
      </c>
      <c r="AQ1" s="41">
        <f>Forecasts!AT1</f>
        <v>45291</v>
      </c>
      <c r="AR1" s="41">
        <f>Forecasts!AU1</f>
        <v>45322</v>
      </c>
      <c r="AS1" s="41">
        <f>Forecasts!AV1</f>
        <v>45351</v>
      </c>
      <c r="AT1" s="41">
        <f>Forecasts!AW1</f>
        <v>45382</v>
      </c>
      <c r="AU1" s="41">
        <f>Forecasts!AX1</f>
        <v>45412</v>
      </c>
      <c r="AV1" s="41">
        <f>Forecasts!AY1</f>
        <v>45443</v>
      </c>
      <c r="AW1" s="41">
        <f>Forecasts!AZ1</f>
        <v>45473</v>
      </c>
      <c r="AX1" s="41">
        <f>Forecasts!BA1</f>
        <v>45504</v>
      </c>
      <c r="AY1" s="41">
        <f>Forecasts!BB1</f>
        <v>45535</v>
      </c>
      <c r="AZ1" s="41">
        <f>Forecasts!BC1</f>
        <v>45565</v>
      </c>
      <c r="BA1" s="41">
        <f>Forecasts!BD1</f>
        <v>45596</v>
      </c>
      <c r="BB1" s="41">
        <f>Forecasts!BE1</f>
        <v>45626</v>
      </c>
      <c r="BC1" s="41">
        <f>Forecasts!BF1</f>
        <v>45657</v>
      </c>
      <c r="BD1" s="41">
        <f>Forecasts!BG1</f>
        <v>45688</v>
      </c>
      <c r="BE1" s="41">
        <f>Forecasts!BH1</f>
        <v>45716</v>
      </c>
      <c r="BF1" s="41">
        <f>Forecasts!BI1</f>
        <v>45747</v>
      </c>
      <c r="BG1" s="41">
        <f>Forecasts!BJ1</f>
        <v>45777</v>
      </c>
      <c r="BH1" s="41">
        <f>Forecasts!BK1</f>
        <v>45808</v>
      </c>
      <c r="BI1" s="41">
        <f>Forecasts!BL1</f>
        <v>45838</v>
      </c>
      <c r="BJ1" s="41">
        <f>Forecasts!BM1</f>
        <v>45869</v>
      </c>
      <c r="BK1" s="41">
        <f>Forecasts!BN1</f>
        <v>45900</v>
      </c>
    </row>
    <row r="2" spans="2:63" x14ac:dyDescent="0.35">
      <c r="B2" s="1" t="s">
        <v>1</v>
      </c>
      <c r="D2" s="42">
        <f>Forecasts!G2</f>
        <v>1</v>
      </c>
      <c r="E2" s="42">
        <f>Forecasts!H2</f>
        <v>2</v>
      </c>
      <c r="F2" s="42">
        <f>Forecasts!I2</f>
        <v>3</v>
      </c>
      <c r="G2" s="42">
        <f>Forecasts!J2</f>
        <v>4</v>
      </c>
      <c r="H2" s="42">
        <f>Forecasts!K2</f>
        <v>5</v>
      </c>
      <c r="I2" s="42">
        <f>Forecasts!L2</f>
        <v>6</v>
      </c>
      <c r="J2" s="42">
        <f>Forecasts!M2</f>
        <v>7</v>
      </c>
      <c r="K2" s="42">
        <f>Forecasts!N2</f>
        <v>8</v>
      </c>
      <c r="L2" s="42">
        <f>Forecasts!O2</f>
        <v>9</v>
      </c>
      <c r="M2" s="42">
        <f>Forecasts!P2</f>
        <v>10</v>
      </c>
      <c r="N2" s="42">
        <f>Forecasts!Q2</f>
        <v>11</v>
      </c>
      <c r="O2" s="42">
        <f>Forecasts!R2</f>
        <v>12</v>
      </c>
      <c r="P2" s="42">
        <f>Forecasts!S2</f>
        <v>13</v>
      </c>
      <c r="Q2" s="42">
        <f>Forecasts!T2</f>
        <v>14</v>
      </c>
      <c r="R2" s="42">
        <f>Forecasts!U2</f>
        <v>15</v>
      </c>
      <c r="S2" s="42">
        <f>Forecasts!V2</f>
        <v>16</v>
      </c>
      <c r="T2" s="42">
        <f>Forecasts!W2</f>
        <v>17</v>
      </c>
      <c r="U2" s="42">
        <f>Forecasts!X2</f>
        <v>18</v>
      </c>
      <c r="V2" s="42">
        <f>Forecasts!Y2</f>
        <v>19</v>
      </c>
      <c r="W2" s="42">
        <f>Forecasts!Z2</f>
        <v>20</v>
      </c>
      <c r="X2" s="42">
        <f>Forecasts!AA2</f>
        <v>21</v>
      </c>
      <c r="Y2" s="42">
        <f>Forecasts!AB2</f>
        <v>22</v>
      </c>
      <c r="Z2" s="42">
        <f>Forecasts!AC2</f>
        <v>23</v>
      </c>
      <c r="AA2" s="42">
        <f>Forecasts!AD2</f>
        <v>24</v>
      </c>
      <c r="AB2" s="42">
        <f>Forecasts!AE2</f>
        <v>25</v>
      </c>
      <c r="AC2" s="42">
        <f>Forecasts!AF2</f>
        <v>26</v>
      </c>
      <c r="AD2" s="42">
        <f>Forecasts!AG2</f>
        <v>27</v>
      </c>
      <c r="AE2" s="42">
        <f>Forecasts!AH2</f>
        <v>28</v>
      </c>
      <c r="AF2" s="42">
        <f>Forecasts!AI2</f>
        <v>29</v>
      </c>
      <c r="AG2" s="42">
        <f>Forecasts!AJ2</f>
        <v>30</v>
      </c>
      <c r="AH2" s="42">
        <f>Forecasts!AK2</f>
        <v>31</v>
      </c>
      <c r="AI2" s="42">
        <f>Forecasts!AL2</f>
        <v>32</v>
      </c>
      <c r="AJ2" s="42">
        <f>Forecasts!AM2</f>
        <v>33</v>
      </c>
      <c r="AK2" s="42">
        <f>Forecasts!AN2</f>
        <v>34</v>
      </c>
      <c r="AL2" s="42">
        <f>Forecasts!AO2</f>
        <v>35</v>
      </c>
      <c r="AM2" s="42">
        <f>Forecasts!AP2</f>
        <v>36</v>
      </c>
      <c r="AN2" s="42">
        <f>Forecasts!AQ2</f>
        <v>37</v>
      </c>
      <c r="AO2" s="42">
        <f>Forecasts!AR2</f>
        <v>38</v>
      </c>
      <c r="AP2" s="42">
        <f>Forecasts!AS2</f>
        <v>39</v>
      </c>
      <c r="AQ2" s="42">
        <f>Forecasts!AT2</f>
        <v>40</v>
      </c>
      <c r="AR2" s="42">
        <f>Forecasts!AU2</f>
        <v>41</v>
      </c>
      <c r="AS2" s="42">
        <f>Forecasts!AV2</f>
        <v>42</v>
      </c>
      <c r="AT2" s="42">
        <f>Forecasts!AW2</f>
        <v>43</v>
      </c>
      <c r="AU2" s="42">
        <f>Forecasts!AX2</f>
        <v>44</v>
      </c>
      <c r="AV2" s="42">
        <f>Forecasts!AY2</f>
        <v>45</v>
      </c>
      <c r="AW2" s="42">
        <f>Forecasts!AZ2</f>
        <v>46</v>
      </c>
      <c r="AX2" s="42">
        <f>Forecasts!BA2</f>
        <v>47</v>
      </c>
      <c r="AY2" s="42">
        <f>Forecasts!BB2</f>
        <v>48</v>
      </c>
      <c r="AZ2" s="42">
        <f>Forecasts!BC2</f>
        <v>49</v>
      </c>
      <c r="BA2" s="42">
        <f>Forecasts!BD2</f>
        <v>50</v>
      </c>
      <c r="BB2" s="42">
        <f>Forecasts!BE2</f>
        <v>51</v>
      </c>
      <c r="BC2" s="42">
        <f>Forecasts!BF2</f>
        <v>52</v>
      </c>
      <c r="BD2" s="42">
        <f>Forecasts!BG2</f>
        <v>53</v>
      </c>
      <c r="BE2" s="42">
        <f>Forecasts!BH2</f>
        <v>54</v>
      </c>
      <c r="BF2" s="42">
        <f>Forecasts!BI2</f>
        <v>55</v>
      </c>
      <c r="BG2" s="42">
        <f>Forecasts!BJ2</f>
        <v>56</v>
      </c>
      <c r="BH2" s="42">
        <f>Forecasts!BK2</f>
        <v>57</v>
      </c>
      <c r="BI2" s="42">
        <f>Forecasts!BL2</f>
        <v>58</v>
      </c>
      <c r="BJ2" s="42">
        <f>Forecasts!BM2</f>
        <v>59</v>
      </c>
      <c r="BK2" s="42">
        <f>Forecasts!BN2</f>
        <v>60</v>
      </c>
    </row>
    <row r="3" spans="2:63" x14ac:dyDescent="0.35">
      <c r="B3" s="1" t="s">
        <v>2</v>
      </c>
      <c r="D3">
        <f>YEAR(D1)</f>
        <v>2020</v>
      </c>
      <c r="E3">
        <f t="shared" ref="E3:BK3" si="0">YEAR(E1)</f>
        <v>2020</v>
      </c>
      <c r="F3">
        <f t="shared" si="0"/>
        <v>2020</v>
      </c>
      <c r="G3">
        <f t="shared" si="0"/>
        <v>2020</v>
      </c>
      <c r="H3">
        <f t="shared" si="0"/>
        <v>2021</v>
      </c>
      <c r="I3">
        <f t="shared" si="0"/>
        <v>2021</v>
      </c>
      <c r="J3">
        <f t="shared" si="0"/>
        <v>2021</v>
      </c>
      <c r="K3">
        <f t="shared" si="0"/>
        <v>2021</v>
      </c>
      <c r="L3">
        <f t="shared" si="0"/>
        <v>2021</v>
      </c>
      <c r="M3">
        <f t="shared" si="0"/>
        <v>2021</v>
      </c>
      <c r="N3">
        <f t="shared" si="0"/>
        <v>2021</v>
      </c>
      <c r="O3">
        <f t="shared" si="0"/>
        <v>2021</v>
      </c>
      <c r="P3">
        <f t="shared" si="0"/>
        <v>2021</v>
      </c>
      <c r="Q3">
        <f t="shared" si="0"/>
        <v>2021</v>
      </c>
      <c r="R3">
        <f t="shared" si="0"/>
        <v>2021</v>
      </c>
      <c r="S3">
        <f t="shared" si="0"/>
        <v>2021</v>
      </c>
      <c r="T3">
        <f t="shared" si="0"/>
        <v>2022</v>
      </c>
      <c r="U3">
        <f t="shared" si="0"/>
        <v>2022</v>
      </c>
      <c r="V3">
        <f t="shared" si="0"/>
        <v>2022</v>
      </c>
      <c r="W3">
        <f t="shared" si="0"/>
        <v>2022</v>
      </c>
      <c r="X3">
        <f t="shared" si="0"/>
        <v>2022</v>
      </c>
      <c r="Y3">
        <f t="shared" si="0"/>
        <v>2022</v>
      </c>
      <c r="Z3">
        <f t="shared" si="0"/>
        <v>2022</v>
      </c>
      <c r="AA3">
        <f t="shared" si="0"/>
        <v>2022</v>
      </c>
      <c r="AB3">
        <f t="shared" si="0"/>
        <v>2022</v>
      </c>
      <c r="AC3">
        <f t="shared" si="0"/>
        <v>2022</v>
      </c>
      <c r="AD3">
        <f t="shared" si="0"/>
        <v>2022</v>
      </c>
      <c r="AE3">
        <f t="shared" si="0"/>
        <v>2022</v>
      </c>
      <c r="AF3">
        <f t="shared" si="0"/>
        <v>2023</v>
      </c>
      <c r="AG3">
        <f t="shared" si="0"/>
        <v>2023</v>
      </c>
      <c r="AH3">
        <f t="shared" si="0"/>
        <v>2023</v>
      </c>
      <c r="AI3">
        <f t="shared" si="0"/>
        <v>2023</v>
      </c>
      <c r="AJ3">
        <f t="shared" si="0"/>
        <v>2023</v>
      </c>
      <c r="AK3">
        <f t="shared" si="0"/>
        <v>2023</v>
      </c>
      <c r="AL3">
        <f t="shared" si="0"/>
        <v>2023</v>
      </c>
      <c r="AM3">
        <f t="shared" si="0"/>
        <v>2023</v>
      </c>
      <c r="AN3">
        <f t="shared" si="0"/>
        <v>2023</v>
      </c>
      <c r="AO3">
        <f t="shared" si="0"/>
        <v>2023</v>
      </c>
      <c r="AP3">
        <f t="shared" si="0"/>
        <v>2023</v>
      </c>
      <c r="AQ3">
        <f t="shared" si="0"/>
        <v>2023</v>
      </c>
      <c r="AR3">
        <f t="shared" si="0"/>
        <v>2024</v>
      </c>
      <c r="AS3">
        <f t="shared" si="0"/>
        <v>2024</v>
      </c>
      <c r="AT3">
        <f t="shared" si="0"/>
        <v>2024</v>
      </c>
      <c r="AU3">
        <f t="shared" si="0"/>
        <v>2024</v>
      </c>
      <c r="AV3">
        <f t="shared" si="0"/>
        <v>2024</v>
      </c>
      <c r="AW3">
        <f t="shared" si="0"/>
        <v>2024</v>
      </c>
      <c r="AX3">
        <f t="shared" si="0"/>
        <v>2024</v>
      </c>
      <c r="AY3">
        <f t="shared" si="0"/>
        <v>2024</v>
      </c>
      <c r="AZ3">
        <f t="shared" si="0"/>
        <v>2024</v>
      </c>
      <c r="BA3">
        <f t="shared" si="0"/>
        <v>2024</v>
      </c>
      <c r="BB3">
        <f t="shared" si="0"/>
        <v>2024</v>
      </c>
      <c r="BC3">
        <f t="shared" si="0"/>
        <v>2024</v>
      </c>
      <c r="BD3">
        <f t="shared" si="0"/>
        <v>2025</v>
      </c>
      <c r="BE3">
        <f t="shared" si="0"/>
        <v>2025</v>
      </c>
      <c r="BF3">
        <f t="shared" si="0"/>
        <v>2025</v>
      </c>
      <c r="BG3">
        <f t="shared" si="0"/>
        <v>2025</v>
      </c>
      <c r="BH3">
        <f t="shared" si="0"/>
        <v>2025</v>
      </c>
      <c r="BI3">
        <f t="shared" si="0"/>
        <v>2025</v>
      </c>
      <c r="BJ3">
        <f t="shared" si="0"/>
        <v>2025</v>
      </c>
      <c r="BK3">
        <f t="shared" si="0"/>
        <v>2025</v>
      </c>
    </row>
    <row r="4" spans="2:63" x14ac:dyDescent="0.35">
      <c r="B4" s="1" t="s">
        <v>3</v>
      </c>
      <c r="D4" s="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>D4+1</f>
        <v>2</v>
      </c>
      <c r="Q4">
        <f t="shared" ref="Q4:BK4" si="1">E4+1</f>
        <v>2</v>
      </c>
      <c r="R4">
        <f t="shared" si="1"/>
        <v>2</v>
      </c>
      <c r="S4">
        <f t="shared" si="1"/>
        <v>2</v>
      </c>
      <c r="T4">
        <f t="shared" si="1"/>
        <v>2</v>
      </c>
      <c r="U4">
        <f t="shared" si="1"/>
        <v>2</v>
      </c>
      <c r="V4">
        <f t="shared" si="1"/>
        <v>2</v>
      </c>
      <c r="W4">
        <f t="shared" si="1"/>
        <v>2</v>
      </c>
      <c r="X4">
        <f t="shared" si="1"/>
        <v>2</v>
      </c>
      <c r="Y4">
        <f t="shared" si="1"/>
        <v>2</v>
      </c>
      <c r="Z4">
        <f t="shared" si="1"/>
        <v>2</v>
      </c>
      <c r="AA4">
        <f t="shared" si="1"/>
        <v>2</v>
      </c>
      <c r="AB4">
        <f t="shared" si="1"/>
        <v>3</v>
      </c>
      <c r="AC4">
        <f t="shared" si="1"/>
        <v>3</v>
      </c>
      <c r="AD4">
        <f t="shared" si="1"/>
        <v>3</v>
      </c>
      <c r="AE4">
        <f t="shared" si="1"/>
        <v>3</v>
      </c>
      <c r="AF4">
        <f t="shared" si="1"/>
        <v>3</v>
      </c>
      <c r="AG4">
        <f t="shared" si="1"/>
        <v>3</v>
      </c>
      <c r="AH4">
        <f t="shared" si="1"/>
        <v>3</v>
      </c>
      <c r="AI4">
        <f t="shared" si="1"/>
        <v>3</v>
      </c>
      <c r="AJ4">
        <f t="shared" si="1"/>
        <v>3</v>
      </c>
      <c r="AK4">
        <f t="shared" si="1"/>
        <v>3</v>
      </c>
      <c r="AL4">
        <f t="shared" si="1"/>
        <v>3</v>
      </c>
      <c r="AM4">
        <f t="shared" si="1"/>
        <v>3</v>
      </c>
      <c r="AN4">
        <f t="shared" si="1"/>
        <v>4</v>
      </c>
      <c r="AO4">
        <f t="shared" si="1"/>
        <v>4</v>
      </c>
      <c r="AP4">
        <f t="shared" si="1"/>
        <v>4</v>
      </c>
      <c r="AQ4">
        <f t="shared" si="1"/>
        <v>4</v>
      </c>
      <c r="AR4">
        <f t="shared" si="1"/>
        <v>4</v>
      </c>
      <c r="AS4">
        <f t="shared" si="1"/>
        <v>4</v>
      </c>
      <c r="AT4">
        <f t="shared" si="1"/>
        <v>4</v>
      </c>
      <c r="AU4">
        <f t="shared" si="1"/>
        <v>4</v>
      </c>
      <c r="AV4">
        <f t="shared" si="1"/>
        <v>4</v>
      </c>
      <c r="AW4">
        <f t="shared" si="1"/>
        <v>4</v>
      </c>
      <c r="AX4">
        <f t="shared" si="1"/>
        <v>4</v>
      </c>
      <c r="AY4">
        <f t="shared" si="1"/>
        <v>4</v>
      </c>
      <c r="AZ4">
        <f t="shared" si="1"/>
        <v>5</v>
      </c>
      <c r="BA4">
        <f t="shared" si="1"/>
        <v>5</v>
      </c>
      <c r="BB4">
        <f t="shared" si="1"/>
        <v>5</v>
      </c>
      <c r="BC4">
        <f t="shared" si="1"/>
        <v>5</v>
      </c>
      <c r="BD4">
        <f t="shared" si="1"/>
        <v>5</v>
      </c>
      <c r="BE4">
        <f t="shared" si="1"/>
        <v>5</v>
      </c>
      <c r="BF4">
        <f t="shared" si="1"/>
        <v>5</v>
      </c>
      <c r="BG4">
        <f t="shared" si="1"/>
        <v>5</v>
      </c>
      <c r="BH4">
        <f t="shared" si="1"/>
        <v>5</v>
      </c>
      <c r="BI4">
        <f t="shared" si="1"/>
        <v>5</v>
      </c>
      <c r="BJ4">
        <f t="shared" si="1"/>
        <v>5</v>
      </c>
      <c r="BK4">
        <f t="shared" si="1"/>
        <v>5</v>
      </c>
    </row>
    <row r="6" spans="2:63" ht="16" thickBot="1" x14ac:dyDescent="0.4">
      <c r="B6" s="33" t="s">
        <v>82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2:63" hidden="1" outlineLevel="1" x14ac:dyDescent="0.35"/>
    <row r="8" spans="2:63" hidden="1" outlineLevel="1" x14ac:dyDescent="0.35">
      <c r="B8" s="5" t="s">
        <v>83</v>
      </c>
    </row>
    <row r="9" spans="2:63" hidden="1" outlineLevel="1" x14ac:dyDescent="0.35">
      <c r="B9" t="str">
        <f>Forecasts!B53</f>
        <v>Pro</v>
      </c>
      <c r="C9" t="s">
        <v>21</v>
      </c>
      <c r="D9" s="43">
        <f>Forecasts!G53</f>
        <v>6495</v>
      </c>
      <c r="E9" s="43">
        <f>Forecasts!H53</f>
        <v>9946.35</v>
      </c>
      <c r="F9" s="43">
        <f>Forecasts!I53</f>
        <v>17331.583500000001</v>
      </c>
      <c r="G9" s="43">
        <f>Forecasts!J53</f>
        <v>21183.932475000001</v>
      </c>
      <c r="H9" s="43">
        <f>Forecasts!K53</f>
        <v>24985.656910350004</v>
      </c>
      <c r="I9" s="43">
        <f>Forecasts!L53</f>
        <v>28739.574460831507</v>
      </c>
      <c r="J9" s="43">
        <f>Forecasts!M53</f>
        <v>32448.444229954403</v>
      </c>
      <c r="K9" s="43">
        <f>Forecasts!N53</f>
        <v>36114.969046062564</v>
      </c>
      <c r="L9" s="43">
        <f>Forecasts!O53</f>
        <v>39741.797680547621</v>
      </c>
      <c r="M9" s="43">
        <f>Forecasts!P53</f>
        <v>43331.52701011546</v>
      </c>
      <c r="N9" s="43">
        <f>Forecasts!Q53</f>
        <v>46886.704124995951</v>
      </c>
      <c r="O9" s="43">
        <f>Forecasts!R53</f>
        <v>50409.828384933709</v>
      </c>
      <c r="P9" s="43">
        <f>Forecasts!S53</f>
        <v>53903.353424747096</v>
      </c>
      <c r="Q9" s="43">
        <f>Forecasts!T53</f>
        <v>57369.689111193293</v>
      </c>
      <c r="R9" s="43">
        <f>Forecasts!U53</f>
        <v>60811.203452829883</v>
      </c>
      <c r="S9" s="43">
        <f>Forecasts!V53</f>
        <v>64230.224464516825</v>
      </c>
      <c r="T9" s="43">
        <f>Forecasts!W53</f>
        <v>67629.041988158599</v>
      </c>
      <c r="U9" s="43">
        <f>Forecasts!X53</f>
        <v>71009.909471242674</v>
      </c>
      <c r="V9" s="43">
        <f>Forecasts!Y53</f>
        <v>74375.045704688775</v>
      </c>
      <c r="W9" s="43">
        <f>Forecasts!Z53</f>
        <v>77726.636521483175</v>
      </c>
      <c r="X9" s="43">
        <f>Forecasts!AA53</f>
        <v>81066.836457532438</v>
      </c>
      <c r="Y9" s="43">
        <f>Forecasts!AB53</f>
        <v>84397.770376134096</v>
      </c>
      <c r="Z9" s="43">
        <f>Forecasts!AC53</f>
        <v>87721.535057424277</v>
      </c>
      <c r="AA9" s="43">
        <f>Forecasts!AD53</f>
        <v>91040.200754127218</v>
      </c>
      <c r="AB9" s="43">
        <f>Forecasts!AE53</f>
        <v>94355.812714897605</v>
      </c>
      <c r="AC9" s="43">
        <f>Forecasts!AF53</f>
        <v>97670.39267651274</v>
      </c>
      <c r="AD9" s="43">
        <f>Forecasts!AG53</f>
        <v>100985.94032614067</v>
      </c>
      <c r="AE9" s="43">
        <f>Forecasts!AH53</f>
        <v>104304.43473487823</v>
      </c>
      <c r="AF9" s="43">
        <f>Forecasts!AI53</f>
        <v>107627.83576372411</v>
      </c>
      <c r="AG9" s="43">
        <f>Forecasts!AJ53</f>
        <v>110958.08544312246</v>
      </c>
      <c r="AH9" s="43">
        <f>Forecasts!AK53</f>
        <v>114297.10932718504</v>
      </c>
      <c r="AI9" s="43">
        <f>Forecasts!AL53</f>
        <v>117646.8178236729</v>
      </c>
      <c r="AJ9" s="43">
        <f>Forecasts!AM53</f>
        <v>121009.10750079218</v>
      </c>
      <c r="AK9" s="43">
        <f>Forecasts!AN53</f>
        <v>124385.86237183445</v>
      </c>
      <c r="AL9" s="43">
        <f>Forecasts!AO53</f>
        <v>127778.95515866677</v>
      </c>
      <c r="AM9" s="43">
        <f>Forecasts!AP53</f>
        <v>131190.24853505386</v>
      </c>
      <c r="AN9" s="43">
        <f>Forecasts!AQ53</f>
        <v>134621.59635077231</v>
      </c>
      <c r="AO9" s="43">
        <f>Forecasts!AR53</f>
        <v>138074.84483745461</v>
      </c>
      <c r="AP9" s="43">
        <f>Forecasts!AS53</f>
        <v>141551.83379708053</v>
      </c>
      <c r="AQ9" s="43">
        <f>Forecasts!AT53</f>
        <v>145054.3977740127</v>
      </c>
      <c r="AR9" s="43">
        <f>Forecasts!AU53</f>
        <v>148584.36721145376</v>
      </c>
      <c r="AS9" s="43">
        <f>Forecasts!AV53</f>
        <v>152143.56959318483</v>
      </c>
      <c r="AT9" s="43">
        <f>Forecasts!AW53</f>
        <v>155733.83057142547</v>
      </c>
      <c r="AU9" s="43">
        <f>Forecasts!AX53</f>
        <v>159356.9750816396</v>
      </c>
      <c r="AV9" s="43">
        <f>Forecasts!AY53</f>
        <v>163014.82844509446</v>
      </c>
      <c r="AW9" s="43">
        <f>Forecasts!AZ53</f>
        <v>166709.21745996372</v>
      </c>
      <c r="AX9" s="43">
        <f>Forecasts!BA53</f>
        <v>170441.97148175139</v>
      </c>
      <c r="AY9" s="43">
        <f>Forecasts!BB53</f>
        <v>174214.92349379713</v>
      </c>
      <c r="AZ9" s="43">
        <f>Forecasts!BC53</f>
        <v>178029.91116861146</v>
      </c>
      <c r="BA9" s="43">
        <f>Forecasts!BD53</f>
        <v>181888.77792077392</v>
      </c>
      <c r="BB9" s="43">
        <f>Forecasts!BE53</f>
        <v>185793.37395211594</v>
      </c>
      <c r="BC9" s="43">
        <f>Forecasts!BF53</f>
        <v>189745.557289897</v>
      </c>
      <c r="BD9" s="43">
        <f>Forecasts!BG53</f>
        <v>193747.19481867153</v>
      </c>
      <c r="BE9" s="43">
        <f>Forecasts!BH53</f>
        <v>197800.16330653222</v>
      </c>
      <c r="BF9" s="43">
        <f>Forecasts!BI53</f>
        <v>201906.35042640555</v>
      </c>
      <c r="BG9" s="43">
        <f>Forecasts!BJ53</f>
        <v>206067.65577306403</v>
      </c>
      <c r="BH9" s="43">
        <f>Forecasts!BK53</f>
        <v>210285.99187651178</v>
      </c>
      <c r="BI9" s="43">
        <f>Forecasts!BL53</f>
        <v>214563.2852123889</v>
      </c>
      <c r="BJ9" s="43">
        <f>Forecasts!BM53</f>
        <v>218901.47721003316</v>
      </c>
      <c r="BK9" s="43">
        <f>Forecasts!BN53</f>
        <v>223302.52525882839</v>
      </c>
    </row>
    <row r="10" spans="2:63" hidden="1" outlineLevel="1" x14ac:dyDescent="0.35">
      <c r="B10" t="str">
        <f>Forecasts!B54</f>
        <v>Advanced</v>
      </c>
      <c r="D10" s="46">
        <f>Forecasts!G54</f>
        <v>6898.5</v>
      </c>
      <c r="E10" s="46">
        <f>Forecasts!H54</f>
        <v>10945.445</v>
      </c>
      <c r="F10" s="46">
        <f>Forecasts!I54</f>
        <v>19581.309650000003</v>
      </c>
      <c r="G10" s="46">
        <f>Forecasts!J54</f>
        <v>24094.8829205</v>
      </c>
      <c r="H10" s="46">
        <f>Forecasts!K54</f>
        <v>28548.819244085</v>
      </c>
      <c r="I10" s="46">
        <f>Forecasts!L54</f>
        <v>32946.423134186451</v>
      </c>
      <c r="J10" s="46">
        <f>Forecasts!M54</f>
        <v>37290.930276933337</v>
      </c>
      <c r="K10" s="46">
        <f>Forecasts!N54</f>
        <v>41585.510202133264</v>
      </c>
      <c r="L10" s="46">
        <f>Forecasts!O54</f>
        <v>45833.268886247351</v>
      </c>
      <c r="M10" s="46">
        <f>Forecasts!P54</f>
        <v>50037.251289641586</v>
      </c>
      <c r="N10" s="46">
        <f>Forecasts!Q54</f>
        <v>54200.443830333621</v>
      </c>
      <c r="O10" s="46">
        <f>Forecasts!R54</f>
        <v>58325.776796392529</v>
      </c>
      <c r="P10" s="46">
        <f>Forecasts!S54</f>
        <v>62416.126699089036</v>
      </c>
      <c r="Q10" s="46">
        <f>Forecasts!T54</f>
        <v>66474.318568836417</v>
      </c>
      <c r="R10" s="46">
        <f>Forecasts!U54</f>
        <v>70503.128195905781</v>
      </c>
      <c r="S10" s="46">
        <f>Forecasts!V54</f>
        <v>74505.284317845755</v>
      </c>
      <c r="T10" s="46">
        <f>Forecasts!W54</f>
        <v>78483.470755483882</v>
      </c>
      <c r="U10" s="46">
        <f>Forecasts!X54</f>
        <v>82440.32849933632</v>
      </c>
      <c r="V10" s="46">
        <f>Forecasts!Y54</f>
        <v>86378.457748203524</v>
      </c>
      <c r="W10" s="46">
        <f>Forecasts!Z54</f>
        <v>90300.419901681671</v>
      </c>
      <c r="X10" s="46">
        <f>Forecasts!AA54</f>
        <v>94208.739508273939</v>
      </c>
      <c r="Y10" s="46">
        <f>Forecasts!AB54</f>
        <v>98105.906170741291</v>
      </c>
      <c r="Z10" s="46">
        <f>Forecasts!AC54</f>
        <v>101994.37641028895</v>
      </c>
      <c r="AA10" s="46">
        <f>Forecasts!AD54</f>
        <v>105876.57549114357</v>
      </c>
      <c r="AB10" s="46">
        <f>Forecasts!AE54</f>
        <v>109754.89920703582</v>
      </c>
      <c r="AC10" s="46">
        <f>Forecasts!AF54</f>
        <v>113631.71563106384</v>
      </c>
      <c r="AD10" s="46">
        <f>Forecasts!AG54</f>
        <v>117509.3668303758</v>
      </c>
      <c r="AE10" s="46">
        <f>Forecasts!AH54</f>
        <v>121390.17054707327</v>
      </c>
      <c r="AF10" s="46">
        <f>Forecasts!AI54</f>
        <v>125276.42184670198</v>
      </c>
      <c r="AG10" s="46">
        <f>Forecasts!AJ54</f>
        <v>129170.39473566264</v>
      </c>
      <c r="AH10" s="46">
        <f>Forecasts!AK54</f>
        <v>133074.34374884173</v>
      </c>
      <c r="AI10" s="46">
        <f>Forecasts!AL54</f>
        <v>136990.50550873042</v>
      </c>
      <c r="AJ10" s="46">
        <f>Forecasts!AM54</f>
        <v>140921.10025726954</v>
      </c>
      <c r="AK10" s="46">
        <f>Forecasts!AN54</f>
        <v>144868.33336162849</v>
      </c>
      <c r="AL10" s="46">
        <f>Forecasts!AO54</f>
        <v>148834.3967950982</v>
      </c>
      <c r="AM10" s="46">
        <f>Forecasts!AP54</f>
        <v>152821.47059425025</v>
      </c>
      <c r="AN10" s="46">
        <f>Forecasts!AQ54</f>
        <v>156831.72429348782</v>
      </c>
      <c r="AO10" s="46">
        <f>Forecasts!AR54</f>
        <v>160867.31833808954</v>
      </c>
      <c r="AP10" s="46">
        <f>Forecasts!AS54</f>
        <v>164930.40547682138</v>
      </c>
      <c r="AQ10" s="46">
        <f>Forecasts!AT54</f>
        <v>169023.13213516871</v>
      </c>
      <c r="AR10" s="46">
        <f>Forecasts!AU54</f>
        <v>173147.6397702187</v>
      </c>
      <c r="AS10" s="46">
        <f>Forecasts!AV54</f>
        <v>177306.06620819925</v>
      </c>
      <c r="AT10" s="46">
        <f>Forecasts!AW54</f>
        <v>181500.54696566216</v>
      </c>
      <c r="AU10" s="46">
        <f>Forecasts!AX54</f>
        <v>185733.21655527531</v>
      </c>
      <c r="AV10" s="46">
        <f>Forecasts!AY54</f>
        <v>190006.20977717178</v>
      </c>
      <c r="AW10" s="46">
        <f>Forecasts!AZ54</f>
        <v>194321.66299678246</v>
      </c>
      <c r="AX10" s="46">
        <f>Forecasts!BA54</f>
        <v>198681.71541006331</v>
      </c>
      <c r="AY10" s="46">
        <f>Forecasts!BB54</f>
        <v>203088.5102970094</v>
      </c>
      <c r="AZ10" s="46">
        <f>Forecasts!BC54</f>
        <v>207544.19626433207</v>
      </c>
      <c r="BA10" s="46">
        <f>Forecasts!BD54</f>
        <v>212050.92847815974</v>
      </c>
      <c r="BB10" s="46">
        <f>Forecasts!BE54</f>
        <v>216610.86988760773</v>
      </c>
      <c r="BC10" s="46">
        <f>Forecasts!BF54</f>
        <v>221226.19244004812</v>
      </c>
      <c r="BD10" s="46">
        <f>Forecasts!BG54</f>
        <v>225899.07828889665</v>
      </c>
      <c r="BE10" s="46">
        <f>Forecasts!BH54</f>
        <v>230631.72099472076</v>
      </c>
      <c r="BF10" s="46">
        <f>Forecasts!BI54</f>
        <v>235426.32672045997</v>
      </c>
      <c r="BG10" s="46">
        <f>Forecasts!BJ54</f>
        <v>240285.11542153862</v>
      </c>
      <c r="BH10" s="46">
        <f>Forecasts!BK54</f>
        <v>245210.32203163876</v>
      </c>
      <c r="BI10" s="46">
        <f>Forecasts!BL54</f>
        <v>250204.19764489078</v>
      </c>
      <c r="BJ10" s="46">
        <f>Forecasts!BM54</f>
        <v>255269.01069522928</v>
      </c>
      <c r="BK10" s="46">
        <f>Forecasts!BN54</f>
        <v>260407.04813365135</v>
      </c>
    </row>
    <row r="11" spans="2:63" ht="15" hidden="1" outlineLevel="1" thickBot="1" x14ac:dyDescent="0.4">
      <c r="B11" s="23" t="str">
        <f>Forecasts!B55</f>
        <v>Basic</v>
      </c>
      <c r="C11" s="23"/>
      <c r="D11" s="47">
        <f>Forecasts!G55</f>
        <v>1419.75</v>
      </c>
      <c r="E11" s="47">
        <f>Forecasts!H55</f>
        <v>1938.2849999999999</v>
      </c>
      <c r="F11" s="47">
        <f>Forecasts!I55</f>
        <v>3052.0629000000004</v>
      </c>
      <c r="G11" s="47">
        <f>Forecasts!J55</f>
        <v>3646.8661140000004</v>
      </c>
      <c r="H11" s="47">
        <f>Forecasts!K55</f>
        <v>4239.5151531599995</v>
      </c>
      <c r="I11" s="47">
        <f>Forecasts!L55</f>
        <v>4830.2479387655994</v>
      </c>
      <c r="J11" s="47">
        <f>Forecasts!M55</f>
        <v>5419.3015304324636</v>
      </c>
      <c r="K11" s="47">
        <f>Forecasts!N55</f>
        <v>6006.9122212748334</v>
      </c>
      <c r="L11" s="47">
        <f>Forecasts!O55</f>
        <v>6593.3156327293764</v>
      </c>
      <c r="M11" s="47">
        <f>Forecasts!P55</f>
        <v>7178.7468090724296</v>
      </c>
      <c r="N11" s="47">
        <f>Forecasts!Q55</f>
        <v>7763.4403116685735</v>
      </c>
      <c r="O11" s="47">
        <f>Forecasts!R55</f>
        <v>8347.6303129883472</v>
      </c>
      <c r="P11" s="47">
        <f>Forecasts!S55</f>
        <v>8931.5506904327885</v>
      </c>
      <c r="Q11" s="47">
        <f>Forecasts!T55</f>
        <v>9515.435120002423</v>
      </c>
      <c r="R11" s="47">
        <f>Forecasts!U55</f>
        <v>10099.517169848234</v>
      </c>
      <c r="S11" s="47">
        <f>Forecasts!V55</f>
        <v>10684.030393742045</v>
      </c>
      <c r="T11" s="47">
        <f>Forecasts!W55</f>
        <v>11269.208424503793</v>
      </c>
      <c r="U11" s="47">
        <f>Forecasts!X55</f>
        <v>11855.285067423039</v>
      </c>
      <c r="V11" s="47">
        <f>Forecasts!Y55</f>
        <v>12442.494393712088</v>
      </c>
      <c r="W11" s="47">
        <f>Forecasts!Z55</f>
        <v>13031.070834028103</v>
      </c>
      <c r="X11" s="47">
        <f>Forecasts!AA55</f>
        <v>13621.249272101606</v>
      </c>
      <c r="Y11" s="47">
        <f>Forecasts!AB55</f>
        <v>14213.265138508719</v>
      </c>
      <c r="Z11" s="47">
        <f>Forecasts!AC55</f>
        <v>14807.354504624671</v>
      </c>
      <c r="AA11" s="47">
        <f>Forecasts!AD55</f>
        <v>15403.75417679603</v>
      </c>
      <c r="AB11" s="47">
        <f>Forecasts!AE55</f>
        <v>16002.701790769239</v>
      </c>
      <c r="AC11" s="47">
        <f>Forecasts!AF55</f>
        <v>16604.435906413168</v>
      </c>
      <c r="AD11" s="47">
        <f>Forecasts!AG55</f>
        <v>17209.1961027734</v>
      </c>
      <c r="AE11" s="47">
        <f>Forecasts!AH55</f>
        <v>17817.223073496203</v>
      </c>
      <c r="AF11" s="47">
        <f>Forecasts!AI55</f>
        <v>18428.758722660114</v>
      </c>
      <c r="AG11" s="47">
        <f>Forecasts!AJ55</f>
        <v>19044.046261053416</v>
      </c>
      <c r="AH11" s="47">
        <f>Forecasts!AK55</f>
        <v>19663.330302935788</v>
      </c>
      <c r="AI11" s="47">
        <f>Forecasts!AL55</f>
        <v>20286.856963322582</v>
      </c>
      <c r="AJ11" s="47">
        <f>Forecasts!AM55</f>
        <v>20914.87395583055</v>
      </c>
      <c r="AK11" s="47">
        <f>Forecasts!AN55</f>
        <v>21547.630691123846</v>
      </c>
      <c r="AL11" s="47">
        <f>Forecasts!AO55</f>
        <v>22185.378375999477</v>
      </c>
      <c r="AM11" s="47">
        <f>Forecasts!AP55</f>
        <v>22828.370113151555</v>
      </c>
      <c r="AN11" s="47">
        <f>Forecasts!AQ55</f>
        <v>23476.861001654033</v>
      </c>
      <c r="AO11" s="47">
        <f>Forecasts!AR55</f>
        <v>24131.10823820177</v>
      </c>
      <c r="AP11" s="47">
        <f>Forecasts!AS55</f>
        <v>24791.371219150169</v>
      </c>
      <c r="AQ11" s="47">
        <f>Forecasts!AT55</f>
        <v>25457.911643393851</v>
      </c>
      <c r="AR11" s="47">
        <f>Forecasts!AU55</f>
        <v>26130.993616125194</v>
      </c>
      <c r="AS11" s="47">
        <f>Forecasts!AV55</f>
        <v>26810.883753513888</v>
      </c>
      <c r="AT11" s="47">
        <f>Forecasts!AW55</f>
        <v>27497.85128834904</v>
      </c>
      <c r="AU11" s="47">
        <f>Forecasts!AX55</f>
        <v>28192.168176685595</v>
      </c>
      <c r="AV11" s="47">
        <f>Forecasts!AY55</f>
        <v>28894.109205537487</v>
      </c>
      <c r="AW11" s="47">
        <f>Forecasts!AZ55</f>
        <v>29603.952101660056</v>
      </c>
      <c r="AX11" s="47">
        <f>Forecasts!BA55</f>
        <v>30321.977641464837</v>
      </c>
      <c r="AY11" s="47">
        <f>Forecasts!BB55</f>
        <v>31048.469762110282</v>
      </c>
      <c r="AZ11" s="47">
        <f>Forecasts!BC55</f>
        <v>31783.715673812312</v>
      </c>
      <c r="BA11" s="47">
        <f>Forecasts!BD55</f>
        <v>32528.005973419189</v>
      </c>
      <c r="BB11" s="47">
        <f>Forecasts!BE55</f>
        <v>33281.634759295594</v>
      </c>
      <c r="BC11" s="47">
        <f>Forecasts!BF55</f>
        <v>34044.899747561358</v>
      </c>
      <c r="BD11" s="47">
        <f>Forecasts!BG55</f>
        <v>34818.102389730841</v>
      </c>
      <c r="BE11" s="47">
        <f>Forecasts!BH55</f>
        <v>35601.547991799351</v>
      </c>
      <c r="BF11" s="47">
        <f>Forecasts!BI55</f>
        <v>36395.545834823752</v>
      </c>
      <c r="BG11" s="47">
        <f>Forecasts!BJ55</f>
        <v>37200.409297044876</v>
      </c>
      <c r="BH11" s="47">
        <f>Forecasts!BK55</f>
        <v>38016.45597759993</v>
      </c>
      <c r="BI11" s="47">
        <f>Forecasts!BL55</f>
        <v>38844.007821873805</v>
      </c>
      <c r="BJ11" s="47">
        <f>Forecasts!BM55</f>
        <v>39683.391248538719</v>
      </c>
      <c r="BK11" s="47">
        <f>Forecasts!BN55</f>
        <v>40534.937278332378</v>
      </c>
    </row>
    <row r="12" spans="2:63" hidden="1" outlineLevel="1" x14ac:dyDescent="0.35">
      <c r="B12" s="1" t="s">
        <v>33</v>
      </c>
      <c r="D12" s="44">
        <f>SUM(D9:D11)</f>
        <v>14813.25</v>
      </c>
      <c r="E12" s="44">
        <f t="shared" ref="E12:BK12" si="2">SUM(E9:E11)</f>
        <v>22830.079999999998</v>
      </c>
      <c r="F12" s="44">
        <f t="shared" si="2"/>
        <v>39964.956050000001</v>
      </c>
      <c r="G12" s="44">
        <f t="shared" si="2"/>
        <v>48925.681509500006</v>
      </c>
      <c r="H12" s="44">
        <f t="shared" si="2"/>
        <v>57773.991307595003</v>
      </c>
      <c r="I12" s="44">
        <f t="shared" si="2"/>
        <v>66516.245533783556</v>
      </c>
      <c r="J12" s="44">
        <f t="shared" si="2"/>
        <v>75158.676037320212</v>
      </c>
      <c r="K12" s="44">
        <f t="shared" si="2"/>
        <v>83707.391469470662</v>
      </c>
      <c r="L12" s="44">
        <f t="shared" si="2"/>
        <v>92168.382199524349</v>
      </c>
      <c r="M12" s="44">
        <f t="shared" si="2"/>
        <v>100547.52510882948</v>
      </c>
      <c r="N12" s="44">
        <f t="shared" si="2"/>
        <v>108850.58826699814</v>
      </c>
      <c r="O12" s="44">
        <f t="shared" si="2"/>
        <v>117083.23549431459</v>
      </c>
      <c r="P12" s="44">
        <f t="shared" si="2"/>
        <v>125251.03081426893</v>
      </c>
      <c r="Q12" s="44">
        <f t="shared" si="2"/>
        <v>133359.44280003212</v>
      </c>
      <c r="R12" s="44">
        <f t="shared" si="2"/>
        <v>141413.84881858391</v>
      </c>
      <c r="S12" s="44">
        <f t="shared" si="2"/>
        <v>149419.53917610462</v>
      </c>
      <c r="T12" s="44">
        <f t="shared" si="2"/>
        <v>157381.72116814629</v>
      </c>
      <c r="U12" s="44">
        <f t="shared" si="2"/>
        <v>165305.52303800205</v>
      </c>
      <c r="V12" s="44">
        <f t="shared" si="2"/>
        <v>173195.99784660438</v>
      </c>
      <c r="W12" s="44">
        <f t="shared" si="2"/>
        <v>181058.12725719294</v>
      </c>
      <c r="X12" s="44">
        <f t="shared" si="2"/>
        <v>188896.82523790799</v>
      </c>
      <c r="Y12" s="44">
        <f t="shared" si="2"/>
        <v>196716.94168538411</v>
      </c>
      <c r="Z12" s="44">
        <f t="shared" si="2"/>
        <v>204523.26597233792</v>
      </c>
      <c r="AA12" s="44">
        <f t="shared" si="2"/>
        <v>212320.53042206683</v>
      </c>
      <c r="AB12" s="44">
        <f t="shared" si="2"/>
        <v>220113.41371270266</v>
      </c>
      <c r="AC12" s="44">
        <f t="shared" si="2"/>
        <v>227906.54421398972</v>
      </c>
      <c r="AD12" s="44">
        <f t="shared" si="2"/>
        <v>235704.50325928986</v>
      </c>
      <c r="AE12" s="44">
        <f t="shared" si="2"/>
        <v>243511.82835544768</v>
      </c>
      <c r="AF12" s="44">
        <f t="shared" si="2"/>
        <v>251333.01633308621</v>
      </c>
      <c r="AG12" s="44">
        <f t="shared" si="2"/>
        <v>259172.52643983852</v>
      </c>
      <c r="AH12" s="44">
        <f t="shared" si="2"/>
        <v>267034.78337896254</v>
      </c>
      <c r="AI12" s="44">
        <f t="shared" si="2"/>
        <v>274924.18029572588</v>
      </c>
      <c r="AJ12" s="44">
        <f t="shared" si="2"/>
        <v>282845.08171389223</v>
      </c>
      <c r="AK12" s="44">
        <f t="shared" si="2"/>
        <v>290801.82642458676</v>
      </c>
      <c r="AL12" s="44">
        <f t="shared" si="2"/>
        <v>298798.73032976442</v>
      </c>
      <c r="AM12" s="44">
        <f t="shared" si="2"/>
        <v>306840.08924245567</v>
      </c>
      <c r="AN12" s="44">
        <f t="shared" si="2"/>
        <v>314930.18164591421</v>
      </c>
      <c r="AO12" s="44">
        <f t="shared" si="2"/>
        <v>323073.27141374588</v>
      </c>
      <c r="AP12" s="44">
        <f t="shared" si="2"/>
        <v>331273.61049305205</v>
      </c>
      <c r="AQ12" s="44">
        <f t="shared" si="2"/>
        <v>339535.44155257527</v>
      </c>
      <c r="AR12" s="44">
        <f t="shared" si="2"/>
        <v>347863.00059779768</v>
      </c>
      <c r="AS12" s="44">
        <f t="shared" si="2"/>
        <v>356260.51955489803</v>
      </c>
      <c r="AT12" s="44">
        <f t="shared" si="2"/>
        <v>364732.22882543667</v>
      </c>
      <c r="AU12" s="44">
        <f t="shared" si="2"/>
        <v>373282.35981360049</v>
      </c>
      <c r="AV12" s="44">
        <f t="shared" si="2"/>
        <v>381915.14742780372</v>
      </c>
      <c r="AW12" s="44">
        <f t="shared" si="2"/>
        <v>390634.83255840628</v>
      </c>
      <c r="AX12" s="44">
        <f t="shared" si="2"/>
        <v>399445.66453327955</v>
      </c>
      <c r="AY12" s="44">
        <f t="shared" si="2"/>
        <v>408351.90355291683</v>
      </c>
      <c r="AZ12" s="44">
        <f t="shared" si="2"/>
        <v>417357.82310675585</v>
      </c>
      <c r="BA12" s="44">
        <f t="shared" si="2"/>
        <v>426467.71237235283</v>
      </c>
      <c r="BB12" s="44">
        <f t="shared" si="2"/>
        <v>435685.87859901926</v>
      </c>
      <c r="BC12" s="44">
        <f t="shared" si="2"/>
        <v>445016.64947750646</v>
      </c>
      <c r="BD12" s="44">
        <f t="shared" si="2"/>
        <v>454464.37549729901</v>
      </c>
      <c r="BE12" s="44">
        <f t="shared" si="2"/>
        <v>464033.43229305238</v>
      </c>
      <c r="BF12" s="44">
        <f t="shared" si="2"/>
        <v>473728.22298168926</v>
      </c>
      <c r="BG12" s="44">
        <f t="shared" si="2"/>
        <v>483553.18049164751</v>
      </c>
      <c r="BH12" s="44">
        <f t="shared" si="2"/>
        <v>493512.76988575049</v>
      </c>
      <c r="BI12" s="44">
        <f t="shared" si="2"/>
        <v>503611.49067915353</v>
      </c>
      <c r="BJ12" s="44">
        <f t="shared" si="2"/>
        <v>513853.87915380119</v>
      </c>
      <c r="BK12" s="44">
        <f t="shared" si="2"/>
        <v>524244.5106708121</v>
      </c>
    </row>
    <row r="13" spans="2:63" hidden="1" outlineLevel="1" x14ac:dyDescent="0.35"/>
    <row r="14" spans="2:63" hidden="1" outlineLevel="1" x14ac:dyDescent="0.35">
      <c r="B14" s="5" t="s">
        <v>35</v>
      </c>
    </row>
    <row r="15" spans="2:63" hidden="1" outlineLevel="1" x14ac:dyDescent="0.35">
      <c r="B15" t="str">
        <f>Forecasts!B62</f>
        <v>Hosting</v>
      </c>
      <c r="C15" t="s">
        <v>21</v>
      </c>
      <c r="D15" s="46">
        <f>Forecasts!G62</f>
        <v>1481.325</v>
      </c>
      <c r="E15" s="46">
        <f>Forecasts!H62</f>
        <v>2283.0079999999998</v>
      </c>
      <c r="F15" s="46">
        <f>Forecasts!I62</f>
        <v>3996.4956050000001</v>
      </c>
      <c r="G15" s="46">
        <f>Forecasts!J62</f>
        <v>4892.5681509500009</v>
      </c>
      <c r="H15" s="46">
        <f>Forecasts!K62</f>
        <v>5777.3991307595006</v>
      </c>
      <c r="I15" s="46">
        <f>Forecasts!L62</f>
        <v>6651.6245533783558</v>
      </c>
      <c r="J15" s="46">
        <f>Forecasts!M62</f>
        <v>7515.867603732022</v>
      </c>
      <c r="K15" s="46">
        <f>Forecasts!N62</f>
        <v>8370.7391469470658</v>
      </c>
      <c r="L15" s="46">
        <f>Forecasts!O62</f>
        <v>9216.8382199524349</v>
      </c>
      <c r="M15" s="46">
        <f>Forecasts!P62</f>
        <v>10054.752510882949</v>
      </c>
      <c r="N15" s="46">
        <f>Forecasts!Q62</f>
        <v>10885.058826699815</v>
      </c>
      <c r="O15" s="46">
        <f>Forecasts!R62</f>
        <v>11708.323549431459</v>
      </c>
      <c r="P15" s="46">
        <f>Forecasts!S62</f>
        <v>12525.103081426894</v>
      </c>
      <c r="Q15" s="46">
        <f>Forecasts!T62</f>
        <v>13335.944280003212</v>
      </c>
      <c r="R15" s="46">
        <f>Forecasts!U62</f>
        <v>14141.384881858392</v>
      </c>
      <c r="S15" s="46">
        <f>Forecasts!V62</f>
        <v>14941.953917610463</v>
      </c>
      <c r="T15" s="46">
        <f>Forecasts!W62</f>
        <v>15738.17211681463</v>
      </c>
      <c r="U15" s="46">
        <f>Forecasts!X62</f>
        <v>16530.552303800207</v>
      </c>
      <c r="V15" s="46">
        <f>Forecasts!Y62</f>
        <v>17319.59978466044</v>
      </c>
      <c r="W15" s="46">
        <f>Forecasts!Z62</f>
        <v>18105.812725719294</v>
      </c>
      <c r="X15" s="46">
        <f>Forecasts!AA62</f>
        <v>18889.682523790801</v>
      </c>
      <c r="Y15" s="46">
        <f>Forecasts!AB62</f>
        <v>19671.694168538412</v>
      </c>
      <c r="Z15" s="46">
        <f>Forecasts!AC62</f>
        <v>20452.326597233794</v>
      </c>
      <c r="AA15" s="46">
        <f>Forecasts!AD62</f>
        <v>21232.053042206684</v>
      </c>
      <c r="AB15" s="46">
        <f>Forecasts!AE62</f>
        <v>22011.341371270268</v>
      </c>
      <c r="AC15" s="46">
        <f>Forecasts!AF62</f>
        <v>22790.654421398973</v>
      </c>
      <c r="AD15" s="46">
        <f>Forecasts!AG62</f>
        <v>23570.450325928989</v>
      </c>
      <c r="AE15" s="46">
        <f>Forecasts!AH62</f>
        <v>24351.182835544769</v>
      </c>
      <c r="AF15" s="46">
        <f>Forecasts!AI62</f>
        <v>25133.301633308623</v>
      </c>
      <c r="AG15" s="46">
        <f>Forecasts!AJ62</f>
        <v>25917.252643983855</v>
      </c>
      <c r="AH15" s="46">
        <f>Forecasts!AK62</f>
        <v>26703.478337896257</v>
      </c>
      <c r="AI15" s="46">
        <f>Forecasts!AL62</f>
        <v>27492.418029572589</v>
      </c>
      <c r="AJ15" s="46">
        <f>Forecasts!AM62</f>
        <v>28284.508171389225</v>
      </c>
      <c r="AK15" s="46">
        <f>Forecasts!AN62</f>
        <v>29080.182642458676</v>
      </c>
      <c r="AL15" s="46">
        <f>Forecasts!AO62</f>
        <v>29879.873032976444</v>
      </c>
      <c r="AM15" s="46">
        <f>Forecasts!AP62</f>
        <v>30684.008924245569</v>
      </c>
      <c r="AN15" s="46">
        <f>Forecasts!AQ62</f>
        <v>31493.018164591424</v>
      </c>
      <c r="AO15" s="46">
        <f>Forecasts!AR62</f>
        <v>32307.32714137459</v>
      </c>
      <c r="AP15" s="46">
        <f>Forecasts!AS62</f>
        <v>33127.361049305204</v>
      </c>
      <c r="AQ15" s="46">
        <f>Forecasts!AT62</f>
        <v>33953.544155257528</v>
      </c>
      <c r="AR15" s="46">
        <f>Forecasts!AU62</f>
        <v>34786.300059779773</v>
      </c>
      <c r="AS15" s="46">
        <f>Forecasts!AV62</f>
        <v>35626.051955489806</v>
      </c>
      <c r="AT15" s="46">
        <f>Forecasts!AW62</f>
        <v>36473.222882543669</v>
      </c>
      <c r="AU15" s="46">
        <f>Forecasts!AX62</f>
        <v>37328.235981360049</v>
      </c>
      <c r="AV15" s="46">
        <f>Forecasts!AY62</f>
        <v>38191.514742780375</v>
      </c>
      <c r="AW15" s="46">
        <f>Forecasts!AZ62</f>
        <v>39063.483255840627</v>
      </c>
      <c r="AX15" s="46">
        <f>Forecasts!BA62</f>
        <v>39944.566453327956</v>
      </c>
      <c r="AY15" s="46">
        <f>Forecasts!BB62</f>
        <v>40835.190355291685</v>
      </c>
      <c r="AZ15" s="46">
        <f>Forecasts!BC62</f>
        <v>41735.78231067559</v>
      </c>
      <c r="BA15" s="46">
        <f>Forecasts!BD62</f>
        <v>42646.771237235283</v>
      </c>
      <c r="BB15" s="46">
        <f>Forecasts!BE62</f>
        <v>43568.587859901927</v>
      </c>
      <c r="BC15" s="46">
        <f>Forecasts!BF62</f>
        <v>44501.664947750651</v>
      </c>
      <c r="BD15" s="46">
        <f>Forecasts!BG62</f>
        <v>45446.437549729904</v>
      </c>
      <c r="BE15" s="46">
        <f>Forecasts!BH62</f>
        <v>46403.343229305239</v>
      </c>
      <c r="BF15" s="46">
        <f>Forecasts!BI62</f>
        <v>47372.822298168932</v>
      </c>
      <c r="BG15" s="46">
        <f>Forecasts!BJ62</f>
        <v>48355.318049164751</v>
      </c>
      <c r="BH15" s="46">
        <f>Forecasts!BK62</f>
        <v>49351.276988575053</v>
      </c>
      <c r="BI15" s="46">
        <f>Forecasts!BL62</f>
        <v>50361.149067915358</v>
      </c>
      <c r="BJ15" s="46">
        <f>Forecasts!BM62</f>
        <v>51385.387915380124</v>
      </c>
      <c r="BK15" s="46">
        <f>Forecasts!BN62</f>
        <v>52424.451067081216</v>
      </c>
    </row>
    <row r="16" spans="2:63" hidden="1" outlineLevel="1" x14ac:dyDescent="0.35">
      <c r="B16" t="str">
        <f>Forecasts!B63</f>
        <v>Stripe Fees</v>
      </c>
      <c r="D16" s="46">
        <f>Forecasts!G63</f>
        <v>518.46375</v>
      </c>
      <c r="E16" s="46">
        <f>Forecasts!H63</f>
        <v>799.05280000000005</v>
      </c>
      <c r="F16" s="46">
        <f>Forecasts!I63</f>
        <v>1398.7734617500003</v>
      </c>
      <c r="G16" s="46">
        <f>Forecasts!J63</f>
        <v>1712.3988528325003</v>
      </c>
      <c r="H16" s="46">
        <f>Forecasts!K63</f>
        <v>2022.0896957658254</v>
      </c>
      <c r="I16" s="46">
        <f>Forecasts!L63</f>
        <v>2328.0685936824248</v>
      </c>
      <c r="J16" s="46">
        <f>Forecasts!M63</f>
        <v>2630.5536613062077</v>
      </c>
      <c r="K16" s="46">
        <f>Forecasts!N63</f>
        <v>2929.7587014314736</v>
      </c>
      <c r="L16" s="46">
        <f>Forecasts!O63</f>
        <v>3225.8933769833525</v>
      </c>
      <c r="M16" s="46">
        <f>Forecasts!P63</f>
        <v>3519.1633788090321</v>
      </c>
      <c r="N16" s="46">
        <f>Forecasts!Q63</f>
        <v>3809.7705893449352</v>
      </c>
      <c r="O16" s="46">
        <f>Forecasts!R63</f>
        <v>4097.9132423010115</v>
      </c>
      <c r="P16" s="46">
        <f>Forecasts!S63</f>
        <v>4383.7860784994127</v>
      </c>
      <c r="Q16" s="46">
        <f>Forecasts!T63</f>
        <v>4667.5804980011244</v>
      </c>
      <c r="R16" s="46">
        <f>Forecasts!U63</f>
        <v>4949.4847086504369</v>
      </c>
      <c r="S16" s="46">
        <f>Forecasts!V63</f>
        <v>5229.6838711636619</v>
      </c>
      <c r="T16" s="46">
        <f>Forecasts!W63</f>
        <v>5508.3602408851211</v>
      </c>
      <c r="U16" s="46">
        <f>Forecasts!X63</f>
        <v>5785.6933063300721</v>
      </c>
      <c r="V16" s="46">
        <f>Forecasts!Y63</f>
        <v>6061.8599246311542</v>
      </c>
      <c r="W16" s="46">
        <f>Forecasts!Z63</f>
        <v>6337.0344540017541</v>
      </c>
      <c r="X16" s="46">
        <f>Forecasts!AA63</f>
        <v>6611.3888833267802</v>
      </c>
      <c r="Y16" s="46">
        <f>Forecasts!AB63</f>
        <v>6885.0929589884445</v>
      </c>
      <c r="Z16" s="46">
        <f>Forecasts!AC63</f>
        <v>7158.3143090318281</v>
      </c>
      <c r="AA16" s="46">
        <f>Forecasts!AD63</f>
        <v>7431.21856477234</v>
      </c>
      <c r="AB16" s="46">
        <f>Forecasts!AE63</f>
        <v>7703.9694799445942</v>
      </c>
      <c r="AC16" s="46">
        <f>Forecasts!AF63</f>
        <v>7976.7290474896408</v>
      </c>
      <c r="AD16" s="46">
        <f>Forecasts!AG63</f>
        <v>8249.6576140751458</v>
      </c>
      <c r="AE16" s="46">
        <f>Forecasts!AH63</f>
        <v>8522.91399244067</v>
      </c>
      <c r="AF16" s="46">
        <f>Forecasts!AI63</f>
        <v>8796.6555716580187</v>
      </c>
      <c r="AG16" s="46">
        <f>Forecasts!AJ63</f>
        <v>9071.0384253943485</v>
      </c>
      <c r="AH16" s="46">
        <f>Forecasts!AK63</f>
        <v>9346.21741826369</v>
      </c>
      <c r="AI16" s="46">
        <f>Forecasts!AL63</f>
        <v>9622.3463103504073</v>
      </c>
      <c r="AJ16" s="46">
        <f>Forecasts!AM63</f>
        <v>9899.5778599862297</v>
      </c>
      <c r="AK16" s="46">
        <f>Forecasts!AN63</f>
        <v>10178.063924860538</v>
      </c>
      <c r="AL16" s="46">
        <f>Forecasts!AO63</f>
        <v>10457.955561541756</v>
      </c>
      <c r="AM16" s="46">
        <f>Forecasts!AP63</f>
        <v>10739.403123485949</v>
      </c>
      <c r="AN16" s="46">
        <f>Forecasts!AQ63</f>
        <v>11022.556357606998</v>
      </c>
      <c r="AO16" s="46">
        <f>Forecasts!AR63</f>
        <v>11307.564499481106</v>
      </c>
      <c r="AP16" s="46">
        <f>Forecasts!AS63</f>
        <v>11594.576367256823</v>
      </c>
      <c r="AQ16" s="46">
        <f>Forecasts!AT63</f>
        <v>11883.740454340135</v>
      </c>
      <c r="AR16" s="46">
        <f>Forecasts!AU63</f>
        <v>12175.20502092292</v>
      </c>
      <c r="AS16" s="46">
        <f>Forecasts!AV63</f>
        <v>12469.118184421432</v>
      </c>
      <c r="AT16" s="46">
        <f>Forecasts!AW63</f>
        <v>12765.628008890284</v>
      </c>
      <c r="AU16" s="46">
        <f>Forecasts!AX63</f>
        <v>13064.882593476019</v>
      </c>
      <c r="AV16" s="46">
        <f>Forecasts!AY63</f>
        <v>13367.030159973132</v>
      </c>
      <c r="AW16" s="46">
        <f>Forecasts!AZ63</f>
        <v>13672.219139544221</v>
      </c>
      <c r="AX16" s="46">
        <f>Forecasts!BA63</f>
        <v>13980.598258664786</v>
      </c>
      <c r="AY16" s="46">
        <f>Forecasts!BB63</f>
        <v>14292.31662435209</v>
      </c>
      <c r="AZ16" s="46">
        <f>Forecasts!BC63</f>
        <v>14607.523808736456</v>
      </c>
      <c r="BA16" s="46">
        <f>Forecasts!BD63</f>
        <v>14926.369933032351</v>
      </c>
      <c r="BB16" s="46">
        <f>Forecasts!BE63</f>
        <v>15249.005750965676</v>
      </c>
      <c r="BC16" s="46">
        <f>Forecasts!BF63</f>
        <v>15575.582731712728</v>
      </c>
      <c r="BD16" s="46">
        <f>Forecasts!BG63</f>
        <v>15906.253142405467</v>
      </c>
      <c r="BE16" s="46">
        <f>Forecasts!BH63</f>
        <v>16241.170130256834</v>
      </c>
      <c r="BF16" s="46">
        <f>Forecasts!BI63</f>
        <v>16580.487804359127</v>
      </c>
      <c r="BG16" s="46">
        <f>Forecasts!BJ63</f>
        <v>16924.361317207666</v>
      </c>
      <c r="BH16" s="46">
        <f>Forecasts!BK63</f>
        <v>17272.94694600127</v>
      </c>
      <c r="BI16" s="46">
        <f>Forecasts!BL63</f>
        <v>17626.402173770377</v>
      </c>
      <c r="BJ16" s="46">
        <f>Forecasts!BM63</f>
        <v>17984.885770383044</v>
      </c>
      <c r="BK16" s="46">
        <f>Forecasts!BN63</f>
        <v>18348.557873478425</v>
      </c>
    </row>
    <row r="17" spans="2:63" ht="15" hidden="1" outlineLevel="1" thickBot="1" x14ac:dyDescent="0.4">
      <c r="B17" s="23" t="str">
        <f>Forecasts!B64</f>
        <v>Misc.</v>
      </c>
      <c r="C17" s="23"/>
      <c r="D17" s="47">
        <f>Forecasts!G64</f>
        <v>0</v>
      </c>
      <c r="E17" s="47">
        <f>Forecasts!H64</f>
        <v>0</v>
      </c>
      <c r="F17" s="47">
        <f>Forecasts!I64</f>
        <v>0</v>
      </c>
      <c r="G17" s="47">
        <f>Forecasts!J64</f>
        <v>0</v>
      </c>
      <c r="H17" s="47">
        <f>Forecasts!K64</f>
        <v>0</v>
      </c>
      <c r="I17" s="47">
        <f>Forecasts!L64</f>
        <v>0</v>
      </c>
      <c r="J17" s="47">
        <f>Forecasts!M64</f>
        <v>0</v>
      </c>
      <c r="K17" s="47">
        <f>Forecasts!N64</f>
        <v>0</v>
      </c>
      <c r="L17" s="47">
        <f>Forecasts!O64</f>
        <v>0</v>
      </c>
      <c r="M17" s="47">
        <f>Forecasts!P64</f>
        <v>0</v>
      </c>
      <c r="N17" s="47">
        <f>Forecasts!Q64</f>
        <v>0</v>
      </c>
      <c r="O17" s="47">
        <f>Forecasts!R64</f>
        <v>0</v>
      </c>
      <c r="P17" s="47">
        <f>Forecasts!S64</f>
        <v>0</v>
      </c>
      <c r="Q17" s="47">
        <f>Forecasts!T64</f>
        <v>0</v>
      </c>
      <c r="R17" s="47">
        <f>Forecasts!U64</f>
        <v>0</v>
      </c>
      <c r="S17" s="47">
        <f>Forecasts!V64</f>
        <v>0</v>
      </c>
      <c r="T17" s="47">
        <f>Forecasts!W64</f>
        <v>0</v>
      </c>
      <c r="U17" s="47">
        <f>Forecasts!X64</f>
        <v>0</v>
      </c>
      <c r="V17" s="47">
        <f>Forecasts!Y64</f>
        <v>0</v>
      </c>
      <c r="W17" s="47">
        <f>Forecasts!Z64</f>
        <v>0</v>
      </c>
      <c r="X17" s="47">
        <f>Forecasts!AA64</f>
        <v>0</v>
      </c>
      <c r="Y17" s="47">
        <f>Forecasts!AB64</f>
        <v>0</v>
      </c>
      <c r="Z17" s="47">
        <f>Forecasts!AC64</f>
        <v>0</v>
      </c>
      <c r="AA17" s="47">
        <f>Forecasts!AD64</f>
        <v>0</v>
      </c>
      <c r="AB17" s="47">
        <f>Forecasts!AE64</f>
        <v>0</v>
      </c>
      <c r="AC17" s="47">
        <f>Forecasts!AF64</f>
        <v>0</v>
      </c>
      <c r="AD17" s="47">
        <f>Forecasts!AG64</f>
        <v>0</v>
      </c>
      <c r="AE17" s="47">
        <f>Forecasts!AH64</f>
        <v>0</v>
      </c>
      <c r="AF17" s="47">
        <f>Forecasts!AI64</f>
        <v>0</v>
      </c>
      <c r="AG17" s="47">
        <f>Forecasts!AJ64</f>
        <v>0</v>
      </c>
      <c r="AH17" s="47">
        <f>Forecasts!AK64</f>
        <v>0</v>
      </c>
      <c r="AI17" s="47">
        <f>Forecasts!AL64</f>
        <v>0</v>
      </c>
      <c r="AJ17" s="47">
        <f>Forecasts!AM64</f>
        <v>0</v>
      </c>
      <c r="AK17" s="47">
        <f>Forecasts!AN64</f>
        <v>0</v>
      </c>
      <c r="AL17" s="47">
        <f>Forecasts!AO64</f>
        <v>0</v>
      </c>
      <c r="AM17" s="47">
        <f>Forecasts!AP64</f>
        <v>0</v>
      </c>
      <c r="AN17" s="47">
        <f>Forecasts!AQ64</f>
        <v>0</v>
      </c>
      <c r="AO17" s="47">
        <f>Forecasts!AR64</f>
        <v>0</v>
      </c>
      <c r="AP17" s="47">
        <f>Forecasts!AS64</f>
        <v>0</v>
      </c>
      <c r="AQ17" s="47">
        <f>Forecasts!AT64</f>
        <v>0</v>
      </c>
      <c r="AR17" s="47">
        <f>Forecasts!AU64</f>
        <v>0</v>
      </c>
      <c r="AS17" s="47">
        <f>Forecasts!AV64</f>
        <v>0</v>
      </c>
      <c r="AT17" s="47">
        <f>Forecasts!AW64</f>
        <v>0</v>
      </c>
      <c r="AU17" s="47">
        <f>Forecasts!AX64</f>
        <v>0</v>
      </c>
      <c r="AV17" s="47">
        <f>Forecasts!AY64</f>
        <v>0</v>
      </c>
      <c r="AW17" s="47">
        <f>Forecasts!AZ64</f>
        <v>0</v>
      </c>
      <c r="AX17" s="47">
        <f>Forecasts!BA64</f>
        <v>0</v>
      </c>
      <c r="AY17" s="47">
        <f>Forecasts!BB64</f>
        <v>0</v>
      </c>
      <c r="AZ17" s="47">
        <f>Forecasts!BC64</f>
        <v>0</v>
      </c>
      <c r="BA17" s="47">
        <f>Forecasts!BD64</f>
        <v>0</v>
      </c>
      <c r="BB17" s="47">
        <f>Forecasts!BE64</f>
        <v>0</v>
      </c>
      <c r="BC17" s="47">
        <f>Forecasts!BF64</f>
        <v>0</v>
      </c>
      <c r="BD17" s="47">
        <f>Forecasts!BG64</f>
        <v>0</v>
      </c>
      <c r="BE17" s="47">
        <f>Forecasts!BH64</f>
        <v>0</v>
      </c>
      <c r="BF17" s="47">
        <f>Forecasts!BI64</f>
        <v>0</v>
      </c>
      <c r="BG17" s="47">
        <f>Forecasts!BJ64</f>
        <v>0</v>
      </c>
      <c r="BH17" s="47">
        <f>Forecasts!BK64</f>
        <v>0</v>
      </c>
      <c r="BI17" s="47">
        <f>Forecasts!BL64</f>
        <v>0</v>
      </c>
      <c r="BJ17" s="47">
        <f>Forecasts!BM64</f>
        <v>0</v>
      </c>
      <c r="BK17" s="47">
        <f>Forecasts!BN64</f>
        <v>0</v>
      </c>
    </row>
    <row r="18" spans="2:63" hidden="1" outlineLevel="1" x14ac:dyDescent="0.35">
      <c r="B18" s="1" t="s">
        <v>40</v>
      </c>
      <c r="D18" s="44">
        <f>SUM(D15:D17)</f>
        <v>1999.7887500000002</v>
      </c>
      <c r="E18" s="44">
        <f t="shared" ref="E18" si="3">SUM(E15:E17)</f>
        <v>3082.0607999999997</v>
      </c>
      <c r="F18" s="44">
        <f t="shared" ref="F18" si="4">SUM(F15:F17)</f>
        <v>5395.2690667500001</v>
      </c>
      <c r="G18" s="44">
        <f t="shared" ref="G18" si="5">SUM(G15:G17)</f>
        <v>6604.9670037825017</v>
      </c>
      <c r="H18" s="44">
        <f t="shared" ref="H18" si="6">SUM(H15:H17)</f>
        <v>7799.4888265253257</v>
      </c>
      <c r="I18" s="44">
        <f t="shared" ref="I18" si="7">SUM(I15:I17)</f>
        <v>8979.6931470607815</v>
      </c>
      <c r="J18" s="44">
        <f t="shared" ref="J18" si="8">SUM(J15:J17)</f>
        <v>10146.421265038229</v>
      </c>
      <c r="K18" s="44">
        <f t="shared" ref="K18" si="9">SUM(K15:K17)</f>
        <v>11300.49784837854</v>
      </c>
      <c r="L18" s="44">
        <f t="shared" ref="L18" si="10">SUM(L15:L17)</f>
        <v>12442.731596935788</v>
      </c>
      <c r="M18" s="44">
        <f t="shared" ref="M18" si="11">SUM(M15:M17)</f>
        <v>13573.91588969198</v>
      </c>
      <c r="N18" s="44">
        <f t="shared" ref="N18" si="12">SUM(N15:N17)</f>
        <v>14694.829416044749</v>
      </c>
      <c r="O18" s="44">
        <f t="shared" ref="O18" si="13">SUM(O15:O17)</f>
        <v>15806.23679173247</v>
      </c>
      <c r="P18" s="44">
        <f t="shared" ref="P18" si="14">SUM(P15:P17)</f>
        <v>16908.889159926308</v>
      </c>
      <c r="Q18" s="44">
        <f t="shared" ref="Q18" si="15">SUM(Q15:Q17)</f>
        <v>18003.524778004336</v>
      </c>
      <c r="R18" s="44">
        <f t="shared" ref="R18" si="16">SUM(R15:R17)</f>
        <v>19090.869590508828</v>
      </c>
      <c r="S18" s="44">
        <f t="shared" ref="S18" si="17">SUM(S15:S17)</f>
        <v>20171.637788774126</v>
      </c>
      <c r="T18" s="44">
        <f t="shared" ref="T18" si="18">SUM(T15:T17)</f>
        <v>21246.532357699751</v>
      </c>
      <c r="U18" s="44">
        <f t="shared" ref="U18" si="19">SUM(U15:U17)</f>
        <v>22316.245610130278</v>
      </c>
      <c r="V18" s="44">
        <f t="shared" ref="V18" si="20">SUM(V15:V17)</f>
        <v>23381.459709291594</v>
      </c>
      <c r="W18" s="44">
        <f t="shared" ref="W18" si="21">SUM(W15:W17)</f>
        <v>24442.847179721048</v>
      </c>
      <c r="X18" s="44">
        <f t="shared" ref="X18" si="22">SUM(X15:X17)</f>
        <v>25501.071407117583</v>
      </c>
      <c r="Y18" s="44">
        <f t="shared" ref="Y18" si="23">SUM(Y15:Y17)</f>
        <v>26556.787127526855</v>
      </c>
      <c r="Z18" s="44">
        <f t="shared" ref="Z18" si="24">SUM(Z15:Z17)</f>
        <v>27610.640906265624</v>
      </c>
      <c r="AA18" s="44">
        <f t="shared" ref="AA18" si="25">SUM(AA15:AA17)</f>
        <v>28663.271606979026</v>
      </c>
      <c r="AB18" s="44">
        <f t="shared" ref="AB18" si="26">SUM(AB15:AB17)</f>
        <v>29715.310851214861</v>
      </c>
      <c r="AC18" s="44">
        <f t="shared" ref="AC18" si="27">SUM(AC15:AC17)</f>
        <v>30767.383468888613</v>
      </c>
      <c r="AD18" s="44">
        <f t="shared" ref="AD18" si="28">SUM(AD15:AD17)</f>
        <v>31820.107940004134</v>
      </c>
      <c r="AE18" s="44">
        <f t="shared" ref="AE18" si="29">SUM(AE15:AE17)</f>
        <v>32874.096827985442</v>
      </c>
      <c r="AF18" s="44">
        <f t="shared" ref="AF18" si="30">SUM(AF15:AF17)</f>
        <v>33929.957204966646</v>
      </c>
      <c r="AG18" s="44">
        <f t="shared" ref="AG18" si="31">SUM(AG15:AG17)</f>
        <v>34988.291069378203</v>
      </c>
      <c r="AH18" s="44">
        <f t="shared" ref="AH18" si="32">SUM(AH15:AH17)</f>
        <v>36049.695756159948</v>
      </c>
      <c r="AI18" s="44">
        <f t="shared" ref="AI18" si="33">SUM(AI15:AI17)</f>
        <v>37114.764339923</v>
      </c>
      <c r="AJ18" s="44">
        <f t="shared" ref="AJ18" si="34">SUM(AJ15:AJ17)</f>
        <v>38184.086031375453</v>
      </c>
      <c r="AK18" s="44">
        <f t="shared" ref="AK18" si="35">SUM(AK15:AK17)</f>
        <v>39258.246567319213</v>
      </c>
      <c r="AL18" s="44">
        <f t="shared" ref="AL18" si="36">SUM(AL15:AL17)</f>
        <v>40337.8285945182</v>
      </c>
      <c r="AM18" s="44">
        <f t="shared" ref="AM18" si="37">SUM(AM15:AM17)</f>
        <v>41423.412047731515</v>
      </c>
      <c r="AN18" s="44">
        <f t="shared" ref="AN18" si="38">SUM(AN15:AN17)</f>
        <v>42515.574522198425</v>
      </c>
      <c r="AO18" s="44">
        <f t="shared" ref="AO18" si="39">SUM(AO15:AO17)</f>
        <v>43614.891640855698</v>
      </c>
      <c r="AP18" s="44">
        <f t="shared" ref="AP18" si="40">SUM(AP15:AP17)</f>
        <v>44721.937416562025</v>
      </c>
      <c r="AQ18" s="44">
        <f t="shared" ref="AQ18" si="41">SUM(AQ15:AQ17)</f>
        <v>45837.284609597664</v>
      </c>
      <c r="AR18" s="44">
        <f t="shared" ref="AR18" si="42">SUM(AR15:AR17)</f>
        <v>46961.505080702693</v>
      </c>
      <c r="AS18" s="44">
        <f t="shared" ref="AS18" si="43">SUM(AS15:AS17)</f>
        <v>48095.170139911235</v>
      </c>
      <c r="AT18" s="44">
        <f t="shared" ref="AT18" si="44">SUM(AT15:AT17)</f>
        <v>49238.850891433955</v>
      </c>
      <c r="AU18" s="44">
        <f t="shared" ref="AU18" si="45">SUM(AU15:AU17)</f>
        <v>50393.118574836066</v>
      </c>
      <c r="AV18" s="44">
        <f t="shared" ref="AV18" si="46">SUM(AV15:AV17)</f>
        <v>51558.544902753507</v>
      </c>
      <c r="AW18" s="44">
        <f t="shared" ref="AW18" si="47">SUM(AW15:AW17)</f>
        <v>52735.702395384847</v>
      </c>
      <c r="AX18" s="44">
        <f t="shared" ref="AX18" si="48">SUM(AX15:AX17)</f>
        <v>53925.164711992744</v>
      </c>
      <c r="AY18" s="44">
        <f t="shared" ref="AY18" si="49">SUM(AY15:AY17)</f>
        <v>55127.506979643775</v>
      </c>
      <c r="AZ18" s="44">
        <f t="shared" ref="AZ18" si="50">SUM(AZ15:AZ17)</f>
        <v>56343.306119412046</v>
      </c>
      <c r="BA18" s="44">
        <f t="shared" ref="BA18" si="51">SUM(BA15:BA17)</f>
        <v>57573.141170267634</v>
      </c>
      <c r="BB18" s="44">
        <f t="shared" ref="BB18" si="52">SUM(BB15:BB17)</f>
        <v>58817.593610867603</v>
      </c>
      <c r="BC18" s="44">
        <f t="shared" ref="BC18" si="53">SUM(BC15:BC17)</f>
        <v>60077.247679463377</v>
      </c>
      <c r="BD18" s="44">
        <f t="shared" ref="BD18" si="54">SUM(BD15:BD17)</f>
        <v>61352.690692135373</v>
      </c>
      <c r="BE18" s="44">
        <f t="shared" ref="BE18" si="55">SUM(BE15:BE17)</f>
        <v>62644.513359562072</v>
      </c>
      <c r="BF18" s="44">
        <f t="shared" ref="BF18" si="56">SUM(BF15:BF17)</f>
        <v>63953.310102528063</v>
      </c>
      <c r="BG18" s="44">
        <f t="shared" ref="BG18" si="57">SUM(BG15:BG17)</f>
        <v>65279.679366372417</v>
      </c>
      <c r="BH18" s="44">
        <f t="shared" ref="BH18" si="58">SUM(BH15:BH17)</f>
        <v>66624.223934576323</v>
      </c>
      <c r="BI18" s="44">
        <f t="shared" ref="BI18" si="59">SUM(BI15:BI17)</f>
        <v>67987.551241685738</v>
      </c>
      <c r="BJ18" s="44">
        <f t="shared" ref="BJ18" si="60">SUM(BJ15:BJ17)</f>
        <v>69370.273685763168</v>
      </c>
      <c r="BK18" s="44">
        <f t="shared" ref="BK18" si="61">SUM(BK15:BK17)</f>
        <v>70773.008940559637</v>
      </c>
    </row>
    <row r="19" spans="2:63" hidden="1" outlineLevel="1" x14ac:dyDescent="0.35"/>
    <row r="20" spans="2:63" hidden="1" outlineLevel="1" x14ac:dyDescent="0.35">
      <c r="B20" s="1" t="s">
        <v>84</v>
      </c>
      <c r="D20" s="44">
        <f>D12-D18</f>
        <v>12813.46125</v>
      </c>
      <c r="E20" s="44">
        <f t="shared" ref="E20:BK20" si="62">E12-E18</f>
        <v>19748.019199999999</v>
      </c>
      <c r="F20" s="44">
        <f t="shared" si="62"/>
        <v>34569.686983250002</v>
      </c>
      <c r="G20" s="44">
        <f t="shared" si="62"/>
        <v>42320.714505717508</v>
      </c>
      <c r="H20" s="44">
        <f t="shared" si="62"/>
        <v>49974.502481069678</v>
      </c>
      <c r="I20" s="44">
        <f t="shared" si="62"/>
        <v>57536.552386722775</v>
      </c>
      <c r="J20" s="44">
        <f t="shared" si="62"/>
        <v>65012.254772281987</v>
      </c>
      <c r="K20" s="44">
        <f t="shared" si="62"/>
        <v>72406.893621092124</v>
      </c>
      <c r="L20" s="44">
        <f t="shared" si="62"/>
        <v>79725.650602588561</v>
      </c>
      <c r="M20" s="44">
        <f t="shared" si="62"/>
        <v>86973.609219137492</v>
      </c>
      <c r="N20" s="44">
        <f t="shared" si="62"/>
        <v>94155.758850953382</v>
      </c>
      <c r="O20" s="44">
        <f t="shared" si="62"/>
        <v>101276.99870258212</v>
      </c>
      <c r="P20" s="44">
        <f t="shared" si="62"/>
        <v>108342.14165434262</v>
      </c>
      <c r="Q20" s="44">
        <f t="shared" si="62"/>
        <v>115355.91802202779</v>
      </c>
      <c r="R20" s="44">
        <f t="shared" si="62"/>
        <v>122322.97922807508</v>
      </c>
      <c r="S20" s="44">
        <f t="shared" si="62"/>
        <v>129247.90138733049</v>
      </c>
      <c r="T20" s="44">
        <f t="shared" si="62"/>
        <v>136135.18881044653</v>
      </c>
      <c r="U20" s="44">
        <f t="shared" si="62"/>
        <v>142989.27742787177</v>
      </c>
      <c r="V20" s="44">
        <f t="shared" si="62"/>
        <v>149814.5381373128</v>
      </c>
      <c r="W20" s="44">
        <f t="shared" si="62"/>
        <v>156615.28007747189</v>
      </c>
      <c r="X20" s="44">
        <f t="shared" si="62"/>
        <v>163395.7538307904</v>
      </c>
      <c r="Y20" s="44">
        <f t="shared" si="62"/>
        <v>170160.15455785725</v>
      </c>
      <c r="Z20" s="44">
        <f t="shared" si="62"/>
        <v>176912.6250660723</v>
      </c>
      <c r="AA20" s="44">
        <f t="shared" si="62"/>
        <v>183657.25881508781</v>
      </c>
      <c r="AB20" s="44">
        <f t="shared" si="62"/>
        <v>190398.1028614878</v>
      </c>
      <c r="AC20" s="44">
        <f t="shared" si="62"/>
        <v>197139.16074510111</v>
      </c>
      <c r="AD20" s="44">
        <f t="shared" si="62"/>
        <v>203884.39531928574</v>
      </c>
      <c r="AE20" s="44">
        <f t="shared" si="62"/>
        <v>210637.73152746225</v>
      </c>
      <c r="AF20" s="44">
        <f t="shared" si="62"/>
        <v>217403.05912811955</v>
      </c>
      <c r="AG20" s="44">
        <f t="shared" si="62"/>
        <v>224184.23537046032</v>
      </c>
      <c r="AH20" s="44">
        <f t="shared" si="62"/>
        <v>230985.08762280259</v>
      </c>
      <c r="AI20" s="44">
        <f t="shared" si="62"/>
        <v>237809.41595580289</v>
      </c>
      <c r="AJ20" s="44">
        <f t="shared" si="62"/>
        <v>244660.99568251678</v>
      </c>
      <c r="AK20" s="44">
        <f t="shared" si="62"/>
        <v>251543.57985726756</v>
      </c>
      <c r="AL20" s="44">
        <f t="shared" si="62"/>
        <v>258460.90173524624</v>
      </c>
      <c r="AM20" s="44">
        <f t="shared" si="62"/>
        <v>265416.67719472415</v>
      </c>
      <c r="AN20" s="44">
        <f t="shared" si="62"/>
        <v>272414.6071237158</v>
      </c>
      <c r="AO20" s="44">
        <f t="shared" si="62"/>
        <v>279458.37977289018</v>
      </c>
      <c r="AP20" s="44">
        <f t="shared" si="62"/>
        <v>286551.67307649006</v>
      </c>
      <c r="AQ20" s="44">
        <f t="shared" si="62"/>
        <v>293698.15694297763</v>
      </c>
      <c r="AR20" s="44">
        <f t="shared" si="62"/>
        <v>300901.49551709497</v>
      </c>
      <c r="AS20" s="44">
        <f t="shared" si="62"/>
        <v>308165.34941498679</v>
      </c>
      <c r="AT20" s="44">
        <f t="shared" si="62"/>
        <v>315493.37793400272</v>
      </c>
      <c r="AU20" s="44">
        <f t="shared" si="62"/>
        <v>322889.24123876443</v>
      </c>
      <c r="AV20" s="44">
        <f t="shared" si="62"/>
        <v>330356.60252505023</v>
      </c>
      <c r="AW20" s="44">
        <f t="shared" si="62"/>
        <v>337899.13016302144</v>
      </c>
      <c r="AX20" s="44">
        <f t="shared" si="62"/>
        <v>345520.49982128682</v>
      </c>
      <c r="AY20" s="44">
        <f t="shared" si="62"/>
        <v>353224.39657327306</v>
      </c>
      <c r="AZ20" s="44">
        <f t="shared" si="62"/>
        <v>361014.51698734378</v>
      </c>
      <c r="BA20" s="44">
        <f t="shared" si="62"/>
        <v>368894.57120208518</v>
      </c>
      <c r="BB20" s="44">
        <f t="shared" si="62"/>
        <v>376868.28498815163</v>
      </c>
      <c r="BC20" s="44">
        <f t="shared" si="62"/>
        <v>384939.40179804311</v>
      </c>
      <c r="BD20" s="44">
        <f t="shared" si="62"/>
        <v>393111.68480516365</v>
      </c>
      <c r="BE20" s="44">
        <f t="shared" si="62"/>
        <v>401388.91893349029</v>
      </c>
      <c r="BF20" s="44">
        <f t="shared" si="62"/>
        <v>409774.91287916119</v>
      </c>
      <c r="BG20" s="44">
        <f t="shared" si="62"/>
        <v>418273.5011252751</v>
      </c>
      <c r="BH20" s="44">
        <f t="shared" si="62"/>
        <v>426888.54595117416</v>
      </c>
      <c r="BI20" s="44">
        <f t="shared" si="62"/>
        <v>435623.93943746778</v>
      </c>
      <c r="BJ20" s="44">
        <f t="shared" si="62"/>
        <v>444483.605468038</v>
      </c>
      <c r="BK20" s="44">
        <f t="shared" si="62"/>
        <v>453471.50173025246</v>
      </c>
    </row>
    <row r="21" spans="2:63" hidden="1" outlineLevel="1" x14ac:dyDescent="0.35">
      <c r="B21" t="s">
        <v>85</v>
      </c>
      <c r="D21" s="45">
        <f>D20/D12</f>
        <v>0.86499999999999999</v>
      </c>
      <c r="E21" s="45">
        <f t="shared" ref="E21:BK21" si="63">E20/E12</f>
        <v>0.86499999999999999</v>
      </c>
      <c r="F21" s="45">
        <f t="shared" si="63"/>
        <v>0.86499999999999999</v>
      </c>
      <c r="G21" s="45">
        <f t="shared" si="63"/>
        <v>0.8650000000000001</v>
      </c>
      <c r="H21" s="45">
        <f t="shared" si="63"/>
        <v>0.86499999999999999</v>
      </c>
      <c r="I21" s="45">
        <f t="shared" si="63"/>
        <v>0.86499999999999999</v>
      </c>
      <c r="J21" s="45">
        <f t="shared" si="63"/>
        <v>0.8650000000000001</v>
      </c>
      <c r="K21" s="45">
        <f t="shared" si="63"/>
        <v>0.86499999999999999</v>
      </c>
      <c r="L21" s="45">
        <f t="shared" si="63"/>
        <v>0.86499999999999999</v>
      </c>
      <c r="M21" s="45">
        <f t="shared" si="63"/>
        <v>0.86499999999999999</v>
      </c>
      <c r="N21" s="45">
        <f t="shared" si="63"/>
        <v>0.86499999999999999</v>
      </c>
      <c r="O21" s="45">
        <f t="shared" si="63"/>
        <v>0.86499999999999999</v>
      </c>
      <c r="P21" s="45">
        <f t="shared" si="63"/>
        <v>0.86499999999999988</v>
      </c>
      <c r="Q21" s="45">
        <f t="shared" si="63"/>
        <v>0.8650000000000001</v>
      </c>
      <c r="R21" s="45">
        <f t="shared" si="63"/>
        <v>0.86499999999999999</v>
      </c>
      <c r="S21" s="45">
        <f t="shared" si="63"/>
        <v>0.86499999999999999</v>
      </c>
      <c r="T21" s="45">
        <f t="shared" si="63"/>
        <v>0.86499999999999988</v>
      </c>
      <c r="U21" s="45">
        <f t="shared" si="63"/>
        <v>0.86499999999999999</v>
      </c>
      <c r="V21" s="45">
        <f t="shared" si="63"/>
        <v>0.8650000000000001</v>
      </c>
      <c r="W21" s="45">
        <f t="shared" si="63"/>
        <v>0.86499999999999999</v>
      </c>
      <c r="X21" s="45">
        <f t="shared" si="63"/>
        <v>0.86499999999999999</v>
      </c>
      <c r="Y21" s="45">
        <f t="shared" si="63"/>
        <v>0.86499999999999999</v>
      </c>
      <c r="Z21" s="45">
        <f t="shared" si="63"/>
        <v>0.86499999999999999</v>
      </c>
      <c r="AA21" s="45">
        <f t="shared" si="63"/>
        <v>0.86499999999999999</v>
      </c>
      <c r="AB21" s="45">
        <f t="shared" si="63"/>
        <v>0.86499999999999999</v>
      </c>
      <c r="AC21" s="45">
        <f t="shared" si="63"/>
        <v>0.86499999999999999</v>
      </c>
      <c r="AD21" s="45">
        <f t="shared" si="63"/>
        <v>0.8650000000000001</v>
      </c>
      <c r="AE21" s="45">
        <f t="shared" si="63"/>
        <v>0.86499999999999999</v>
      </c>
      <c r="AF21" s="45">
        <f t="shared" si="63"/>
        <v>0.86499999999999988</v>
      </c>
      <c r="AG21" s="45">
        <f t="shared" si="63"/>
        <v>0.86499999999999999</v>
      </c>
      <c r="AH21" s="45">
        <f t="shared" si="63"/>
        <v>0.86499999999999999</v>
      </c>
      <c r="AI21" s="45">
        <f t="shared" si="63"/>
        <v>0.86499999999999999</v>
      </c>
      <c r="AJ21" s="45">
        <f t="shared" si="63"/>
        <v>0.86499999999999999</v>
      </c>
      <c r="AK21" s="45">
        <f t="shared" si="63"/>
        <v>0.86499999999999999</v>
      </c>
      <c r="AL21" s="45">
        <f t="shared" si="63"/>
        <v>0.86499999999999999</v>
      </c>
      <c r="AM21" s="45">
        <f t="shared" si="63"/>
        <v>0.86499999999999999</v>
      </c>
      <c r="AN21" s="45">
        <f t="shared" si="63"/>
        <v>0.86499999999999999</v>
      </c>
      <c r="AO21" s="45">
        <f t="shared" si="63"/>
        <v>0.86499999999999999</v>
      </c>
      <c r="AP21" s="45">
        <f t="shared" si="63"/>
        <v>0.8650000000000001</v>
      </c>
      <c r="AQ21" s="45">
        <f t="shared" si="63"/>
        <v>0.8650000000000001</v>
      </c>
      <c r="AR21" s="45">
        <f t="shared" si="63"/>
        <v>0.86499999999999988</v>
      </c>
      <c r="AS21" s="45">
        <f t="shared" si="63"/>
        <v>0.86499999999999999</v>
      </c>
      <c r="AT21" s="45">
        <f t="shared" si="63"/>
        <v>0.86499999999999999</v>
      </c>
      <c r="AU21" s="45">
        <f t="shared" si="63"/>
        <v>0.86499999999999999</v>
      </c>
      <c r="AV21" s="45">
        <f t="shared" si="63"/>
        <v>0.86499999999999999</v>
      </c>
      <c r="AW21" s="45">
        <f t="shared" si="63"/>
        <v>0.86499999999999999</v>
      </c>
      <c r="AX21" s="45">
        <f t="shared" si="63"/>
        <v>0.86499999999999999</v>
      </c>
      <c r="AY21" s="45">
        <f t="shared" si="63"/>
        <v>0.86499999999999999</v>
      </c>
      <c r="AZ21" s="45">
        <f t="shared" si="63"/>
        <v>0.86499999999999988</v>
      </c>
      <c r="BA21" s="45">
        <f t="shared" si="63"/>
        <v>0.86499999999999999</v>
      </c>
      <c r="BB21" s="45">
        <f t="shared" si="63"/>
        <v>0.86499999999999999</v>
      </c>
      <c r="BC21" s="45">
        <f t="shared" si="63"/>
        <v>0.86499999999999999</v>
      </c>
      <c r="BD21" s="45">
        <f t="shared" si="63"/>
        <v>0.86499999999999999</v>
      </c>
      <c r="BE21" s="45">
        <f t="shared" si="63"/>
        <v>0.86499999999999999</v>
      </c>
      <c r="BF21" s="45">
        <f t="shared" si="63"/>
        <v>0.86499999999999999</v>
      </c>
      <c r="BG21" s="45">
        <f t="shared" si="63"/>
        <v>0.86499999999999999</v>
      </c>
      <c r="BH21" s="45">
        <f t="shared" si="63"/>
        <v>0.86499999999999999</v>
      </c>
      <c r="BI21" s="45">
        <f t="shared" si="63"/>
        <v>0.86499999999999999</v>
      </c>
      <c r="BJ21" s="45">
        <f t="shared" si="63"/>
        <v>0.86499999999999999</v>
      </c>
      <c r="BK21" s="45">
        <f t="shared" si="63"/>
        <v>0.86499999999999999</v>
      </c>
    </row>
    <row r="22" spans="2:63" hidden="1" outlineLevel="1" x14ac:dyDescent="0.35">
      <c r="C22" t="s">
        <v>21</v>
      </c>
    </row>
    <row r="23" spans="2:63" hidden="1" outlineLevel="1" x14ac:dyDescent="0.35">
      <c r="B23" s="5" t="s">
        <v>86</v>
      </c>
      <c r="D23" t="s">
        <v>21</v>
      </c>
    </row>
    <row r="24" spans="2:63" hidden="1" outlineLevel="1" x14ac:dyDescent="0.35">
      <c r="B24" t="s">
        <v>87</v>
      </c>
      <c r="D24" s="46">
        <f>Forecasts!G83</f>
        <v>10000</v>
      </c>
      <c r="E24" s="46">
        <f>Forecasts!H83</f>
        <v>16000</v>
      </c>
      <c r="F24" s="46">
        <f>Forecasts!I83</f>
        <v>33500</v>
      </c>
      <c r="G24" s="46">
        <f>Forecasts!J83</f>
        <v>33500</v>
      </c>
      <c r="H24" s="46">
        <f>Forecasts!K83</f>
        <v>33500</v>
      </c>
      <c r="I24" s="46">
        <f>Forecasts!L83</f>
        <v>33500</v>
      </c>
      <c r="J24" s="46">
        <f>Forecasts!M83</f>
        <v>33500</v>
      </c>
      <c r="K24" s="46">
        <f>Forecasts!N83</f>
        <v>33500</v>
      </c>
      <c r="L24" s="46">
        <f>Forecasts!O83</f>
        <v>33500</v>
      </c>
      <c r="M24" s="46">
        <f>Forecasts!P83</f>
        <v>33500</v>
      </c>
      <c r="N24" s="46">
        <f>Forecasts!Q83</f>
        <v>33500</v>
      </c>
      <c r="O24" s="46">
        <f>Forecasts!R83</f>
        <v>33500</v>
      </c>
      <c r="P24" s="46">
        <f>Forecasts!S83</f>
        <v>33500</v>
      </c>
      <c r="Q24" s="46">
        <f>Forecasts!T83</f>
        <v>33500</v>
      </c>
      <c r="R24" s="46">
        <f>Forecasts!U83</f>
        <v>43500</v>
      </c>
      <c r="S24" s="46">
        <f>Forecasts!V83</f>
        <v>43500</v>
      </c>
      <c r="T24" s="46">
        <f>Forecasts!W83</f>
        <v>43500</v>
      </c>
      <c r="U24" s="46">
        <f>Forecasts!X83</f>
        <v>53500</v>
      </c>
      <c r="V24" s="46">
        <f>Forecasts!Y83</f>
        <v>53500</v>
      </c>
      <c r="W24" s="46">
        <f>Forecasts!Z83</f>
        <v>53500</v>
      </c>
      <c r="X24" s="46">
        <f>Forecasts!AA83</f>
        <v>63500</v>
      </c>
      <c r="Y24" s="46">
        <f>Forecasts!AB83</f>
        <v>63500</v>
      </c>
      <c r="Z24" s="46">
        <f>Forecasts!AC83</f>
        <v>63500</v>
      </c>
      <c r="AA24" s="46">
        <f>Forecasts!AD83</f>
        <v>73500</v>
      </c>
      <c r="AB24" s="46">
        <f>Forecasts!AE83</f>
        <v>73500</v>
      </c>
      <c r="AC24" s="46">
        <f>Forecasts!AF83</f>
        <v>73500</v>
      </c>
      <c r="AD24" s="46">
        <f>Forecasts!AG83</f>
        <v>83500</v>
      </c>
      <c r="AE24" s="46">
        <f>Forecasts!AH83</f>
        <v>83500</v>
      </c>
      <c r="AF24" s="46">
        <f>Forecasts!AI83</f>
        <v>83500</v>
      </c>
      <c r="AG24" s="46">
        <f>Forecasts!AJ83</f>
        <v>93500</v>
      </c>
      <c r="AH24" s="46">
        <f>Forecasts!AK83</f>
        <v>93500</v>
      </c>
      <c r="AI24" s="46">
        <f>Forecasts!AL83</f>
        <v>93500</v>
      </c>
      <c r="AJ24" s="46">
        <f>Forecasts!AM83</f>
        <v>103500</v>
      </c>
      <c r="AK24" s="46">
        <f>Forecasts!AN83</f>
        <v>103500</v>
      </c>
      <c r="AL24" s="46">
        <f>Forecasts!AO83</f>
        <v>103500</v>
      </c>
      <c r="AM24" s="46">
        <f>Forecasts!AP83</f>
        <v>113500</v>
      </c>
      <c r="AN24" s="46">
        <f>Forecasts!AQ83</f>
        <v>113500</v>
      </c>
      <c r="AO24" s="46">
        <f>Forecasts!AR83</f>
        <v>113500</v>
      </c>
      <c r="AP24" s="46">
        <f>Forecasts!AS83</f>
        <v>113500</v>
      </c>
      <c r="AQ24" s="46">
        <f>Forecasts!AT83</f>
        <v>113500</v>
      </c>
      <c r="AR24" s="46">
        <f>Forecasts!AU83</f>
        <v>113500</v>
      </c>
      <c r="AS24" s="46">
        <f>Forecasts!AV83</f>
        <v>113500</v>
      </c>
      <c r="AT24" s="46">
        <f>Forecasts!AW83</f>
        <v>113500</v>
      </c>
      <c r="AU24" s="46">
        <f>Forecasts!AX83</f>
        <v>113500</v>
      </c>
      <c r="AV24" s="46">
        <f>Forecasts!AY83</f>
        <v>113500</v>
      </c>
      <c r="AW24" s="46">
        <f>Forecasts!AZ83</f>
        <v>113500</v>
      </c>
      <c r="AX24" s="46">
        <f>Forecasts!BA83</f>
        <v>113500</v>
      </c>
      <c r="AY24" s="46">
        <f>Forecasts!BB83</f>
        <v>113500</v>
      </c>
      <c r="AZ24" s="46">
        <f>Forecasts!BC83</f>
        <v>113500</v>
      </c>
      <c r="BA24" s="46">
        <f>Forecasts!BD83</f>
        <v>113500</v>
      </c>
      <c r="BB24" s="46">
        <f>Forecasts!BE83</f>
        <v>113500</v>
      </c>
      <c r="BC24" s="46">
        <f>Forecasts!BF83</f>
        <v>113500</v>
      </c>
      <c r="BD24" s="46">
        <f>Forecasts!BG83</f>
        <v>113500</v>
      </c>
      <c r="BE24" s="46">
        <f>Forecasts!BH83</f>
        <v>113500</v>
      </c>
      <c r="BF24" s="46">
        <f>Forecasts!BI83</f>
        <v>113500</v>
      </c>
      <c r="BG24" s="46">
        <f>Forecasts!BJ83</f>
        <v>113500</v>
      </c>
      <c r="BH24" s="46">
        <f>Forecasts!BK83</f>
        <v>113500</v>
      </c>
      <c r="BI24" s="46">
        <f>Forecasts!BL83</f>
        <v>113500</v>
      </c>
      <c r="BJ24" s="46">
        <f>Forecasts!BM83</f>
        <v>113500</v>
      </c>
      <c r="BK24" s="46">
        <f>Forecasts!BN83</f>
        <v>113500</v>
      </c>
    </row>
    <row r="25" spans="2:63" hidden="1" outlineLevel="1" x14ac:dyDescent="0.35">
      <c r="B25" t="str">
        <f>Forecasts!B87</f>
        <v>Rent</v>
      </c>
      <c r="D25" s="46">
        <f>Forecasts!G87</f>
        <v>5000</v>
      </c>
      <c r="E25" s="46">
        <f>Forecasts!H87</f>
        <v>5000</v>
      </c>
      <c r="F25" s="46">
        <f>Forecasts!I87</f>
        <v>5000</v>
      </c>
      <c r="G25" s="46">
        <f>Forecasts!J87</f>
        <v>5000</v>
      </c>
      <c r="H25" s="46">
        <f>Forecasts!K87</f>
        <v>5000</v>
      </c>
      <c r="I25" s="46">
        <f>Forecasts!L87</f>
        <v>5000</v>
      </c>
      <c r="J25" s="46">
        <f>Forecasts!M87</f>
        <v>5000</v>
      </c>
      <c r="K25" s="46">
        <f>Forecasts!N87</f>
        <v>5000</v>
      </c>
      <c r="L25" s="46">
        <f>Forecasts!O87</f>
        <v>5000</v>
      </c>
      <c r="M25" s="46">
        <f>Forecasts!P87</f>
        <v>5000</v>
      </c>
      <c r="N25" s="46">
        <f>Forecasts!Q87</f>
        <v>5000</v>
      </c>
      <c r="O25" s="46">
        <f>Forecasts!R87</f>
        <v>5000</v>
      </c>
      <c r="P25" s="46">
        <f>Forecasts!S87</f>
        <v>5000</v>
      </c>
      <c r="Q25" s="46">
        <f>Forecasts!T87</f>
        <v>5000</v>
      </c>
      <c r="R25" s="46">
        <f>Forecasts!U87</f>
        <v>5000</v>
      </c>
      <c r="S25" s="46">
        <f>Forecasts!V87</f>
        <v>5000</v>
      </c>
      <c r="T25" s="46">
        <f>Forecasts!W87</f>
        <v>5000</v>
      </c>
      <c r="U25" s="46">
        <f>Forecasts!X87</f>
        <v>5000</v>
      </c>
      <c r="V25" s="46">
        <f>Forecasts!Y87</f>
        <v>5000</v>
      </c>
      <c r="W25" s="46">
        <f>Forecasts!Z87</f>
        <v>5000</v>
      </c>
      <c r="X25" s="46">
        <f>Forecasts!AA87</f>
        <v>5000</v>
      </c>
      <c r="Y25" s="46">
        <f>Forecasts!AB87</f>
        <v>5000</v>
      </c>
      <c r="Z25" s="46">
        <f>Forecasts!AC87</f>
        <v>5000</v>
      </c>
      <c r="AA25" s="46">
        <f>Forecasts!AD87</f>
        <v>5000</v>
      </c>
      <c r="AB25" s="46">
        <f>Forecasts!AE87</f>
        <v>5000</v>
      </c>
      <c r="AC25" s="46">
        <f>Forecasts!AF87</f>
        <v>5000</v>
      </c>
      <c r="AD25" s="46">
        <f>Forecasts!AG87</f>
        <v>5000</v>
      </c>
      <c r="AE25" s="46">
        <f>Forecasts!AH87</f>
        <v>5000</v>
      </c>
      <c r="AF25" s="46">
        <f>Forecasts!AI87</f>
        <v>5000</v>
      </c>
      <c r="AG25" s="46">
        <f>Forecasts!AJ87</f>
        <v>5000</v>
      </c>
      <c r="AH25" s="46">
        <f>Forecasts!AK87</f>
        <v>5000</v>
      </c>
      <c r="AI25" s="46">
        <f>Forecasts!AL87</f>
        <v>5000</v>
      </c>
      <c r="AJ25" s="46">
        <f>Forecasts!AM87</f>
        <v>5000</v>
      </c>
      <c r="AK25" s="46">
        <f>Forecasts!AN87</f>
        <v>5000</v>
      </c>
      <c r="AL25" s="46">
        <f>Forecasts!AO87</f>
        <v>5000</v>
      </c>
      <c r="AM25" s="46">
        <f>Forecasts!AP87</f>
        <v>5000</v>
      </c>
      <c r="AN25" s="46">
        <f>Forecasts!AQ87</f>
        <v>5000</v>
      </c>
      <c r="AO25" s="46">
        <f>Forecasts!AR87</f>
        <v>5000</v>
      </c>
      <c r="AP25" s="46">
        <f>Forecasts!AS87</f>
        <v>5000</v>
      </c>
      <c r="AQ25" s="46">
        <f>Forecasts!AT87</f>
        <v>5000</v>
      </c>
      <c r="AR25" s="46">
        <f>Forecasts!AU87</f>
        <v>5000</v>
      </c>
      <c r="AS25" s="46">
        <f>Forecasts!AV87</f>
        <v>5000</v>
      </c>
      <c r="AT25" s="46">
        <f>Forecasts!AW87</f>
        <v>5000</v>
      </c>
      <c r="AU25" s="46">
        <f>Forecasts!AX87</f>
        <v>5000</v>
      </c>
      <c r="AV25" s="46">
        <f>Forecasts!AY87</f>
        <v>5000</v>
      </c>
      <c r="AW25" s="46">
        <f>Forecasts!AZ87</f>
        <v>5000</v>
      </c>
      <c r="AX25" s="46">
        <f>Forecasts!BA87</f>
        <v>5000</v>
      </c>
      <c r="AY25" s="46">
        <f>Forecasts!BB87</f>
        <v>5000</v>
      </c>
      <c r="AZ25" s="46">
        <f>Forecasts!BC87</f>
        <v>5000</v>
      </c>
      <c r="BA25" s="46">
        <f>Forecasts!BD87</f>
        <v>5000</v>
      </c>
      <c r="BB25" s="46">
        <f>Forecasts!BE87</f>
        <v>5000</v>
      </c>
      <c r="BC25" s="46">
        <f>Forecasts!BF87</f>
        <v>5000</v>
      </c>
      <c r="BD25" s="46">
        <f>Forecasts!BG87</f>
        <v>5000</v>
      </c>
      <c r="BE25" s="46">
        <f>Forecasts!BH87</f>
        <v>5000</v>
      </c>
      <c r="BF25" s="46">
        <f>Forecasts!BI87</f>
        <v>5000</v>
      </c>
      <c r="BG25" s="46">
        <f>Forecasts!BJ87</f>
        <v>5000</v>
      </c>
      <c r="BH25" s="46">
        <f>Forecasts!BK87</f>
        <v>5000</v>
      </c>
      <c r="BI25" s="46">
        <f>Forecasts!BL87</f>
        <v>5000</v>
      </c>
      <c r="BJ25" s="46">
        <f>Forecasts!BM87</f>
        <v>5000</v>
      </c>
      <c r="BK25" s="46">
        <f>Forecasts!BN87</f>
        <v>5000</v>
      </c>
    </row>
    <row r="26" spans="2:63" hidden="1" outlineLevel="1" x14ac:dyDescent="0.35">
      <c r="B26" t="str">
        <f>Forecasts!B88</f>
        <v>Dues and Subscriptions</v>
      </c>
      <c r="D26" s="46">
        <f>Forecasts!G88</f>
        <v>1000</v>
      </c>
      <c r="E26" s="46">
        <f>Forecasts!H88</f>
        <v>1050</v>
      </c>
      <c r="F26" s="46">
        <f>Forecasts!I88</f>
        <v>1102.5</v>
      </c>
      <c r="G26" s="46">
        <f>Forecasts!J88</f>
        <v>1157.625</v>
      </c>
      <c r="H26" s="46">
        <f>Forecasts!K88</f>
        <v>1215.5062500000001</v>
      </c>
      <c r="I26" s="46">
        <f>Forecasts!L88</f>
        <v>1276.2815625000003</v>
      </c>
      <c r="J26" s="46">
        <f>Forecasts!M88</f>
        <v>1340.0956406250004</v>
      </c>
      <c r="K26" s="46">
        <f>Forecasts!N88</f>
        <v>1407.1004226562504</v>
      </c>
      <c r="L26" s="46">
        <f>Forecasts!O88</f>
        <v>1477.4554437890631</v>
      </c>
      <c r="M26" s="46">
        <f>Forecasts!P88</f>
        <v>1551.3282159785163</v>
      </c>
      <c r="N26" s="46">
        <f>Forecasts!Q88</f>
        <v>1628.8946267774422</v>
      </c>
      <c r="O26" s="46">
        <f>Forecasts!R88</f>
        <v>1710.3393581163143</v>
      </c>
      <c r="P26" s="46">
        <f>Forecasts!S88</f>
        <v>1795.8563260221301</v>
      </c>
      <c r="Q26" s="46">
        <f>Forecasts!T88</f>
        <v>1885.6491423232367</v>
      </c>
      <c r="R26" s="46">
        <f>Forecasts!U88</f>
        <v>1979.9315994393985</v>
      </c>
      <c r="S26" s="46">
        <f>Forecasts!V88</f>
        <v>2078.9281794113685</v>
      </c>
      <c r="T26" s="46">
        <f>Forecasts!W88</f>
        <v>2182.874588381937</v>
      </c>
      <c r="U26" s="46">
        <f>Forecasts!X88</f>
        <v>2292.0183178010338</v>
      </c>
      <c r="V26" s="46">
        <f>Forecasts!Y88</f>
        <v>2406.6192336910858</v>
      </c>
      <c r="W26" s="46">
        <f>Forecasts!Z88</f>
        <v>2526.9501953756403</v>
      </c>
      <c r="X26" s="46">
        <f>Forecasts!AA88</f>
        <v>2653.2977051444223</v>
      </c>
      <c r="Y26" s="46">
        <f>Forecasts!AB88</f>
        <v>2785.9625904016434</v>
      </c>
      <c r="Z26" s="46">
        <f>Forecasts!AC88</f>
        <v>2925.2607199217259</v>
      </c>
      <c r="AA26" s="46">
        <f>Forecasts!AD88</f>
        <v>3071.5237559178122</v>
      </c>
      <c r="AB26" s="46">
        <f>Forecasts!AE88</f>
        <v>3225.0999437137029</v>
      </c>
      <c r="AC26" s="46">
        <f>Forecasts!AF88</f>
        <v>3386.3549408993881</v>
      </c>
      <c r="AD26" s="46">
        <f>Forecasts!AG88</f>
        <v>3555.6726879443577</v>
      </c>
      <c r="AE26" s="46">
        <f>Forecasts!AH88</f>
        <v>3733.4563223415757</v>
      </c>
      <c r="AF26" s="46">
        <f>Forecasts!AI88</f>
        <v>3920.1291384586548</v>
      </c>
      <c r="AG26" s="46">
        <f>Forecasts!AJ88</f>
        <v>4116.1355953815873</v>
      </c>
      <c r="AH26" s="46">
        <f>Forecasts!AK88</f>
        <v>4321.9423751506665</v>
      </c>
      <c r="AI26" s="46">
        <f>Forecasts!AL88</f>
        <v>4538.0394939081998</v>
      </c>
      <c r="AJ26" s="46">
        <f>Forecasts!AM88</f>
        <v>4764.9414686036098</v>
      </c>
      <c r="AK26" s="46">
        <f>Forecasts!AN88</f>
        <v>5003.1885420337903</v>
      </c>
      <c r="AL26" s="46">
        <f>Forecasts!AO88</f>
        <v>5253.3479691354796</v>
      </c>
      <c r="AM26" s="46">
        <f>Forecasts!AP88</f>
        <v>5516.0153675922538</v>
      </c>
      <c r="AN26" s="46">
        <f>Forecasts!AQ88</f>
        <v>5791.816135971867</v>
      </c>
      <c r="AO26" s="46">
        <f>Forecasts!AR88</f>
        <v>6081.4069427704608</v>
      </c>
      <c r="AP26" s="46">
        <f>Forecasts!AS88</f>
        <v>6385.4772899089839</v>
      </c>
      <c r="AQ26" s="46">
        <f>Forecasts!AT88</f>
        <v>6704.7511544044337</v>
      </c>
      <c r="AR26" s="46">
        <f>Forecasts!AU88</f>
        <v>7039.9887121246556</v>
      </c>
      <c r="AS26" s="46">
        <f>Forecasts!AV88</f>
        <v>7391.9881477308891</v>
      </c>
      <c r="AT26" s="46">
        <f>Forecasts!AW88</f>
        <v>7761.587555117434</v>
      </c>
      <c r="AU26" s="46">
        <f>Forecasts!AX88</f>
        <v>8149.666932873306</v>
      </c>
      <c r="AV26" s="46">
        <f>Forecasts!AY88</f>
        <v>8557.1502795169708</v>
      </c>
      <c r="AW26" s="46">
        <f>Forecasts!AZ88</f>
        <v>8985.0077934928195</v>
      </c>
      <c r="AX26" s="46">
        <f>Forecasts!BA88</f>
        <v>9434.2581831674615</v>
      </c>
      <c r="AY26" s="46">
        <f>Forecasts!BB88</f>
        <v>9905.9710923258353</v>
      </c>
      <c r="AZ26" s="46">
        <f>Forecasts!BC88</f>
        <v>10401.269646942128</v>
      </c>
      <c r="BA26" s="46">
        <f>Forecasts!BD88</f>
        <v>10921.333129289234</v>
      </c>
      <c r="BB26" s="46">
        <f>Forecasts!BE88</f>
        <v>11467.399785753696</v>
      </c>
      <c r="BC26" s="46">
        <f>Forecasts!BF88</f>
        <v>12040.769775041381</v>
      </c>
      <c r="BD26" s="46">
        <f>Forecasts!BG88</f>
        <v>12642.808263793451</v>
      </c>
      <c r="BE26" s="46">
        <f>Forecasts!BH88</f>
        <v>13274.948676983124</v>
      </c>
      <c r="BF26" s="46">
        <f>Forecasts!BI88</f>
        <v>13938.696110832281</v>
      </c>
      <c r="BG26" s="46">
        <f>Forecasts!BJ88</f>
        <v>14635.630916373895</v>
      </c>
      <c r="BH26" s="46">
        <f>Forecasts!BK88</f>
        <v>15367.412462192591</v>
      </c>
      <c r="BI26" s="46">
        <f>Forecasts!BL88</f>
        <v>16135.783085302221</v>
      </c>
      <c r="BJ26" s="46">
        <f>Forecasts!BM88</f>
        <v>16942.572239567333</v>
      </c>
      <c r="BK26" s="46">
        <f>Forecasts!BN88</f>
        <v>17789.700851545702</v>
      </c>
    </row>
    <row r="27" spans="2:63" hidden="1" outlineLevel="1" x14ac:dyDescent="0.35">
      <c r="B27" t="str">
        <f>Forecasts!B89</f>
        <v>Contractors</v>
      </c>
      <c r="D27" s="46">
        <f>Forecasts!G89</f>
        <v>5000</v>
      </c>
      <c r="E27" s="46">
        <f>Forecasts!H89</f>
        <v>5000</v>
      </c>
      <c r="F27" s="46">
        <f>Forecasts!I89</f>
        <v>5000</v>
      </c>
      <c r="G27" s="46">
        <f>Forecasts!J89</f>
        <v>5000</v>
      </c>
      <c r="H27" s="46">
        <f>Forecasts!K89</f>
        <v>5000</v>
      </c>
      <c r="I27" s="46">
        <f>Forecasts!L89</f>
        <v>5000</v>
      </c>
      <c r="J27" s="46">
        <f>Forecasts!M89</f>
        <v>5000</v>
      </c>
      <c r="K27" s="46">
        <f>Forecasts!N89</f>
        <v>5000</v>
      </c>
      <c r="L27" s="46">
        <f>Forecasts!O89</f>
        <v>5000</v>
      </c>
      <c r="M27" s="46">
        <f>Forecasts!P89</f>
        <v>5000</v>
      </c>
      <c r="N27" s="46">
        <f>Forecasts!Q89</f>
        <v>5000</v>
      </c>
      <c r="O27" s="46">
        <f>Forecasts!R89</f>
        <v>5000</v>
      </c>
      <c r="P27" s="46">
        <f>Forecasts!S89</f>
        <v>5000</v>
      </c>
      <c r="Q27" s="46">
        <f>Forecasts!T89</f>
        <v>5000</v>
      </c>
      <c r="R27" s="46">
        <f>Forecasts!U89</f>
        <v>5000</v>
      </c>
      <c r="S27" s="46">
        <f>Forecasts!V89</f>
        <v>5000</v>
      </c>
      <c r="T27" s="46">
        <f>Forecasts!W89</f>
        <v>5000</v>
      </c>
      <c r="U27" s="46">
        <f>Forecasts!X89</f>
        <v>5000</v>
      </c>
      <c r="V27" s="46">
        <f>Forecasts!Y89</f>
        <v>5000</v>
      </c>
      <c r="W27" s="46">
        <f>Forecasts!Z89</f>
        <v>5000</v>
      </c>
      <c r="X27" s="46">
        <f>Forecasts!AA89</f>
        <v>5000</v>
      </c>
      <c r="Y27" s="46">
        <f>Forecasts!AB89</f>
        <v>5000</v>
      </c>
      <c r="Z27" s="46">
        <f>Forecasts!AC89</f>
        <v>5000</v>
      </c>
      <c r="AA27" s="46">
        <f>Forecasts!AD89</f>
        <v>5000</v>
      </c>
      <c r="AB27" s="46">
        <f>Forecasts!AE89</f>
        <v>5000</v>
      </c>
      <c r="AC27" s="46">
        <f>Forecasts!AF89</f>
        <v>5000</v>
      </c>
      <c r="AD27" s="46">
        <f>Forecasts!AG89</f>
        <v>5000</v>
      </c>
      <c r="AE27" s="46">
        <f>Forecasts!AH89</f>
        <v>5000</v>
      </c>
      <c r="AF27" s="46">
        <f>Forecasts!AI89</f>
        <v>5000</v>
      </c>
      <c r="AG27" s="46">
        <f>Forecasts!AJ89</f>
        <v>5000</v>
      </c>
      <c r="AH27" s="46">
        <f>Forecasts!AK89</f>
        <v>5000</v>
      </c>
      <c r="AI27" s="46">
        <f>Forecasts!AL89</f>
        <v>5000</v>
      </c>
      <c r="AJ27" s="46">
        <f>Forecasts!AM89</f>
        <v>5000</v>
      </c>
      <c r="AK27" s="46">
        <f>Forecasts!AN89</f>
        <v>5000</v>
      </c>
      <c r="AL27" s="46">
        <f>Forecasts!AO89</f>
        <v>5000</v>
      </c>
      <c r="AM27" s="46">
        <f>Forecasts!AP89</f>
        <v>5000</v>
      </c>
      <c r="AN27" s="46">
        <f>Forecasts!AQ89</f>
        <v>5000</v>
      </c>
      <c r="AO27" s="46">
        <f>Forecasts!AR89</f>
        <v>5000</v>
      </c>
      <c r="AP27" s="46">
        <f>Forecasts!AS89</f>
        <v>5000</v>
      </c>
      <c r="AQ27" s="46">
        <f>Forecasts!AT89</f>
        <v>5000</v>
      </c>
      <c r="AR27" s="46">
        <f>Forecasts!AU89</f>
        <v>5000</v>
      </c>
      <c r="AS27" s="46">
        <f>Forecasts!AV89</f>
        <v>5000</v>
      </c>
      <c r="AT27" s="46">
        <f>Forecasts!AW89</f>
        <v>5000</v>
      </c>
      <c r="AU27" s="46">
        <f>Forecasts!AX89</f>
        <v>5000</v>
      </c>
      <c r="AV27" s="46">
        <f>Forecasts!AY89</f>
        <v>5000</v>
      </c>
      <c r="AW27" s="46">
        <f>Forecasts!AZ89</f>
        <v>5000</v>
      </c>
      <c r="AX27" s="46">
        <f>Forecasts!BA89</f>
        <v>5000</v>
      </c>
      <c r="AY27" s="46">
        <f>Forecasts!BB89</f>
        <v>5000</v>
      </c>
      <c r="AZ27" s="46">
        <f>Forecasts!BC89</f>
        <v>5000</v>
      </c>
      <c r="BA27" s="46">
        <f>Forecasts!BD89</f>
        <v>5000</v>
      </c>
      <c r="BB27" s="46">
        <f>Forecasts!BE89</f>
        <v>5000</v>
      </c>
      <c r="BC27" s="46">
        <f>Forecasts!BF89</f>
        <v>5000</v>
      </c>
      <c r="BD27" s="46">
        <f>Forecasts!BG89</f>
        <v>5000</v>
      </c>
      <c r="BE27" s="46">
        <f>Forecasts!BH89</f>
        <v>5000</v>
      </c>
      <c r="BF27" s="46">
        <f>Forecasts!BI89</f>
        <v>5000</v>
      </c>
      <c r="BG27" s="46">
        <f>Forecasts!BJ89</f>
        <v>5000</v>
      </c>
      <c r="BH27" s="46">
        <f>Forecasts!BK89</f>
        <v>5000</v>
      </c>
      <c r="BI27" s="46">
        <f>Forecasts!BL89</f>
        <v>5000</v>
      </c>
      <c r="BJ27" s="46">
        <f>Forecasts!BM89</f>
        <v>5000</v>
      </c>
      <c r="BK27" s="46">
        <f>Forecasts!BN89</f>
        <v>5000</v>
      </c>
    </row>
    <row r="28" spans="2:63" hidden="1" outlineLevel="1" x14ac:dyDescent="0.35">
      <c r="B28" t="str">
        <f>Forecasts!B90</f>
        <v>Utilities</v>
      </c>
      <c r="D28" s="46">
        <f>Forecasts!G90</f>
        <v>100</v>
      </c>
      <c r="E28" s="46">
        <f>Forecasts!H90</f>
        <v>102</v>
      </c>
      <c r="F28" s="46">
        <f>Forecasts!I90</f>
        <v>104.04</v>
      </c>
      <c r="G28" s="46">
        <f>Forecasts!J90</f>
        <v>106.1208</v>
      </c>
      <c r="H28" s="46">
        <f>Forecasts!K90</f>
        <v>108.243216</v>
      </c>
      <c r="I28" s="46">
        <f>Forecasts!L90</f>
        <v>110.40808032000001</v>
      </c>
      <c r="J28" s="46">
        <f>Forecasts!M90</f>
        <v>112.61624192640001</v>
      </c>
      <c r="K28" s="46">
        <f>Forecasts!N90</f>
        <v>114.868566764928</v>
      </c>
      <c r="L28" s="46">
        <f>Forecasts!O90</f>
        <v>117.16593810022657</v>
      </c>
      <c r="M28" s="46">
        <f>Forecasts!P90</f>
        <v>119.5092568622311</v>
      </c>
      <c r="N28" s="46">
        <f>Forecasts!Q90</f>
        <v>121.89944199947573</v>
      </c>
      <c r="O28" s="46">
        <f>Forecasts!R90</f>
        <v>124.33743083946524</v>
      </c>
      <c r="P28" s="46">
        <f>Forecasts!S90</f>
        <v>126.82417945625456</v>
      </c>
      <c r="Q28" s="46">
        <f>Forecasts!T90</f>
        <v>129.36066304537965</v>
      </c>
      <c r="R28" s="46">
        <f>Forecasts!U90</f>
        <v>131.94787630628724</v>
      </c>
      <c r="S28" s="46">
        <f>Forecasts!V90</f>
        <v>134.58683383241299</v>
      </c>
      <c r="T28" s="46">
        <f>Forecasts!W90</f>
        <v>137.27857050906127</v>
      </c>
      <c r="U28" s="46">
        <f>Forecasts!X90</f>
        <v>140.02414191924251</v>
      </c>
      <c r="V28" s="46">
        <f>Forecasts!Y90</f>
        <v>142.82462475762736</v>
      </c>
      <c r="W28" s="46">
        <f>Forecasts!Z90</f>
        <v>145.6811172527799</v>
      </c>
      <c r="X28" s="46">
        <f>Forecasts!AA90</f>
        <v>148.59473959783551</v>
      </c>
      <c r="Y28" s="46">
        <f>Forecasts!AB90</f>
        <v>151.56663438979223</v>
      </c>
      <c r="Z28" s="46">
        <f>Forecasts!AC90</f>
        <v>154.59796707758807</v>
      </c>
      <c r="AA28" s="46">
        <f>Forecasts!AD90</f>
        <v>157.68992641913982</v>
      </c>
      <c r="AB28" s="46">
        <f>Forecasts!AE90</f>
        <v>160.84372494752262</v>
      </c>
      <c r="AC28" s="46">
        <f>Forecasts!AF90</f>
        <v>164.06059944647308</v>
      </c>
      <c r="AD28" s="46">
        <f>Forecasts!AG90</f>
        <v>167.34181143540255</v>
      </c>
      <c r="AE28" s="46">
        <f>Forecasts!AH90</f>
        <v>170.68864766411059</v>
      </c>
      <c r="AF28" s="46">
        <f>Forecasts!AI90</f>
        <v>174.1024206173928</v>
      </c>
      <c r="AG28" s="46">
        <f>Forecasts!AJ90</f>
        <v>177.58446902974066</v>
      </c>
      <c r="AH28" s="46">
        <f>Forecasts!AK90</f>
        <v>181.13615841033547</v>
      </c>
      <c r="AI28" s="46">
        <f>Forecasts!AL90</f>
        <v>184.75888157854217</v>
      </c>
      <c r="AJ28" s="46">
        <f>Forecasts!AM90</f>
        <v>188.45405921011303</v>
      </c>
      <c r="AK28" s="46">
        <f>Forecasts!AN90</f>
        <v>192.22314039431529</v>
      </c>
      <c r="AL28" s="46">
        <f>Forecasts!AO90</f>
        <v>196.06760320220161</v>
      </c>
      <c r="AM28" s="46">
        <f>Forecasts!AP90</f>
        <v>199.98895526624565</v>
      </c>
      <c r="AN28" s="46">
        <f>Forecasts!AQ90</f>
        <v>203.98873437157056</v>
      </c>
      <c r="AO28" s="46">
        <f>Forecasts!AR90</f>
        <v>208.06850905900197</v>
      </c>
      <c r="AP28" s="46">
        <f>Forecasts!AS90</f>
        <v>212.22987924018202</v>
      </c>
      <c r="AQ28" s="46">
        <f>Forecasts!AT90</f>
        <v>216.47447682498566</v>
      </c>
      <c r="AR28" s="46">
        <f>Forecasts!AU90</f>
        <v>220.80396636148538</v>
      </c>
      <c r="AS28" s="46">
        <f>Forecasts!AV90</f>
        <v>225.22004568871509</v>
      </c>
      <c r="AT28" s="46">
        <f>Forecasts!AW90</f>
        <v>229.72444660248939</v>
      </c>
      <c r="AU28" s="46">
        <f>Forecasts!AX90</f>
        <v>234.31893553453918</v>
      </c>
      <c r="AV28" s="46">
        <f>Forecasts!AY90</f>
        <v>239.00531424522995</v>
      </c>
      <c r="AW28" s="46">
        <f>Forecasts!AZ90</f>
        <v>243.78542053013456</v>
      </c>
      <c r="AX28" s="46">
        <f>Forecasts!BA90</f>
        <v>248.66112894073726</v>
      </c>
      <c r="AY28" s="46">
        <f>Forecasts!BB90</f>
        <v>253.63435151955201</v>
      </c>
      <c r="AZ28" s="46">
        <f>Forecasts!BC90</f>
        <v>258.70703854994304</v>
      </c>
      <c r="BA28" s="46">
        <f>Forecasts!BD90</f>
        <v>263.8811793209419</v>
      </c>
      <c r="BB28" s="46">
        <f>Forecasts!BE90</f>
        <v>269.15880290736072</v>
      </c>
      <c r="BC28" s="46">
        <f>Forecasts!BF90</f>
        <v>274.54197896550795</v>
      </c>
      <c r="BD28" s="46">
        <f>Forecasts!BG90</f>
        <v>280.0328185448181</v>
      </c>
      <c r="BE28" s="46">
        <f>Forecasts!BH90</f>
        <v>285.63347491571449</v>
      </c>
      <c r="BF28" s="46">
        <f>Forecasts!BI90</f>
        <v>291.3461444140288</v>
      </c>
      <c r="BG28" s="46">
        <f>Forecasts!BJ90</f>
        <v>297.17306730230939</v>
      </c>
      <c r="BH28" s="46">
        <f>Forecasts!BK90</f>
        <v>303.1165286483556</v>
      </c>
      <c r="BI28" s="46">
        <f>Forecasts!BL90</f>
        <v>309.17885922132274</v>
      </c>
      <c r="BJ28" s="46">
        <f>Forecasts!BM90</f>
        <v>315.36243640574918</v>
      </c>
      <c r="BK28" s="46">
        <f>Forecasts!BN90</f>
        <v>321.66968513386416</v>
      </c>
    </row>
    <row r="29" spans="2:63" hidden="1" outlineLevel="1" x14ac:dyDescent="0.35">
      <c r="B29" t="str">
        <f>Forecasts!B91</f>
        <v>Travel and Entertainment</v>
      </c>
      <c r="D29" s="46">
        <f>Forecasts!G91</f>
        <v>3000</v>
      </c>
      <c r="E29" s="46">
        <f>Forecasts!H91</f>
        <v>3150</v>
      </c>
      <c r="F29" s="46">
        <f>Forecasts!I91</f>
        <v>3307.5</v>
      </c>
      <c r="G29" s="46">
        <f>Forecasts!J91</f>
        <v>3472.875</v>
      </c>
      <c r="H29" s="46">
        <f>Forecasts!K91</f>
        <v>3646.5187500000002</v>
      </c>
      <c r="I29" s="46">
        <f>Forecasts!L91</f>
        <v>3828.8446875000004</v>
      </c>
      <c r="J29" s="46">
        <f>Forecasts!M91</f>
        <v>4020.2869218750006</v>
      </c>
      <c r="K29" s="46">
        <f>Forecasts!N91</f>
        <v>4221.3012679687508</v>
      </c>
      <c r="L29" s="46">
        <f>Forecasts!O91</f>
        <v>4432.3663313671886</v>
      </c>
      <c r="M29" s="46">
        <f>Forecasts!P91</f>
        <v>4653.9846479355483</v>
      </c>
      <c r="N29" s="46">
        <f>Forecasts!Q91</f>
        <v>4886.6838803323262</v>
      </c>
      <c r="O29" s="46">
        <f>Forecasts!R91</f>
        <v>5131.0180743489427</v>
      </c>
      <c r="P29" s="46">
        <f>Forecasts!S91</f>
        <v>5387.5689780663897</v>
      </c>
      <c r="Q29" s="46">
        <f>Forecasts!T91</f>
        <v>5656.9474269697093</v>
      </c>
      <c r="R29" s="46">
        <f>Forecasts!U91</f>
        <v>5939.7947983181948</v>
      </c>
      <c r="S29" s="46">
        <f>Forecasts!V91</f>
        <v>6236.7845382341047</v>
      </c>
      <c r="T29" s="46">
        <f>Forecasts!W91</f>
        <v>6548.6237651458105</v>
      </c>
      <c r="U29" s="46">
        <f>Forecasts!X91</f>
        <v>6876.0549534031015</v>
      </c>
      <c r="V29" s="46">
        <f>Forecasts!Y91</f>
        <v>7219.857701073257</v>
      </c>
      <c r="W29" s="46">
        <f>Forecasts!Z91</f>
        <v>7580.8505861269205</v>
      </c>
      <c r="X29" s="46">
        <f>Forecasts!AA91</f>
        <v>7959.8931154332668</v>
      </c>
      <c r="Y29" s="46">
        <f>Forecasts!AB91</f>
        <v>8357.8877712049307</v>
      </c>
      <c r="Z29" s="46">
        <f>Forecasts!AC91</f>
        <v>8775.7821597651782</v>
      </c>
      <c r="AA29" s="46">
        <f>Forecasts!AD91</f>
        <v>9214.5712677534375</v>
      </c>
      <c r="AB29" s="46">
        <f>Forecasts!AE91</f>
        <v>9675.2998311411102</v>
      </c>
      <c r="AC29" s="46">
        <f>Forecasts!AF91</f>
        <v>10159.064822698167</v>
      </c>
      <c r="AD29" s="46">
        <f>Forecasts!AG91</f>
        <v>10667.018063833075</v>
      </c>
      <c r="AE29" s="46">
        <f>Forecasts!AH91</f>
        <v>11200.368967024729</v>
      </c>
      <c r="AF29" s="46">
        <f>Forecasts!AI91</f>
        <v>11760.387415375966</v>
      </c>
      <c r="AG29" s="46">
        <f>Forecasts!AJ91</f>
        <v>12348.406786144766</v>
      </c>
      <c r="AH29" s="46">
        <f>Forecasts!AK91</f>
        <v>12965.827125452004</v>
      </c>
      <c r="AI29" s="46">
        <f>Forecasts!AL91</f>
        <v>13614.118481724605</v>
      </c>
      <c r="AJ29" s="46">
        <f>Forecasts!AM91</f>
        <v>14294.824405810836</v>
      </c>
      <c r="AK29" s="46">
        <f>Forecasts!AN91</f>
        <v>15009.565626101377</v>
      </c>
      <c r="AL29" s="46">
        <f>Forecasts!AO91</f>
        <v>15760.043907406447</v>
      </c>
      <c r="AM29" s="46">
        <f>Forecasts!AP91</f>
        <v>16548.046102776771</v>
      </c>
      <c r="AN29" s="46">
        <f>Forecasts!AQ91</f>
        <v>17375.44840791561</v>
      </c>
      <c r="AO29" s="46">
        <f>Forecasts!AR91</f>
        <v>18244.220828311391</v>
      </c>
      <c r="AP29" s="46">
        <f>Forecasts!AS91</f>
        <v>19156.431869726959</v>
      </c>
      <c r="AQ29" s="46">
        <f>Forecasts!AT91</f>
        <v>20114.253463213307</v>
      </c>
      <c r="AR29" s="46">
        <f>Forecasts!AU91</f>
        <v>21119.966136373972</v>
      </c>
      <c r="AS29" s="46">
        <f>Forecasts!AV91</f>
        <v>22175.964443192672</v>
      </c>
      <c r="AT29" s="46">
        <f>Forecasts!AW91</f>
        <v>23284.762665352308</v>
      </c>
      <c r="AU29" s="46">
        <f>Forecasts!AX91</f>
        <v>24449.000798619923</v>
      </c>
      <c r="AV29" s="46">
        <f>Forecasts!AY91</f>
        <v>25671.450838550922</v>
      </c>
      <c r="AW29" s="46">
        <f>Forecasts!AZ91</f>
        <v>26955.023380478469</v>
      </c>
      <c r="AX29" s="46">
        <f>Forecasts!BA91</f>
        <v>28302.774549502396</v>
      </c>
      <c r="AY29" s="46">
        <f>Forecasts!BB91</f>
        <v>29717.913276977517</v>
      </c>
      <c r="AZ29" s="46">
        <f>Forecasts!BC91</f>
        <v>31203.808940826395</v>
      </c>
      <c r="BA29" s="46">
        <f>Forecasts!BD91</f>
        <v>32763.999387867716</v>
      </c>
      <c r="BB29" s="46">
        <f>Forecasts!BE91</f>
        <v>34402.199357261103</v>
      </c>
      <c r="BC29" s="46">
        <f>Forecasts!BF91</f>
        <v>36122.309325124159</v>
      </c>
      <c r="BD29" s="46">
        <f>Forecasts!BG91</f>
        <v>37928.42479138037</v>
      </c>
      <c r="BE29" s="46">
        <f>Forecasts!BH91</f>
        <v>39824.846030949389</v>
      </c>
      <c r="BF29" s="46">
        <f>Forecasts!BI91</f>
        <v>41816.08833249686</v>
      </c>
      <c r="BG29" s="46">
        <f>Forecasts!BJ91</f>
        <v>43906.892749121704</v>
      </c>
      <c r="BH29" s="46">
        <f>Forecasts!BK91</f>
        <v>46102.237386577792</v>
      </c>
      <c r="BI29" s="46">
        <f>Forecasts!BL91</f>
        <v>48407.34925590668</v>
      </c>
      <c r="BJ29" s="46">
        <f>Forecasts!BM91</f>
        <v>50827.716718702017</v>
      </c>
      <c r="BK29" s="46">
        <f>Forecasts!BN91</f>
        <v>53369.102554637117</v>
      </c>
    </row>
    <row r="30" spans="2:63" ht="15" hidden="1" outlineLevel="1" thickBot="1" x14ac:dyDescent="0.4">
      <c r="B30" s="23" t="str">
        <f>Forecasts!B92</f>
        <v>Misc</v>
      </c>
      <c r="C30" s="23"/>
      <c r="D30" s="47">
        <f>Forecasts!G92</f>
        <v>0</v>
      </c>
      <c r="E30" s="47">
        <f>Forecasts!H92</f>
        <v>0</v>
      </c>
      <c r="F30" s="47">
        <f>Forecasts!I92</f>
        <v>0</v>
      </c>
      <c r="G30" s="47">
        <f>Forecasts!J92</f>
        <v>0</v>
      </c>
      <c r="H30" s="47">
        <f>Forecasts!K92</f>
        <v>0</v>
      </c>
      <c r="I30" s="47">
        <f>Forecasts!L92</f>
        <v>0</v>
      </c>
      <c r="J30" s="47">
        <f>Forecasts!M92</f>
        <v>0</v>
      </c>
      <c r="K30" s="47">
        <f>Forecasts!N92</f>
        <v>0</v>
      </c>
      <c r="L30" s="47">
        <f>Forecasts!O92</f>
        <v>0</v>
      </c>
      <c r="M30" s="47">
        <f>Forecasts!P92</f>
        <v>0</v>
      </c>
      <c r="N30" s="47">
        <f>Forecasts!Q92</f>
        <v>0</v>
      </c>
      <c r="O30" s="47">
        <f>Forecasts!R92</f>
        <v>0</v>
      </c>
      <c r="P30" s="47">
        <f>Forecasts!S92</f>
        <v>0</v>
      </c>
      <c r="Q30" s="47">
        <f>Forecasts!T92</f>
        <v>0</v>
      </c>
      <c r="R30" s="47">
        <f>Forecasts!U92</f>
        <v>0</v>
      </c>
      <c r="S30" s="47">
        <f>Forecasts!V92</f>
        <v>0</v>
      </c>
      <c r="T30" s="47">
        <f>Forecasts!W92</f>
        <v>0</v>
      </c>
      <c r="U30" s="47">
        <f>Forecasts!X92</f>
        <v>0</v>
      </c>
      <c r="V30" s="47">
        <f>Forecasts!Y92</f>
        <v>0</v>
      </c>
      <c r="W30" s="47">
        <f>Forecasts!Z92</f>
        <v>0</v>
      </c>
      <c r="X30" s="47">
        <f>Forecasts!AA92</f>
        <v>0</v>
      </c>
      <c r="Y30" s="47">
        <f>Forecasts!AB92</f>
        <v>0</v>
      </c>
      <c r="Z30" s="47">
        <f>Forecasts!AC92</f>
        <v>0</v>
      </c>
      <c r="AA30" s="47">
        <f>Forecasts!AD92</f>
        <v>0</v>
      </c>
      <c r="AB30" s="47">
        <f>Forecasts!AE92</f>
        <v>0</v>
      </c>
      <c r="AC30" s="47">
        <f>Forecasts!AF92</f>
        <v>0</v>
      </c>
      <c r="AD30" s="47">
        <f>Forecasts!AG92</f>
        <v>0</v>
      </c>
      <c r="AE30" s="47">
        <f>Forecasts!AH92</f>
        <v>0</v>
      </c>
      <c r="AF30" s="47">
        <f>Forecasts!AI92</f>
        <v>0</v>
      </c>
      <c r="AG30" s="47">
        <f>Forecasts!AJ92</f>
        <v>0</v>
      </c>
      <c r="AH30" s="47">
        <f>Forecasts!AK92</f>
        <v>0</v>
      </c>
      <c r="AI30" s="47">
        <f>Forecasts!AL92</f>
        <v>0</v>
      </c>
      <c r="AJ30" s="47">
        <f>Forecasts!AM92</f>
        <v>0</v>
      </c>
      <c r="AK30" s="47">
        <f>Forecasts!AN92</f>
        <v>0</v>
      </c>
      <c r="AL30" s="47">
        <f>Forecasts!AO92</f>
        <v>0</v>
      </c>
      <c r="AM30" s="47">
        <f>Forecasts!AP92</f>
        <v>0</v>
      </c>
      <c r="AN30" s="47">
        <f>Forecasts!AQ92</f>
        <v>0</v>
      </c>
      <c r="AO30" s="47">
        <f>Forecasts!AR92</f>
        <v>0</v>
      </c>
      <c r="AP30" s="47">
        <f>Forecasts!AS92</f>
        <v>0</v>
      </c>
      <c r="AQ30" s="47">
        <f>Forecasts!AT92</f>
        <v>0</v>
      </c>
      <c r="AR30" s="47">
        <f>Forecasts!AU92</f>
        <v>0</v>
      </c>
      <c r="AS30" s="47">
        <f>Forecasts!AV92</f>
        <v>0</v>
      </c>
      <c r="AT30" s="47">
        <f>Forecasts!AW92</f>
        <v>0</v>
      </c>
      <c r="AU30" s="47">
        <f>Forecasts!AX92</f>
        <v>0</v>
      </c>
      <c r="AV30" s="47">
        <f>Forecasts!AY92</f>
        <v>0</v>
      </c>
      <c r="AW30" s="47">
        <f>Forecasts!AZ92</f>
        <v>0</v>
      </c>
      <c r="AX30" s="47">
        <f>Forecasts!BA92</f>
        <v>0</v>
      </c>
      <c r="AY30" s="47">
        <f>Forecasts!BB92</f>
        <v>0</v>
      </c>
      <c r="AZ30" s="47">
        <f>Forecasts!BC92</f>
        <v>0</v>
      </c>
      <c r="BA30" s="47">
        <f>Forecasts!BD92</f>
        <v>0</v>
      </c>
      <c r="BB30" s="47">
        <f>Forecasts!BE92</f>
        <v>0</v>
      </c>
      <c r="BC30" s="47">
        <f>Forecasts!BF92</f>
        <v>0</v>
      </c>
      <c r="BD30" s="47">
        <f>Forecasts!BG92</f>
        <v>0</v>
      </c>
      <c r="BE30" s="47">
        <f>Forecasts!BH92</f>
        <v>0</v>
      </c>
      <c r="BF30" s="47">
        <f>Forecasts!BI92</f>
        <v>0</v>
      </c>
      <c r="BG30" s="47">
        <f>Forecasts!BJ92</f>
        <v>0</v>
      </c>
      <c r="BH30" s="47">
        <f>Forecasts!BK92</f>
        <v>0</v>
      </c>
      <c r="BI30" s="47">
        <f>Forecasts!BL92</f>
        <v>0</v>
      </c>
      <c r="BJ30" s="47">
        <f>Forecasts!BM92</f>
        <v>0</v>
      </c>
      <c r="BK30" s="47">
        <f>Forecasts!BN92</f>
        <v>0</v>
      </c>
    </row>
    <row r="31" spans="2:63" hidden="1" outlineLevel="1" x14ac:dyDescent="0.35">
      <c r="B31" s="1" t="s">
        <v>56</v>
      </c>
      <c r="D31" s="44">
        <f>SUM(D24:D30)</f>
        <v>24100</v>
      </c>
      <c r="E31" s="44">
        <f t="shared" ref="E31:BK31" si="64">SUM(E24:E30)</f>
        <v>30302</v>
      </c>
      <c r="F31" s="44">
        <f t="shared" si="64"/>
        <v>48014.04</v>
      </c>
      <c r="G31" s="44">
        <f t="shared" si="64"/>
        <v>48236.620799999997</v>
      </c>
      <c r="H31" s="44">
        <f t="shared" si="64"/>
        <v>48470.268216000004</v>
      </c>
      <c r="I31" s="44">
        <f t="shared" si="64"/>
        <v>48715.534330319999</v>
      </c>
      <c r="J31" s="44">
        <f t="shared" si="64"/>
        <v>48972.998804426396</v>
      </c>
      <c r="K31" s="44">
        <f t="shared" si="64"/>
        <v>49243.27025738993</v>
      </c>
      <c r="L31" s="44">
        <f t="shared" si="64"/>
        <v>49526.987713256472</v>
      </c>
      <c r="M31" s="44">
        <f t="shared" si="64"/>
        <v>49824.822120776291</v>
      </c>
      <c r="N31" s="44">
        <f t="shared" si="64"/>
        <v>50137.477949109249</v>
      </c>
      <c r="O31" s="44">
        <f t="shared" si="64"/>
        <v>50465.694863304714</v>
      </c>
      <c r="P31" s="44">
        <f t="shared" si="64"/>
        <v>50810.249483544772</v>
      </c>
      <c r="Q31" s="44">
        <f t="shared" si="64"/>
        <v>51171.957232338325</v>
      </c>
      <c r="R31" s="44">
        <f t="shared" si="64"/>
        <v>61551.67427406388</v>
      </c>
      <c r="S31" s="44">
        <f t="shared" si="64"/>
        <v>61950.299551477889</v>
      </c>
      <c r="T31" s="44">
        <f t="shared" si="64"/>
        <v>62368.776924036807</v>
      </c>
      <c r="U31" s="44">
        <f t="shared" si="64"/>
        <v>72808.097413123382</v>
      </c>
      <c r="V31" s="44">
        <f t="shared" si="64"/>
        <v>73269.301559521962</v>
      </c>
      <c r="W31" s="44">
        <f t="shared" si="64"/>
        <v>73753.481898755344</v>
      </c>
      <c r="X31" s="44">
        <f t="shared" si="64"/>
        <v>84261.785560175515</v>
      </c>
      <c r="Y31" s="44">
        <f t="shared" si="64"/>
        <v>84795.416995996362</v>
      </c>
      <c r="Z31" s="44">
        <f t="shared" si="64"/>
        <v>85355.640846764494</v>
      </c>
      <c r="AA31" s="44">
        <f t="shared" si="64"/>
        <v>95943.784950090383</v>
      </c>
      <c r="AB31" s="44">
        <f t="shared" si="64"/>
        <v>96561.243499802338</v>
      </c>
      <c r="AC31" s="44">
        <f t="shared" si="64"/>
        <v>97209.480363044029</v>
      </c>
      <c r="AD31" s="44">
        <f t="shared" si="64"/>
        <v>107890.03256321284</v>
      </c>
      <c r="AE31" s="44">
        <f t="shared" si="64"/>
        <v>108604.51393703041</v>
      </c>
      <c r="AF31" s="44">
        <f t="shared" si="64"/>
        <v>109354.61897445201</v>
      </c>
      <c r="AG31" s="44">
        <f t="shared" si="64"/>
        <v>120142.12685055609</v>
      </c>
      <c r="AH31" s="44">
        <f t="shared" si="64"/>
        <v>120968.90565901301</v>
      </c>
      <c r="AI31" s="44">
        <f t="shared" si="64"/>
        <v>121836.91685721136</v>
      </c>
      <c r="AJ31" s="44">
        <f t="shared" si="64"/>
        <v>132748.21993362455</v>
      </c>
      <c r="AK31" s="44">
        <f t="shared" si="64"/>
        <v>133704.97730852949</v>
      </c>
      <c r="AL31" s="44">
        <f t="shared" si="64"/>
        <v>134709.45947974411</v>
      </c>
      <c r="AM31" s="44">
        <f t="shared" si="64"/>
        <v>145764.05042563527</v>
      </c>
      <c r="AN31" s="44">
        <f t="shared" si="64"/>
        <v>146871.25327825904</v>
      </c>
      <c r="AO31" s="44">
        <f t="shared" si="64"/>
        <v>148033.69628014087</v>
      </c>
      <c r="AP31" s="44">
        <f t="shared" si="64"/>
        <v>149254.13903887614</v>
      </c>
      <c r="AQ31" s="44">
        <f t="shared" si="64"/>
        <v>150535.47909444274</v>
      </c>
      <c r="AR31" s="44">
        <f t="shared" si="64"/>
        <v>151880.75881486014</v>
      </c>
      <c r="AS31" s="44">
        <f t="shared" si="64"/>
        <v>153293.17263661229</v>
      </c>
      <c r="AT31" s="44">
        <f t="shared" si="64"/>
        <v>154776.07466707224</v>
      </c>
      <c r="AU31" s="44">
        <f t="shared" si="64"/>
        <v>156332.98666702778</v>
      </c>
      <c r="AV31" s="44">
        <f t="shared" si="64"/>
        <v>157967.60643231313</v>
      </c>
      <c r="AW31" s="44">
        <f t="shared" si="64"/>
        <v>159683.8165945014</v>
      </c>
      <c r="AX31" s="44">
        <f t="shared" si="64"/>
        <v>161485.69386161058</v>
      </c>
      <c r="AY31" s="44">
        <f t="shared" si="64"/>
        <v>163377.5187208229</v>
      </c>
      <c r="AZ31" s="44">
        <f t="shared" si="64"/>
        <v>165363.78562631845</v>
      </c>
      <c r="BA31" s="44">
        <f t="shared" si="64"/>
        <v>167449.21369647791</v>
      </c>
      <c r="BB31" s="44">
        <f t="shared" si="64"/>
        <v>169638.75794592215</v>
      </c>
      <c r="BC31" s="44">
        <f t="shared" si="64"/>
        <v>171937.62107913106</v>
      </c>
      <c r="BD31" s="44">
        <f t="shared" si="64"/>
        <v>174351.26587371866</v>
      </c>
      <c r="BE31" s="44">
        <f t="shared" si="64"/>
        <v>176885.42818284823</v>
      </c>
      <c r="BF31" s="44">
        <f t="shared" si="64"/>
        <v>179546.13058774319</v>
      </c>
      <c r="BG31" s="44">
        <f t="shared" si="64"/>
        <v>182339.69673279789</v>
      </c>
      <c r="BH31" s="44">
        <f t="shared" si="64"/>
        <v>185272.76637741874</v>
      </c>
      <c r="BI31" s="44">
        <f t="shared" si="64"/>
        <v>188352.31120043021</v>
      </c>
      <c r="BJ31" s="44">
        <f t="shared" si="64"/>
        <v>191585.65139467511</v>
      </c>
      <c r="BK31" s="44">
        <f t="shared" si="64"/>
        <v>194980.4730913167</v>
      </c>
    </row>
    <row r="32" spans="2:63" hidden="1" outlineLevel="1" x14ac:dyDescent="0.35"/>
    <row r="33" spans="1:63" hidden="1" outlineLevel="1" x14ac:dyDescent="0.35">
      <c r="B33" s="1" t="s">
        <v>88</v>
      </c>
      <c r="D33" s="44">
        <f>D20-D31</f>
        <v>-11286.53875</v>
      </c>
      <c r="E33" s="44">
        <f t="shared" ref="E33:BK33" si="65">E20-E31</f>
        <v>-10553.980800000001</v>
      </c>
      <c r="F33" s="44">
        <f t="shared" si="65"/>
        <v>-13444.353016749999</v>
      </c>
      <c r="G33" s="44">
        <f t="shared" si="65"/>
        <v>-5915.9062942824894</v>
      </c>
      <c r="H33" s="44">
        <f t="shared" si="65"/>
        <v>1504.2342650696737</v>
      </c>
      <c r="I33" s="44">
        <f t="shared" si="65"/>
        <v>8821.018056402776</v>
      </c>
      <c r="J33" s="44">
        <f t="shared" si="65"/>
        <v>16039.255967855592</v>
      </c>
      <c r="K33" s="44">
        <f t="shared" si="65"/>
        <v>23163.623363702194</v>
      </c>
      <c r="L33" s="44">
        <f t="shared" si="65"/>
        <v>30198.662889332089</v>
      </c>
      <c r="M33" s="44">
        <f t="shared" si="65"/>
        <v>37148.787098361201</v>
      </c>
      <c r="N33" s="44">
        <f t="shared" si="65"/>
        <v>44018.280901844133</v>
      </c>
      <c r="O33" s="44">
        <f t="shared" si="65"/>
        <v>50811.303839277403</v>
      </c>
      <c r="P33" s="44">
        <f t="shared" si="65"/>
        <v>57531.892170797844</v>
      </c>
      <c r="Q33" s="44">
        <f t="shared" si="65"/>
        <v>64183.960789689467</v>
      </c>
      <c r="R33" s="44">
        <f t="shared" si="65"/>
        <v>60771.304954011204</v>
      </c>
      <c r="S33" s="44">
        <f t="shared" si="65"/>
        <v>67297.601835852605</v>
      </c>
      <c r="T33" s="44">
        <f t="shared" si="65"/>
        <v>73766.411886409725</v>
      </c>
      <c r="U33" s="44">
        <f t="shared" si="65"/>
        <v>70181.180014748388</v>
      </c>
      <c r="V33" s="44">
        <f t="shared" si="65"/>
        <v>76545.236577790842</v>
      </c>
      <c r="W33" s="44">
        <f t="shared" si="65"/>
        <v>82861.798178716548</v>
      </c>
      <c r="X33" s="44">
        <f t="shared" si="65"/>
        <v>79133.968270614889</v>
      </c>
      <c r="Y33" s="44">
        <f t="shared" si="65"/>
        <v>85364.737561860893</v>
      </c>
      <c r="Z33" s="44">
        <f t="shared" si="65"/>
        <v>91556.984219307808</v>
      </c>
      <c r="AA33" s="44">
        <f t="shared" si="65"/>
        <v>87713.473864997432</v>
      </c>
      <c r="AB33" s="44">
        <f t="shared" si="65"/>
        <v>93836.859361685463</v>
      </c>
      <c r="AC33" s="44">
        <f t="shared" si="65"/>
        <v>99929.680382057079</v>
      </c>
      <c r="AD33" s="44">
        <f t="shared" si="65"/>
        <v>95994.362756072907</v>
      </c>
      <c r="AE33" s="44">
        <f t="shared" si="65"/>
        <v>102033.21759043184</v>
      </c>
      <c r="AF33" s="44">
        <f t="shared" si="65"/>
        <v>108048.44015366754</v>
      </c>
      <c r="AG33" s="44">
        <f t="shared" si="65"/>
        <v>104042.10851990423</v>
      </c>
      <c r="AH33" s="44">
        <f t="shared" si="65"/>
        <v>110016.18196378958</v>
      </c>
      <c r="AI33" s="44">
        <f t="shared" si="65"/>
        <v>115972.49909859154</v>
      </c>
      <c r="AJ33" s="44">
        <f t="shared" si="65"/>
        <v>111912.77574889222</v>
      </c>
      <c r="AK33" s="44">
        <f t="shared" si="65"/>
        <v>117838.60254873807</v>
      </c>
      <c r="AL33" s="44">
        <f t="shared" si="65"/>
        <v>123751.44225550213</v>
      </c>
      <c r="AM33" s="44">
        <f t="shared" si="65"/>
        <v>119652.62676908888</v>
      </c>
      <c r="AN33" s="44">
        <f t="shared" si="65"/>
        <v>125543.35384545676</v>
      </c>
      <c r="AO33" s="44">
        <f t="shared" si="65"/>
        <v>131424.68349274932</v>
      </c>
      <c r="AP33" s="44">
        <f t="shared" si="65"/>
        <v>137297.53403761392</v>
      </c>
      <c r="AQ33" s="44">
        <f t="shared" si="65"/>
        <v>143162.67784853489</v>
      </c>
      <c r="AR33" s="44">
        <f t="shared" si="65"/>
        <v>149020.73670223483</v>
      </c>
      <c r="AS33" s="44">
        <f t="shared" si="65"/>
        <v>154872.1767783745</v>
      </c>
      <c r="AT33" s="44">
        <f t="shared" si="65"/>
        <v>160717.30326693048</v>
      </c>
      <c r="AU33" s="44">
        <f t="shared" si="65"/>
        <v>166556.25457173664</v>
      </c>
      <c r="AV33" s="44">
        <f t="shared" si="65"/>
        <v>172388.9960927371</v>
      </c>
      <c r="AW33" s="44">
        <f t="shared" si="65"/>
        <v>178215.31356852004</v>
      </c>
      <c r="AX33" s="44">
        <f t="shared" si="65"/>
        <v>184034.80595967625</v>
      </c>
      <c r="AY33" s="44">
        <f t="shared" si="65"/>
        <v>189846.87785245015</v>
      </c>
      <c r="AZ33" s="44">
        <f t="shared" si="65"/>
        <v>195650.73136102533</v>
      </c>
      <c r="BA33" s="44">
        <f t="shared" si="65"/>
        <v>201445.35750560727</v>
      </c>
      <c r="BB33" s="44">
        <f t="shared" si="65"/>
        <v>207229.52704222949</v>
      </c>
      <c r="BC33" s="44">
        <f t="shared" si="65"/>
        <v>213001.78071891205</v>
      </c>
      <c r="BD33" s="44">
        <f t="shared" si="65"/>
        <v>218760.41893144499</v>
      </c>
      <c r="BE33" s="44">
        <f t="shared" si="65"/>
        <v>224503.49075064206</v>
      </c>
      <c r="BF33" s="44">
        <f t="shared" si="65"/>
        <v>230228.782291418</v>
      </c>
      <c r="BG33" s="44">
        <f t="shared" si="65"/>
        <v>235933.80439247721</v>
      </c>
      <c r="BH33" s="44">
        <f t="shared" si="65"/>
        <v>241615.77957375543</v>
      </c>
      <c r="BI33" s="44">
        <f t="shared" si="65"/>
        <v>247271.62823703757</v>
      </c>
      <c r="BJ33" s="44">
        <f t="shared" si="65"/>
        <v>252897.9540733629</v>
      </c>
      <c r="BK33" s="44">
        <f t="shared" si="65"/>
        <v>258491.02863893576</v>
      </c>
    </row>
    <row r="34" spans="1:63" hidden="1" outlineLevel="1" x14ac:dyDescent="0.35">
      <c r="B34" t="s">
        <v>89</v>
      </c>
      <c r="D34" s="45">
        <f>D33/D12</f>
        <v>-0.76192184361973236</v>
      </c>
      <c r="E34" s="45">
        <f t="shared" ref="E34:BK34" si="66">E33/E12</f>
        <v>-0.46228400426104516</v>
      </c>
      <c r="F34" s="45">
        <f t="shared" si="66"/>
        <v>-0.33640354814677692</v>
      </c>
      <c r="G34" s="45">
        <f t="shared" si="66"/>
        <v>-0.12091617554951758</v>
      </c>
      <c r="H34" s="45">
        <f t="shared" si="66"/>
        <v>2.603653012409974E-2</v>
      </c>
      <c r="I34" s="45">
        <f t="shared" si="66"/>
        <v>0.13261449117603288</v>
      </c>
      <c r="J34" s="45">
        <f t="shared" si="66"/>
        <v>0.21340524891485932</v>
      </c>
      <c r="K34" s="45">
        <f t="shared" si="66"/>
        <v>0.27672136184234475</v>
      </c>
      <c r="L34" s="45">
        <f t="shared" si="66"/>
        <v>0.32764666329890224</v>
      </c>
      <c r="M34" s="45">
        <f t="shared" si="66"/>
        <v>0.36946495757257597</v>
      </c>
      <c r="N34" s="45">
        <f t="shared" si="66"/>
        <v>0.40439175940760452</v>
      </c>
      <c r="O34" s="45">
        <f t="shared" si="66"/>
        <v>0.43397591145100134</v>
      </c>
      <c r="P34" s="45">
        <f t="shared" si="66"/>
        <v>0.45933268410469369</v>
      </c>
      <c r="Q34" s="45">
        <f t="shared" si="66"/>
        <v>0.48128546012246842</v>
      </c>
      <c r="R34" s="45">
        <f t="shared" si="66"/>
        <v>0.42974083133804741</v>
      </c>
      <c r="S34" s="45">
        <f t="shared" si="66"/>
        <v>0.45039358444638367</v>
      </c>
      <c r="T34" s="45">
        <f t="shared" si="66"/>
        <v>0.46871016112219188</v>
      </c>
      <c r="U34" s="45">
        <f t="shared" si="66"/>
        <v>0.42455435683546067</v>
      </c>
      <c r="V34" s="45">
        <f t="shared" si="66"/>
        <v>0.4419573057662981</v>
      </c>
      <c r="W34" s="45">
        <f t="shared" si="66"/>
        <v>0.45765301692870941</v>
      </c>
      <c r="X34" s="45">
        <f t="shared" si="66"/>
        <v>0.41892693628359728</v>
      </c>
      <c r="Y34" s="45">
        <f t="shared" si="66"/>
        <v>0.43394705524848759</v>
      </c>
      <c r="Z34" s="45">
        <f t="shared" si="66"/>
        <v>0.44766048392602448</v>
      </c>
      <c r="AA34" s="45">
        <f t="shared" si="66"/>
        <v>0.41311819300109104</v>
      </c>
      <c r="AB34" s="45">
        <f t="shared" si="66"/>
        <v>0.42631140819143171</v>
      </c>
      <c r="AC34" s="45">
        <f t="shared" si="66"/>
        <v>0.43846779708190159</v>
      </c>
      <c r="AD34" s="45">
        <f t="shared" si="66"/>
        <v>0.40726571375886289</v>
      </c>
      <c r="AE34" s="45">
        <f t="shared" si="66"/>
        <v>0.4190072337738629</v>
      </c>
      <c r="AF34" s="45">
        <f t="shared" si="66"/>
        <v>0.42990149774223568</v>
      </c>
      <c r="AG34" s="45">
        <f t="shared" si="66"/>
        <v>0.40143957366582766</v>
      </c>
      <c r="AH34" s="45">
        <f t="shared" si="66"/>
        <v>0.41199195315188608</v>
      </c>
      <c r="AI34" s="45">
        <f t="shared" si="66"/>
        <v>0.4218344816881664</v>
      </c>
      <c r="AJ34" s="45">
        <f t="shared" si="66"/>
        <v>0.39566809884322451</v>
      </c>
      <c r="AK34" s="45">
        <f t="shared" si="66"/>
        <v>0.40521960951059222</v>
      </c>
      <c r="AL34" s="45">
        <f t="shared" si="66"/>
        <v>0.4141632132068494</v>
      </c>
      <c r="AM34" s="45">
        <f t="shared" si="66"/>
        <v>0.38995108841381881</v>
      </c>
      <c r="AN34" s="45">
        <f t="shared" si="66"/>
        <v>0.39863868616634862</v>
      </c>
      <c r="AO34" s="45">
        <f t="shared" si="66"/>
        <v>0.40679528491367967</v>
      </c>
      <c r="AP34" s="45">
        <f t="shared" si="66"/>
        <v>0.41445358063163174</v>
      </c>
      <c r="AQ34" s="45">
        <f t="shared" si="66"/>
        <v>0.42164281052341013</v>
      </c>
      <c r="AR34" s="45">
        <f t="shared" si="66"/>
        <v>0.42838915448364667</v>
      </c>
      <c r="AS34" s="45">
        <f t="shared" si="66"/>
        <v>0.43471608072617052</v>
      </c>
      <c r="AT34" s="45">
        <f t="shared" si="66"/>
        <v>0.4406446443860898</v>
      </c>
      <c r="AU34" s="45">
        <f t="shared" si="66"/>
        <v>0.44619374635036851</v>
      </c>
      <c r="AV34" s="45">
        <f t="shared" si="66"/>
        <v>0.45138035831722301</v>
      </c>
      <c r="AW34" s="45">
        <f t="shared" si="66"/>
        <v>0.45621971906940467</v>
      </c>
      <c r="AX34" s="45">
        <f t="shared" si="66"/>
        <v>0.46072550612035373</v>
      </c>
      <c r="AY34" s="45">
        <f t="shared" si="66"/>
        <v>0.46490998621694585</v>
      </c>
      <c r="AZ34" s="45">
        <f t="shared" si="66"/>
        <v>0.46878414762811305</v>
      </c>
      <c r="BA34" s="45">
        <f t="shared" si="66"/>
        <v>0.47235781669146271</v>
      </c>
      <c r="BB34" s="45">
        <f t="shared" si="66"/>
        <v>0.4756397607115283</v>
      </c>
      <c r="BC34" s="45">
        <f t="shared" si="66"/>
        <v>0.47863777898871246</v>
      </c>
      <c r="BD34" s="45">
        <f t="shared" si="66"/>
        <v>0.48135878349555067</v>
      </c>
      <c r="BE34" s="45">
        <f t="shared" si="66"/>
        <v>0.48380887049720311</v>
      </c>
      <c r="BF34" s="45">
        <f t="shared" si="66"/>
        <v>0.48599338422848598</v>
      </c>
      <c r="BG34" s="45">
        <f t="shared" si="66"/>
        <v>0.48791697358415476</v>
      </c>
      <c r="BH34" s="45">
        <f t="shared" si="66"/>
        <v>0.48958364264756538</v>
      </c>
      <c r="BI34" s="45">
        <f t="shared" si="66"/>
        <v>0.49099679577123106</v>
      </c>
      <c r="BJ34" s="45">
        <f t="shared" si="66"/>
        <v>0.4921592778278282</v>
      </c>
      <c r="BK34" s="45">
        <f t="shared" si="66"/>
        <v>0.49307341016919026</v>
      </c>
    </row>
    <row r="35" spans="1:63" hidden="1" outlineLevel="1" x14ac:dyDescent="0.35"/>
    <row r="36" spans="1:63" hidden="1" outlineLevel="1" x14ac:dyDescent="0.35">
      <c r="B36" t="s">
        <v>90</v>
      </c>
      <c r="D36" s="46">
        <f>Forecasts!G129</f>
        <v>0</v>
      </c>
      <c r="E36" s="46">
        <f>Forecasts!H129</f>
        <v>0</v>
      </c>
      <c r="F36" s="46">
        <f>Forecasts!I129</f>
        <v>10500</v>
      </c>
      <c r="G36" s="46">
        <f>Forecasts!J129</f>
        <v>9333.3333333333339</v>
      </c>
      <c r="H36" s="46">
        <f>Forecasts!K129</f>
        <v>8166.666666666667</v>
      </c>
      <c r="I36" s="46">
        <f>Forecasts!L129</f>
        <v>7000</v>
      </c>
      <c r="J36" s="46">
        <f>Forecasts!M129</f>
        <v>5833.3333333333339</v>
      </c>
      <c r="K36" s="46">
        <f>Forecasts!N129</f>
        <v>4666.666666666667</v>
      </c>
      <c r="L36" s="46">
        <f>Forecasts!O129</f>
        <v>3500</v>
      </c>
      <c r="M36" s="46">
        <f>Forecasts!P129</f>
        <v>2333.3333333333335</v>
      </c>
      <c r="N36" s="46">
        <f>Forecasts!Q129</f>
        <v>1166.6666666666667</v>
      </c>
      <c r="O36" s="46">
        <f>Forecasts!R129</f>
        <v>0</v>
      </c>
      <c r="P36" s="46">
        <f>Forecasts!S129</f>
        <v>0</v>
      </c>
      <c r="Q36" s="46">
        <f>Forecasts!T129</f>
        <v>0</v>
      </c>
      <c r="R36" s="46">
        <f>Forecasts!U129</f>
        <v>0</v>
      </c>
      <c r="S36" s="46">
        <f>Forecasts!V129</f>
        <v>0</v>
      </c>
      <c r="T36" s="46">
        <f>Forecasts!W129</f>
        <v>0</v>
      </c>
      <c r="U36" s="46">
        <f>Forecasts!X129</f>
        <v>0</v>
      </c>
      <c r="V36" s="46">
        <f>Forecasts!Y129</f>
        <v>0</v>
      </c>
      <c r="W36" s="46">
        <f>Forecasts!Z129</f>
        <v>0</v>
      </c>
      <c r="X36" s="46">
        <f>Forecasts!AA129</f>
        <v>0</v>
      </c>
      <c r="Y36" s="46">
        <f>Forecasts!AB129</f>
        <v>0</v>
      </c>
      <c r="Z36" s="46">
        <f>Forecasts!AC129</f>
        <v>0</v>
      </c>
      <c r="AA36" s="46">
        <f>Forecasts!AD129</f>
        <v>0</v>
      </c>
      <c r="AB36" s="46">
        <f>Forecasts!AE129</f>
        <v>0</v>
      </c>
      <c r="AC36" s="46">
        <f>Forecasts!AF129</f>
        <v>0</v>
      </c>
      <c r="AD36" s="46">
        <f>Forecasts!AG129</f>
        <v>0</v>
      </c>
      <c r="AE36" s="46">
        <f>Forecasts!AH129</f>
        <v>0</v>
      </c>
      <c r="AF36" s="46">
        <f>Forecasts!AI129</f>
        <v>0</v>
      </c>
      <c r="AG36" s="46">
        <f>Forecasts!AJ129</f>
        <v>0</v>
      </c>
      <c r="AH36" s="46">
        <f>Forecasts!AK129</f>
        <v>0</v>
      </c>
      <c r="AI36" s="46">
        <f>Forecasts!AL129</f>
        <v>0</v>
      </c>
      <c r="AJ36" s="46">
        <f>Forecasts!AM129</f>
        <v>0</v>
      </c>
      <c r="AK36" s="46">
        <f>Forecasts!AN129</f>
        <v>0</v>
      </c>
      <c r="AL36" s="46">
        <f>Forecasts!AO129</f>
        <v>0</v>
      </c>
      <c r="AM36" s="46">
        <f>Forecasts!AP129</f>
        <v>0</v>
      </c>
      <c r="AN36" s="46">
        <f>Forecasts!AQ129</f>
        <v>0</v>
      </c>
      <c r="AO36" s="46">
        <f>Forecasts!AR129</f>
        <v>0</v>
      </c>
      <c r="AP36" s="46">
        <f>Forecasts!AS129</f>
        <v>0</v>
      </c>
      <c r="AQ36" s="46">
        <f>Forecasts!AT129</f>
        <v>0</v>
      </c>
      <c r="AR36" s="46">
        <f>Forecasts!AU129</f>
        <v>0</v>
      </c>
      <c r="AS36" s="46">
        <f>Forecasts!AV129</f>
        <v>0</v>
      </c>
      <c r="AT36" s="46">
        <f>Forecasts!AW129</f>
        <v>0</v>
      </c>
      <c r="AU36" s="46">
        <f>Forecasts!AX129</f>
        <v>0</v>
      </c>
      <c r="AV36" s="46">
        <f>Forecasts!AY129</f>
        <v>0</v>
      </c>
      <c r="AW36" s="46">
        <f>Forecasts!AZ129</f>
        <v>0</v>
      </c>
      <c r="AX36" s="46">
        <f>Forecasts!BA129</f>
        <v>0</v>
      </c>
      <c r="AY36" s="46">
        <f>Forecasts!BB129</f>
        <v>0</v>
      </c>
      <c r="AZ36" s="46">
        <f>Forecasts!BC129</f>
        <v>0</v>
      </c>
      <c r="BA36" s="46">
        <f>Forecasts!BD129</f>
        <v>0</v>
      </c>
      <c r="BB36" s="46">
        <f>Forecasts!BE129</f>
        <v>0</v>
      </c>
      <c r="BC36" s="46">
        <f>Forecasts!BF129</f>
        <v>0</v>
      </c>
      <c r="BD36" s="46">
        <f>Forecasts!BG129</f>
        <v>0</v>
      </c>
      <c r="BE36" s="46">
        <f>Forecasts!BH129</f>
        <v>0</v>
      </c>
      <c r="BF36" s="46">
        <f>Forecasts!BI129</f>
        <v>0</v>
      </c>
      <c r="BG36" s="46">
        <f>Forecasts!BJ129</f>
        <v>0</v>
      </c>
      <c r="BH36" s="46">
        <f>Forecasts!BK129</f>
        <v>0</v>
      </c>
      <c r="BI36" s="46">
        <f>Forecasts!BL129</f>
        <v>0</v>
      </c>
      <c r="BJ36" s="46">
        <f>Forecasts!BM129</f>
        <v>0</v>
      </c>
      <c r="BK36" s="46">
        <f>Forecasts!BN129</f>
        <v>0</v>
      </c>
    </row>
    <row r="37" spans="1:63" hidden="1" outlineLevel="1" x14ac:dyDescent="0.35">
      <c r="B37" t="s">
        <v>91</v>
      </c>
      <c r="D37" s="46">
        <f>Forecasts!G117</f>
        <v>0</v>
      </c>
      <c r="E37" s="46">
        <f>Forecasts!H117</f>
        <v>0</v>
      </c>
      <c r="F37" s="46">
        <f>Forecasts!I117</f>
        <v>277.77777777777777</v>
      </c>
      <c r="G37" s="46">
        <f>Forecasts!J117</f>
        <v>277.77777777777777</v>
      </c>
      <c r="H37" s="46">
        <f>Forecasts!K117</f>
        <v>277.77777777777771</v>
      </c>
      <c r="I37" s="46">
        <f>Forecasts!L117</f>
        <v>277.77777777777783</v>
      </c>
      <c r="J37" s="46">
        <f>Forecasts!M117</f>
        <v>277.77777777777783</v>
      </c>
      <c r="K37" s="46">
        <f>Forecasts!N117</f>
        <v>277.77777777777783</v>
      </c>
      <c r="L37" s="46">
        <f>Forecasts!O117</f>
        <v>277.77777777777783</v>
      </c>
      <c r="M37" s="46">
        <f>Forecasts!P117</f>
        <v>277.7777777777776</v>
      </c>
      <c r="N37" s="46">
        <f>Forecasts!Q117</f>
        <v>277.77777777777783</v>
      </c>
      <c r="O37" s="46">
        <f>Forecasts!R117</f>
        <v>277.77777777777783</v>
      </c>
      <c r="P37" s="46">
        <f>Forecasts!S117</f>
        <v>277.77777777777783</v>
      </c>
      <c r="Q37" s="46">
        <f>Forecasts!T117</f>
        <v>277.77777777777783</v>
      </c>
      <c r="R37" s="46">
        <f>Forecasts!U117</f>
        <v>277.77777777777783</v>
      </c>
      <c r="S37" s="46">
        <f>Forecasts!V117</f>
        <v>277.77777777777783</v>
      </c>
      <c r="T37" s="46">
        <f>Forecasts!W117</f>
        <v>277.77777777777783</v>
      </c>
      <c r="U37" s="46">
        <f>Forecasts!X117</f>
        <v>277.77777777777737</v>
      </c>
      <c r="V37" s="46">
        <f>Forecasts!Y117</f>
        <v>277.77777777777737</v>
      </c>
      <c r="W37" s="46">
        <f>Forecasts!Z117</f>
        <v>277.77777777777737</v>
      </c>
      <c r="X37" s="46">
        <f>Forecasts!AA117</f>
        <v>277.77777777777737</v>
      </c>
      <c r="Y37" s="46">
        <f>Forecasts!AB117</f>
        <v>277.77777777777737</v>
      </c>
      <c r="Z37" s="46">
        <f>Forecasts!AC117</f>
        <v>277.77777777777737</v>
      </c>
      <c r="AA37" s="46">
        <f>Forecasts!AD117</f>
        <v>277.77777777777737</v>
      </c>
      <c r="AB37" s="46">
        <f>Forecasts!AE117</f>
        <v>277.77777777777737</v>
      </c>
      <c r="AC37" s="46">
        <f>Forecasts!AF117</f>
        <v>277.77777777777737</v>
      </c>
      <c r="AD37" s="46">
        <f>Forecasts!AG117</f>
        <v>277.77777777777737</v>
      </c>
      <c r="AE37" s="46">
        <f>Forecasts!AH117</f>
        <v>277.77777777777737</v>
      </c>
      <c r="AF37" s="46">
        <f>Forecasts!AI117</f>
        <v>277.77777777777737</v>
      </c>
      <c r="AG37" s="46">
        <f>Forecasts!AJ117</f>
        <v>277.77777777777737</v>
      </c>
      <c r="AH37" s="46">
        <f>Forecasts!AK117</f>
        <v>277.77777777777737</v>
      </c>
      <c r="AI37" s="46">
        <f>Forecasts!AL117</f>
        <v>277.77777777777828</v>
      </c>
      <c r="AJ37" s="46">
        <f>Forecasts!AM117</f>
        <v>277.77777777777737</v>
      </c>
      <c r="AK37" s="46">
        <f>Forecasts!AN117</f>
        <v>277.77777777777737</v>
      </c>
      <c r="AL37" s="46">
        <f>Forecasts!AO117</f>
        <v>277.77777777777737</v>
      </c>
      <c r="AM37" s="46">
        <f>Forecasts!AP117</f>
        <v>277.77777777777737</v>
      </c>
      <c r="AN37" s="46">
        <f>Forecasts!AQ117</f>
        <v>277.77777777777737</v>
      </c>
      <c r="AO37" s="46">
        <f>Forecasts!AR117</f>
        <v>277.77777777777737</v>
      </c>
      <c r="AP37" s="46">
        <f>Forecasts!AS117</f>
        <v>0</v>
      </c>
      <c r="AQ37" s="46">
        <f>Forecasts!AT117</f>
        <v>0</v>
      </c>
      <c r="AR37" s="46">
        <f>Forecasts!AU117</f>
        <v>0</v>
      </c>
      <c r="AS37" s="46">
        <f>Forecasts!AV117</f>
        <v>0</v>
      </c>
      <c r="AT37" s="46">
        <f>Forecasts!AW117</f>
        <v>0</v>
      </c>
      <c r="AU37" s="46">
        <f>Forecasts!AX117</f>
        <v>0</v>
      </c>
      <c r="AV37" s="46">
        <f>Forecasts!AY117</f>
        <v>0</v>
      </c>
      <c r="AW37" s="46">
        <f>Forecasts!AZ117</f>
        <v>0</v>
      </c>
      <c r="AX37" s="46">
        <f>Forecasts!BA117</f>
        <v>0</v>
      </c>
      <c r="AY37" s="46">
        <f>Forecasts!BB117</f>
        <v>0</v>
      </c>
      <c r="AZ37" s="46">
        <f>Forecasts!BC117</f>
        <v>0</v>
      </c>
      <c r="BA37" s="46">
        <f>Forecasts!BD117</f>
        <v>0</v>
      </c>
      <c r="BB37" s="46">
        <f>Forecasts!BE117</f>
        <v>0</v>
      </c>
      <c r="BC37" s="46">
        <f>Forecasts!BF117</f>
        <v>0</v>
      </c>
      <c r="BD37" s="46">
        <f>Forecasts!BG117</f>
        <v>0</v>
      </c>
      <c r="BE37" s="46">
        <f>Forecasts!BH117</f>
        <v>0</v>
      </c>
      <c r="BF37" s="46">
        <f>Forecasts!BI117</f>
        <v>0</v>
      </c>
      <c r="BG37" s="46">
        <f>Forecasts!BJ117</f>
        <v>0</v>
      </c>
      <c r="BH37" s="46">
        <f>Forecasts!BK117</f>
        <v>0</v>
      </c>
      <c r="BI37" s="46">
        <f>Forecasts!BL117</f>
        <v>0</v>
      </c>
      <c r="BJ37" s="46">
        <f>Forecasts!BM117</f>
        <v>0</v>
      </c>
      <c r="BK37" s="46">
        <f>Forecasts!BN117</f>
        <v>0</v>
      </c>
    </row>
    <row r="38" spans="1:63" hidden="1" outlineLevel="1" x14ac:dyDescent="0.35"/>
    <row r="39" spans="1:63" hidden="1" outlineLevel="1" x14ac:dyDescent="0.35">
      <c r="B39" s="1" t="s">
        <v>92</v>
      </c>
      <c r="D39" s="44">
        <f>D33-(D36+D37)</f>
        <v>-11286.53875</v>
      </c>
      <c r="E39" s="44">
        <f t="shared" ref="E39:BK39" si="67">E33-(E36+E37)</f>
        <v>-10553.980800000001</v>
      </c>
      <c r="F39" s="44">
        <f t="shared" si="67"/>
        <v>-24222.130794527777</v>
      </c>
      <c r="G39" s="44">
        <f t="shared" si="67"/>
        <v>-15527.017405393601</v>
      </c>
      <c r="H39" s="44">
        <f t="shared" si="67"/>
        <v>-6940.2101793747715</v>
      </c>
      <c r="I39" s="44">
        <f t="shared" si="67"/>
        <v>1543.2402786249986</v>
      </c>
      <c r="J39" s="44">
        <f t="shared" si="67"/>
        <v>9928.1448567444804</v>
      </c>
      <c r="K39" s="44">
        <f t="shared" si="67"/>
        <v>18219.178919257749</v>
      </c>
      <c r="L39" s="44">
        <f t="shared" si="67"/>
        <v>26420.885111554311</v>
      </c>
      <c r="M39" s="44">
        <f t="shared" si="67"/>
        <v>34537.675987250092</v>
      </c>
      <c r="N39" s="44">
        <f t="shared" si="67"/>
        <v>42573.836457399688</v>
      </c>
      <c r="O39" s="44">
        <f t="shared" si="67"/>
        <v>50533.526061499622</v>
      </c>
      <c r="P39" s="44">
        <f t="shared" si="67"/>
        <v>57254.114393020063</v>
      </c>
      <c r="Q39" s="44">
        <f t="shared" si="67"/>
        <v>63906.183011911686</v>
      </c>
      <c r="R39" s="44">
        <f t="shared" si="67"/>
        <v>60493.527176233423</v>
      </c>
      <c r="S39" s="44">
        <f t="shared" si="67"/>
        <v>67019.824058074824</v>
      </c>
      <c r="T39" s="44">
        <f t="shared" si="67"/>
        <v>73488.634108631944</v>
      </c>
      <c r="U39" s="44">
        <f t="shared" si="67"/>
        <v>69903.402236970607</v>
      </c>
      <c r="V39" s="44">
        <f t="shared" si="67"/>
        <v>76267.458800013061</v>
      </c>
      <c r="W39" s="44">
        <f t="shared" si="67"/>
        <v>82584.020400938767</v>
      </c>
      <c r="X39" s="44">
        <f t="shared" si="67"/>
        <v>78856.190492837108</v>
      </c>
      <c r="Y39" s="44">
        <f t="shared" si="67"/>
        <v>85086.959784083112</v>
      </c>
      <c r="Z39" s="44">
        <f t="shared" si="67"/>
        <v>91279.206441530026</v>
      </c>
      <c r="AA39" s="44">
        <f t="shared" si="67"/>
        <v>87435.696087219651</v>
      </c>
      <c r="AB39" s="44">
        <f t="shared" si="67"/>
        <v>93559.081583907682</v>
      </c>
      <c r="AC39" s="44">
        <f t="shared" si="67"/>
        <v>99651.902604279298</v>
      </c>
      <c r="AD39" s="44">
        <f t="shared" si="67"/>
        <v>95716.584978295126</v>
      </c>
      <c r="AE39" s="44">
        <f t="shared" si="67"/>
        <v>101755.43981265406</v>
      </c>
      <c r="AF39" s="44">
        <f t="shared" si="67"/>
        <v>107770.66237588976</v>
      </c>
      <c r="AG39" s="44">
        <f t="shared" si="67"/>
        <v>103764.33074212645</v>
      </c>
      <c r="AH39" s="44">
        <f t="shared" si="67"/>
        <v>109738.4041860118</v>
      </c>
      <c r="AI39" s="44">
        <f t="shared" si="67"/>
        <v>115694.72132081375</v>
      </c>
      <c r="AJ39" s="44">
        <f t="shared" si="67"/>
        <v>111634.99797111444</v>
      </c>
      <c r="AK39" s="44">
        <f t="shared" si="67"/>
        <v>117560.82477096029</v>
      </c>
      <c r="AL39" s="44">
        <f t="shared" si="67"/>
        <v>123473.66447772435</v>
      </c>
      <c r="AM39" s="44">
        <f t="shared" si="67"/>
        <v>119374.8489913111</v>
      </c>
      <c r="AN39" s="44">
        <f t="shared" si="67"/>
        <v>125265.57606767898</v>
      </c>
      <c r="AO39" s="44">
        <f t="shared" si="67"/>
        <v>131146.90571497154</v>
      </c>
      <c r="AP39" s="44">
        <f t="shared" si="67"/>
        <v>137297.53403761392</v>
      </c>
      <c r="AQ39" s="44">
        <f t="shared" si="67"/>
        <v>143162.67784853489</v>
      </c>
      <c r="AR39" s="44">
        <f t="shared" si="67"/>
        <v>149020.73670223483</v>
      </c>
      <c r="AS39" s="44">
        <f t="shared" si="67"/>
        <v>154872.1767783745</v>
      </c>
      <c r="AT39" s="44">
        <f t="shared" si="67"/>
        <v>160717.30326693048</v>
      </c>
      <c r="AU39" s="44">
        <f t="shared" si="67"/>
        <v>166556.25457173664</v>
      </c>
      <c r="AV39" s="44">
        <f t="shared" si="67"/>
        <v>172388.9960927371</v>
      </c>
      <c r="AW39" s="44">
        <f t="shared" si="67"/>
        <v>178215.31356852004</v>
      </c>
      <c r="AX39" s="44">
        <f t="shared" si="67"/>
        <v>184034.80595967625</v>
      </c>
      <c r="AY39" s="44">
        <f t="shared" si="67"/>
        <v>189846.87785245015</v>
      </c>
      <c r="AZ39" s="44">
        <f t="shared" si="67"/>
        <v>195650.73136102533</v>
      </c>
      <c r="BA39" s="44">
        <f t="shared" si="67"/>
        <v>201445.35750560727</v>
      </c>
      <c r="BB39" s="44">
        <f t="shared" si="67"/>
        <v>207229.52704222949</v>
      </c>
      <c r="BC39" s="44">
        <f t="shared" si="67"/>
        <v>213001.78071891205</v>
      </c>
      <c r="BD39" s="44">
        <f t="shared" si="67"/>
        <v>218760.41893144499</v>
      </c>
      <c r="BE39" s="44">
        <f t="shared" si="67"/>
        <v>224503.49075064206</v>
      </c>
      <c r="BF39" s="44">
        <f t="shared" si="67"/>
        <v>230228.782291418</v>
      </c>
      <c r="BG39" s="44">
        <f t="shared" si="67"/>
        <v>235933.80439247721</v>
      </c>
      <c r="BH39" s="44">
        <f t="shared" si="67"/>
        <v>241615.77957375543</v>
      </c>
      <c r="BI39" s="44">
        <f t="shared" si="67"/>
        <v>247271.62823703757</v>
      </c>
      <c r="BJ39" s="44">
        <f t="shared" si="67"/>
        <v>252897.9540733629</v>
      </c>
      <c r="BK39" s="44">
        <f t="shared" si="67"/>
        <v>258491.02863893576</v>
      </c>
    </row>
    <row r="40" spans="1:63" hidden="1" outlineLevel="1" x14ac:dyDescent="0.35">
      <c r="B40" s="1"/>
    </row>
    <row r="41" spans="1:63" hidden="1" outlineLevel="1" x14ac:dyDescent="0.35">
      <c r="A41" t="s">
        <v>21</v>
      </c>
      <c r="B41" t="s">
        <v>93</v>
      </c>
      <c r="D41" s="30">
        <f>IF(D39&gt;0,D39*Forecasts!$D94,0)</f>
        <v>0</v>
      </c>
      <c r="E41" s="30">
        <f>IF(E39&gt;0,E39*Forecasts!$D94,0)</f>
        <v>0</v>
      </c>
      <c r="F41" s="30">
        <f>IF(F39&gt;0,F39*Forecasts!$D94,0)</f>
        <v>0</v>
      </c>
      <c r="G41" s="30">
        <f>IF(G39&gt;0,G39*Forecasts!$D94,0)</f>
        <v>0</v>
      </c>
      <c r="H41" s="30">
        <f>IF(H39&gt;0,H39*Forecasts!$D94,0)</f>
        <v>0</v>
      </c>
      <c r="I41" s="30">
        <f>IF(I39&gt;0,I39*Forecasts!$D94,0)</f>
        <v>339.51286129749968</v>
      </c>
      <c r="J41" s="30">
        <f>IF(J39&gt;0,J39*Forecasts!$D94,0)</f>
        <v>2184.1918684837856</v>
      </c>
      <c r="K41" s="30">
        <f>IF(K39&gt;0,K39*Forecasts!$D94,0)</f>
        <v>4008.2193622367049</v>
      </c>
      <c r="L41" s="30">
        <f>IF(L39&gt;0,L39*Forecasts!$D94,0)</f>
        <v>5812.5947245419484</v>
      </c>
      <c r="M41" s="30">
        <f>IF(M39&gt;0,M39*Forecasts!$D94,0)</f>
        <v>7598.2887171950206</v>
      </c>
      <c r="N41" s="30">
        <f>IF(N39&gt;0,N39*Forecasts!$D94,0)</f>
        <v>9366.2440206279316</v>
      </c>
      <c r="O41" s="30">
        <f>IF(O39&gt;0,O39*Forecasts!$D94,0)</f>
        <v>11117.375733529918</v>
      </c>
      <c r="P41" s="30">
        <f>IF(P39&gt;0,P39*Forecasts!$D94,0)</f>
        <v>12595.905166464414</v>
      </c>
      <c r="Q41" s="30">
        <f>IF(Q39&gt;0,Q39*Forecasts!$D94,0)</f>
        <v>14059.36026262057</v>
      </c>
      <c r="R41" s="30">
        <f>IF(R39&gt;0,R39*Forecasts!$D94,0)</f>
        <v>13308.575978771352</v>
      </c>
      <c r="S41" s="30">
        <f>IF(S39&gt;0,S39*Forecasts!$D94,0)</f>
        <v>14744.361292776461</v>
      </c>
      <c r="T41" s="30">
        <f>IF(T39&gt;0,T39*Forecasts!$D94,0)</f>
        <v>16167.499503899027</v>
      </c>
      <c r="U41" s="30">
        <f>IF(U39&gt;0,U39*Forecasts!$D94,0)</f>
        <v>15378.748492133534</v>
      </c>
      <c r="V41" s="30">
        <f>IF(V39&gt;0,V39*Forecasts!$D94,0)</f>
        <v>16778.840936002875</v>
      </c>
      <c r="W41" s="30">
        <f>IF(W39&gt;0,W39*Forecasts!$D94,0)</f>
        <v>18168.48448820653</v>
      </c>
      <c r="X41" s="30">
        <f>IF(X39&gt;0,X39*Forecasts!$D94,0)</f>
        <v>17348.361908424165</v>
      </c>
      <c r="Y41" s="30">
        <f>IF(Y39&gt;0,Y39*Forecasts!$D94,0)</f>
        <v>18719.131152498285</v>
      </c>
      <c r="Z41" s="30">
        <f>IF(Z39&gt;0,Z39*Forecasts!$D94,0)</f>
        <v>20081.425417136605</v>
      </c>
      <c r="AA41" s="30">
        <f>IF(AA39&gt;0,AA39*Forecasts!$D94,0)</f>
        <v>19235.853139188323</v>
      </c>
      <c r="AB41" s="30">
        <f>IF(AB39&gt;0,AB39*Forecasts!$D94,0)</f>
        <v>20582.997948459692</v>
      </c>
      <c r="AC41" s="30">
        <f>IF(AC39&gt;0,AC39*Forecasts!$D94,0)</f>
        <v>21923.418572941446</v>
      </c>
      <c r="AD41" s="30">
        <f>IF(AD39&gt;0,AD39*Forecasts!$D94,0)</f>
        <v>21057.648695224929</v>
      </c>
      <c r="AE41" s="30">
        <f>IF(AE39&gt;0,AE39*Forecasts!$D94,0)</f>
        <v>22386.196758783895</v>
      </c>
      <c r="AF41" s="30">
        <f>IF(AF39&gt;0,AF39*Forecasts!$D94,0)</f>
        <v>23709.545722695748</v>
      </c>
      <c r="AG41" s="30">
        <f>IF(AG39&gt;0,AG39*Forecasts!$D94,0)</f>
        <v>22828.152763267819</v>
      </c>
      <c r="AH41" s="30">
        <f>IF(AH39&gt;0,AH39*Forecasts!$D94,0)</f>
        <v>24142.448920922598</v>
      </c>
      <c r="AI41" s="30">
        <f>IF(AI39&gt;0,AI39*Forecasts!$D94,0)</f>
        <v>25452.838690579025</v>
      </c>
      <c r="AJ41" s="30">
        <f>IF(AJ39&gt;0,AJ39*Forecasts!$D94,0)</f>
        <v>24559.699553645176</v>
      </c>
      <c r="AK41" s="30">
        <f>IF(AK39&gt;0,AK39*Forecasts!$D94,0)</f>
        <v>25863.381449611265</v>
      </c>
      <c r="AL41" s="30">
        <f>IF(AL39&gt;0,AL39*Forecasts!$D94,0)</f>
        <v>27164.206185099356</v>
      </c>
      <c r="AM41" s="30">
        <f>IF(AM39&gt;0,AM39*Forecasts!$D94,0)</f>
        <v>26262.466778088441</v>
      </c>
      <c r="AN41" s="30">
        <f>IF(AN39&gt;0,AN39*Forecasts!$D94,0)</f>
        <v>27558.426734889377</v>
      </c>
      <c r="AO41" s="30">
        <f>IF(AO39&gt;0,AO39*Forecasts!$D94,0)</f>
        <v>28852.319257293737</v>
      </c>
      <c r="AP41" s="30">
        <f>IF(AP39&gt;0,AP39*Forecasts!$D94,0)</f>
        <v>30205.457488275064</v>
      </c>
      <c r="AQ41" s="30">
        <f>IF(AQ39&gt;0,AQ39*Forecasts!$D94,0)</f>
        <v>31495.789126677675</v>
      </c>
      <c r="AR41" s="30">
        <f>IF(AR39&gt;0,AR39*Forecasts!$D94,0)</f>
        <v>32784.562074491667</v>
      </c>
      <c r="AS41" s="30">
        <f>IF(AS39&gt;0,AS39*Forecasts!$D94,0)</f>
        <v>34071.878891242392</v>
      </c>
      <c r="AT41" s="30">
        <f>IF(AT39&gt;0,AT39*Forecasts!$D94,0)</f>
        <v>35357.806718724707</v>
      </c>
      <c r="AU41" s="30">
        <f>IF(AU39&gt;0,AU39*Forecasts!$D94,0)</f>
        <v>36642.376005782062</v>
      </c>
      <c r="AV41" s="30">
        <f>IF(AV39&gt;0,AV39*Forecasts!$D94,0)</f>
        <v>37925.579140402166</v>
      </c>
      <c r="AW41" s="30">
        <f>IF(AW39&gt;0,AW39*Forecasts!$D94,0)</f>
        <v>39207.368985074412</v>
      </c>
      <c r="AX41" s="30">
        <f>IF(AX39&gt;0,AX39*Forecasts!$D94,0)</f>
        <v>40487.657311128773</v>
      </c>
      <c r="AY41" s="30">
        <f>IF(AY39&gt;0,AY39*Forecasts!$D94,0)</f>
        <v>41766.313127539033</v>
      </c>
      <c r="AZ41" s="30">
        <f>IF(AZ39&gt;0,AZ39*Forecasts!$D94,0)</f>
        <v>43043.160899425573</v>
      </c>
      <c r="BA41" s="30">
        <f>IF(BA39&gt;0,BA39*Forecasts!$D94,0)</f>
        <v>44317.9786512336</v>
      </c>
      <c r="BB41" s="30">
        <f>IF(BB39&gt;0,BB39*Forecasts!$D94,0)</f>
        <v>45590.495949290489</v>
      </c>
      <c r="BC41" s="30">
        <f>IF(BC39&gt;0,BC39*Forecasts!$D94,0)</f>
        <v>46860.391758160651</v>
      </c>
      <c r="BD41" s="30">
        <f>IF(BD39&gt;0,BD39*Forecasts!$D94,0)</f>
        <v>48127.292164917897</v>
      </c>
      <c r="BE41" s="30">
        <f>IF(BE39&gt;0,BE39*Forecasts!$D94,0)</f>
        <v>49390.767965141255</v>
      </c>
      <c r="BF41" s="30">
        <f>IF(BF39&gt;0,BF39*Forecasts!$D94,0)</f>
        <v>50650.332104111963</v>
      </c>
      <c r="BG41" s="30">
        <f>IF(BG39&gt;0,BG39*Forecasts!$D94,0)</f>
        <v>51905.436966344983</v>
      </c>
      <c r="BH41" s="30">
        <f>IF(BH39&gt;0,BH39*Forecasts!$D94,0)</f>
        <v>53155.471506226197</v>
      </c>
      <c r="BI41" s="30">
        <f>IF(BI39&gt;0,BI39*Forecasts!$D94,0)</f>
        <v>54399.758212148263</v>
      </c>
      <c r="BJ41" s="30">
        <f>IF(BJ39&gt;0,BJ39*Forecasts!$D94,0)</f>
        <v>55637.549896139841</v>
      </c>
      <c r="BK41" s="30">
        <f>IF(BK39&gt;0,BK39*Forecasts!$D94,0)</f>
        <v>56868.026300565871</v>
      </c>
    </row>
    <row r="42" spans="1:63" ht="15" hidden="1" outlineLevel="1" thickBot="1" x14ac:dyDescent="0.4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</row>
    <row r="43" spans="1:63" ht="15" hidden="1" outlineLevel="1" thickTop="1" x14ac:dyDescent="0.35">
      <c r="B43" s="1" t="s">
        <v>94</v>
      </c>
      <c r="D43" s="44">
        <f>D39-D41</f>
        <v>-11286.53875</v>
      </c>
      <c r="E43" s="44">
        <f t="shared" ref="E43:BK43" si="68">E39-E41</f>
        <v>-10553.980800000001</v>
      </c>
      <c r="F43" s="44">
        <f t="shared" si="68"/>
        <v>-24222.130794527777</v>
      </c>
      <c r="G43" s="44">
        <f t="shared" si="68"/>
        <v>-15527.017405393601</v>
      </c>
      <c r="H43" s="44">
        <f t="shared" si="68"/>
        <v>-6940.2101793747715</v>
      </c>
      <c r="I43" s="44">
        <f t="shared" si="68"/>
        <v>1203.7274173274989</v>
      </c>
      <c r="J43" s="44">
        <f t="shared" si="68"/>
        <v>7743.9529882606948</v>
      </c>
      <c r="K43" s="44">
        <f t="shared" si="68"/>
        <v>14210.959557021044</v>
      </c>
      <c r="L43" s="44">
        <f t="shared" si="68"/>
        <v>20608.290387012363</v>
      </c>
      <c r="M43" s="44">
        <f t="shared" si="68"/>
        <v>26939.387270055071</v>
      </c>
      <c r="N43" s="44">
        <f t="shared" si="68"/>
        <v>33207.592436771753</v>
      </c>
      <c r="O43" s="44">
        <f t="shared" si="68"/>
        <v>39416.150327969706</v>
      </c>
      <c r="P43" s="44">
        <f t="shared" si="68"/>
        <v>44658.209226555649</v>
      </c>
      <c r="Q43" s="44">
        <f t="shared" si="68"/>
        <v>49846.822749291117</v>
      </c>
      <c r="R43" s="44">
        <f t="shared" si="68"/>
        <v>47184.951197462069</v>
      </c>
      <c r="S43" s="44">
        <f t="shared" si="68"/>
        <v>52275.462765298362</v>
      </c>
      <c r="T43" s="44">
        <f t="shared" si="68"/>
        <v>57321.134604732913</v>
      </c>
      <c r="U43" s="44">
        <f t="shared" si="68"/>
        <v>54524.653744837073</v>
      </c>
      <c r="V43" s="44">
        <f t="shared" si="68"/>
        <v>59488.617864010186</v>
      </c>
      <c r="W43" s="44">
        <f t="shared" si="68"/>
        <v>64415.535912732237</v>
      </c>
      <c r="X43" s="44">
        <f t="shared" si="68"/>
        <v>61507.828584412942</v>
      </c>
      <c r="Y43" s="44">
        <f t="shared" si="68"/>
        <v>66367.828631584824</v>
      </c>
      <c r="Z43" s="44">
        <f t="shared" si="68"/>
        <v>71197.781024393422</v>
      </c>
      <c r="AA43" s="44">
        <f t="shared" si="68"/>
        <v>68199.842948031321</v>
      </c>
      <c r="AB43" s="44">
        <f t="shared" si="68"/>
        <v>72976.083635447983</v>
      </c>
      <c r="AC43" s="44">
        <f t="shared" si="68"/>
        <v>77728.484031337852</v>
      </c>
      <c r="AD43" s="44">
        <f t="shared" si="68"/>
        <v>74658.936283070201</v>
      </c>
      <c r="AE43" s="44">
        <f t="shared" si="68"/>
        <v>79369.243053870159</v>
      </c>
      <c r="AF43" s="44">
        <f t="shared" si="68"/>
        <v>84061.116653194011</v>
      </c>
      <c r="AG43" s="44">
        <f t="shared" si="68"/>
        <v>80936.177978858628</v>
      </c>
      <c r="AH43" s="44">
        <f t="shared" si="68"/>
        <v>85595.9552650892</v>
      </c>
      <c r="AI43" s="44">
        <f t="shared" si="68"/>
        <v>90241.88263023473</v>
      </c>
      <c r="AJ43" s="44">
        <f t="shared" si="68"/>
        <v>87075.298417469268</v>
      </c>
      <c r="AK43" s="44">
        <f t="shared" si="68"/>
        <v>91697.443321349027</v>
      </c>
      <c r="AL43" s="44">
        <f t="shared" si="68"/>
        <v>96309.458292625</v>
      </c>
      <c r="AM43" s="44">
        <f t="shared" si="68"/>
        <v>93112.382213222649</v>
      </c>
      <c r="AN43" s="44">
        <f t="shared" si="68"/>
        <v>97707.149332789602</v>
      </c>
      <c r="AO43" s="44">
        <f t="shared" si="68"/>
        <v>102294.5864576778</v>
      </c>
      <c r="AP43" s="44">
        <f t="shared" si="68"/>
        <v>107092.07654933886</v>
      </c>
      <c r="AQ43" s="44">
        <f t="shared" si="68"/>
        <v>111666.88872185722</v>
      </c>
      <c r="AR43" s="44">
        <f t="shared" si="68"/>
        <v>116236.17462774317</v>
      </c>
      <c r="AS43" s="44">
        <f t="shared" si="68"/>
        <v>120800.29788713211</v>
      </c>
      <c r="AT43" s="44">
        <f t="shared" si="68"/>
        <v>125359.49654820577</v>
      </c>
      <c r="AU43" s="44">
        <f t="shared" si="68"/>
        <v>129913.87856595458</v>
      </c>
      <c r="AV43" s="44">
        <f t="shared" si="68"/>
        <v>134463.41695233493</v>
      </c>
      <c r="AW43" s="44">
        <f t="shared" si="68"/>
        <v>139007.94458344561</v>
      </c>
      <c r="AX43" s="44">
        <f t="shared" si="68"/>
        <v>143547.14864854747</v>
      </c>
      <c r="AY43" s="44">
        <f t="shared" si="68"/>
        <v>148080.56472491112</v>
      </c>
      <c r="AZ43" s="44">
        <f t="shared" si="68"/>
        <v>152607.57046159977</v>
      </c>
      <c r="BA43" s="44">
        <f t="shared" si="68"/>
        <v>157127.37885437367</v>
      </c>
      <c r="BB43" s="44">
        <f t="shared" si="68"/>
        <v>161639.031092939</v>
      </c>
      <c r="BC43" s="44">
        <f t="shared" si="68"/>
        <v>166141.38896075141</v>
      </c>
      <c r="BD43" s="44">
        <f t="shared" si="68"/>
        <v>170633.1267665271</v>
      </c>
      <c r="BE43" s="44">
        <f t="shared" si="68"/>
        <v>175112.72278550081</v>
      </c>
      <c r="BF43" s="44">
        <f t="shared" si="68"/>
        <v>179578.45018730604</v>
      </c>
      <c r="BG43" s="44">
        <f t="shared" si="68"/>
        <v>184028.36742613223</v>
      </c>
      <c r="BH43" s="44">
        <f t="shared" si="68"/>
        <v>188460.30806752923</v>
      </c>
      <c r="BI43" s="44">
        <f t="shared" si="68"/>
        <v>192871.8700248893</v>
      </c>
      <c r="BJ43" s="44">
        <f t="shared" si="68"/>
        <v>197260.40417722304</v>
      </c>
      <c r="BK43" s="44">
        <f t="shared" si="68"/>
        <v>201623.0023383699</v>
      </c>
    </row>
    <row r="44" spans="1:63" hidden="1" outlineLevel="1" x14ac:dyDescent="0.35">
      <c r="B44" t="s">
        <v>96</v>
      </c>
      <c r="D44" s="45">
        <f>D43/D12</f>
        <v>-0.76192184361973236</v>
      </c>
      <c r="E44" s="45">
        <f t="shared" ref="E44:BK44" si="69">E43/E12</f>
        <v>-0.46228400426104516</v>
      </c>
      <c r="F44" s="45">
        <f t="shared" si="69"/>
        <v>-0.60608425952535927</v>
      </c>
      <c r="G44" s="45">
        <f t="shared" si="69"/>
        <v>-0.31735924623510225</v>
      </c>
      <c r="H44" s="45">
        <f t="shared" si="69"/>
        <v>-0.12012689485869756</v>
      </c>
      <c r="I44" s="45">
        <f t="shared" si="69"/>
        <v>1.8096743249228137E-2</v>
      </c>
      <c r="J44" s="45">
        <f t="shared" si="69"/>
        <v>0.10303471796676431</v>
      </c>
      <c r="K44" s="45">
        <f t="shared" si="69"/>
        <v>0.16976947086212804</v>
      </c>
      <c r="L44" s="45">
        <f t="shared" si="69"/>
        <v>0.22359392554379365</v>
      </c>
      <c r="M44" s="45">
        <f t="shared" si="69"/>
        <v>0.26792690561897697</v>
      </c>
      <c r="N44" s="45">
        <f t="shared" si="69"/>
        <v>0.30507499284539741</v>
      </c>
      <c r="O44" s="45">
        <f t="shared" si="69"/>
        <v>0.33665067557757833</v>
      </c>
      <c r="P44" s="45">
        <f t="shared" si="69"/>
        <v>0.35654963425233599</v>
      </c>
      <c r="Q44" s="45">
        <f t="shared" si="69"/>
        <v>0.37377797704235094</v>
      </c>
      <c r="R44" s="45">
        <f t="shared" si="69"/>
        <v>0.33366570241641891</v>
      </c>
      <c r="S44" s="45">
        <f t="shared" si="69"/>
        <v>0.34985694008657686</v>
      </c>
      <c r="T44" s="45">
        <f t="shared" si="69"/>
        <v>0.36421723043358467</v>
      </c>
      <c r="U44" s="45">
        <f t="shared" si="69"/>
        <v>0.32984169399048097</v>
      </c>
      <c r="V44" s="45">
        <f t="shared" si="69"/>
        <v>0.34347570731223165</v>
      </c>
      <c r="W44" s="45">
        <f t="shared" si="69"/>
        <v>0.35577268410177476</v>
      </c>
      <c r="X44" s="45">
        <f t="shared" si="69"/>
        <v>0.32561599967043542</v>
      </c>
      <c r="Y44" s="45">
        <f t="shared" si="69"/>
        <v>0.33737728973912717</v>
      </c>
      <c r="Z44" s="45">
        <f t="shared" si="69"/>
        <v>0.34811580328481079</v>
      </c>
      <c r="AA44" s="45">
        <f t="shared" si="69"/>
        <v>0.32121172084705379</v>
      </c>
      <c r="AB44" s="45">
        <f t="shared" si="69"/>
        <v>0.33153855734888621</v>
      </c>
      <c r="AC44" s="45">
        <f t="shared" si="69"/>
        <v>0.34105419964753519</v>
      </c>
      <c r="AD44" s="45">
        <f t="shared" si="69"/>
        <v>0.31674802666345603</v>
      </c>
      <c r="AE44" s="45">
        <f t="shared" si="69"/>
        <v>0.32593588405905688</v>
      </c>
      <c r="AF44" s="45">
        <f t="shared" si="69"/>
        <v>0.33446109818611985</v>
      </c>
      <c r="AG44" s="45">
        <f t="shared" si="69"/>
        <v>0.31228687349948053</v>
      </c>
      <c r="AH44" s="45">
        <f t="shared" si="69"/>
        <v>0.32054234351790667</v>
      </c>
      <c r="AI44" s="45">
        <f t="shared" si="69"/>
        <v>0.32824279964448683</v>
      </c>
      <c r="AJ44" s="45">
        <f t="shared" si="69"/>
        <v>0.30785509116806564</v>
      </c>
      <c r="AK44" s="45">
        <f t="shared" si="69"/>
        <v>0.31532622902947549</v>
      </c>
      <c r="AL44" s="45">
        <f t="shared" si="69"/>
        <v>0.32232218050704103</v>
      </c>
      <c r="AM44" s="45">
        <f t="shared" si="69"/>
        <v>0.30345572654180819</v>
      </c>
      <c r="AN44" s="45">
        <f t="shared" si="69"/>
        <v>0.31025019203349896</v>
      </c>
      <c r="AO44" s="45">
        <f t="shared" si="69"/>
        <v>0.3166296797319193</v>
      </c>
      <c r="AP44" s="45">
        <f t="shared" si="69"/>
        <v>0.32327379289267277</v>
      </c>
      <c r="AQ44" s="45">
        <f t="shared" si="69"/>
        <v>0.3288813922082599</v>
      </c>
      <c r="AR44" s="45">
        <f t="shared" si="69"/>
        <v>0.33414354049724443</v>
      </c>
      <c r="AS44" s="45">
        <f t="shared" si="69"/>
        <v>0.33907854296641299</v>
      </c>
      <c r="AT44" s="45">
        <f t="shared" si="69"/>
        <v>0.34370282262115004</v>
      </c>
      <c r="AU44" s="45">
        <f t="shared" si="69"/>
        <v>0.34803112215328741</v>
      </c>
      <c r="AV44" s="45">
        <f t="shared" si="69"/>
        <v>0.35207667948743393</v>
      </c>
      <c r="AW44" s="45">
        <f t="shared" si="69"/>
        <v>0.35585138087413559</v>
      </c>
      <c r="AX44" s="45">
        <f t="shared" si="69"/>
        <v>0.35936589477387593</v>
      </c>
      <c r="AY44" s="45">
        <f t="shared" si="69"/>
        <v>0.36262978924921774</v>
      </c>
      <c r="AZ44" s="45">
        <f t="shared" si="69"/>
        <v>0.36565163514992821</v>
      </c>
      <c r="BA44" s="45">
        <f t="shared" si="69"/>
        <v>0.36843909701934091</v>
      </c>
      <c r="BB44" s="45">
        <f t="shared" si="69"/>
        <v>0.37099901335499208</v>
      </c>
      <c r="BC44" s="45">
        <f t="shared" si="69"/>
        <v>0.37333746761119574</v>
      </c>
      <c r="BD44" s="45">
        <f t="shared" si="69"/>
        <v>0.37545985112652952</v>
      </c>
      <c r="BE44" s="45">
        <f t="shared" si="69"/>
        <v>0.37737091898781844</v>
      </c>
      <c r="BF44" s="45">
        <f t="shared" si="69"/>
        <v>0.37907483969821909</v>
      </c>
      <c r="BG44" s="45">
        <f t="shared" si="69"/>
        <v>0.38057523939564075</v>
      </c>
      <c r="BH44" s="45">
        <f t="shared" si="69"/>
        <v>0.38187524126510097</v>
      </c>
      <c r="BI44" s="45">
        <f t="shared" si="69"/>
        <v>0.38297750070156023</v>
      </c>
      <c r="BJ44" s="45">
        <f t="shared" si="69"/>
        <v>0.38388423670570598</v>
      </c>
      <c r="BK44" s="45">
        <f t="shared" si="69"/>
        <v>0.38459725993196842</v>
      </c>
    </row>
    <row r="45" spans="1:63" collapsed="1" x14ac:dyDescent="0.35">
      <c r="G45" t="s">
        <v>21</v>
      </c>
    </row>
    <row r="46" spans="1:63" ht="16" thickBot="1" x14ac:dyDescent="0.4">
      <c r="B46" s="33" t="s">
        <v>57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hidden="1" outlineLevel="1" x14ac:dyDescent="0.35"/>
    <row r="48" spans="1:63" hidden="1" outlineLevel="1" x14ac:dyDescent="0.35">
      <c r="B48" s="1" t="s">
        <v>97</v>
      </c>
    </row>
    <row r="49" spans="2:63" hidden="1" outlineLevel="1" x14ac:dyDescent="0.35">
      <c r="B49" s="5" t="s">
        <v>98</v>
      </c>
    </row>
    <row r="50" spans="2:63" hidden="1" outlineLevel="1" x14ac:dyDescent="0.35">
      <c r="B50" s="54" t="s">
        <v>99</v>
      </c>
      <c r="D50" s="30">
        <f>D106</f>
        <v>488000.21124999999</v>
      </c>
      <c r="E50" s="30">
        <f t="shared" ref="E50:BK50" si="70">E106</f>
        <v>469631.40044999996</v>
      </c>
      <c r="F50" s="30">
        <f t="shared" si="70"/>
        <v>6318764.2113832496</v>
      </c>
      <c r="G50" s="30">
        <f t="shared" si="70"/>
        <v>6194776.8270961335</v>
      </c>
      <c r="H50" s="30">
        <f t="shared" si="70"/>
        <v>6079499.7323124418</v>
      </c>
      <c r="I50" s="30">
        <f t="shared" si="70"/>
        <v>5972484.2493956788</v>
      </c>
      <c r="J50" s="30">
        <f t="shared" si="70"/>
        <v>5872121.0141322874</v>
      </c>
      <c r="K50" s="30">
        <f t="shared" si="70"/>
        <v>5778331.3074878994</v>
      </c>
      <c r="L50" s="30">
        <f t="shared" si="70"/>
        <v>5691040.1023785025</v>
      </c>
      <c r="M50" s="30">
        <f t="shared" si="70"/>
        <v>5610175.9589245496</v>
      </c>
      <c r="N50" s="30">
        <f t="shared" si="70"/>
        <v>5535670.9218092635</v>
      </c>
      <c r="O50" s="30">
        <f t="shared" si="70"/>
        <v>5467460.4196018903</v>
      </c>
      <c r="P50" s="30">
        <f t="shared" si="70"/>
        <v>7504573.1659065094</v>
      </c>
      <c r="Q50" s="30">
        <f t="shared" si="70"/>
        <v>7546951.0621966086</v>
      </c>
      <c r="R50" s="30">
        <f t="shared" si="70"/>
        <v>7586739.1021950226</v>
      </c>
      <c r="S50" s="30">
        <f t="shared" si="70"/>
        <v>7631685.2776579922</v>
      </c>
      <c r="T50" s="30">
        <f t="shared" si="70"/>
        <v>7681740.4854210205</v>
      </c>
      <c r="U50" s="30">
        <f t="shared" si="70"/>
        <v>7729058.4355628658</v>
      </c>
      <c r="V50" s="30">
        <f t="shared" si="70"/>
        <v>7781395.5605424503</v>
      </c>
      <c r="W50" s="30">
        <f t="shared" si="70"/>
        <v>7838710.9251616048</v>
      </c>
      <c r="X50" s="30">
        <f t="shared" si="70"/>
        <v>7893166.1372045008</v>
      </c>
      <c r="Y50" s="30">
        <f t="shared" si="70"/>
        <v>7952525.2586022085</v>
      </c>
      <c r="Z50" s="30">
        <f t="shared" si="70"/>
        <v>8016754.7169681937</v>
      </c>
      <c r="AA50" s="30">
        <f t="shared" si="70"/>
        <v>8078023.2173475996</v>
      </c>
      <c r="AB50" s="30">
        <f t="shared" si="70"/>
        <v>8144101.6540199015</v>
      </c>
      <c r="AC50" s="30">
        <f t="shared" si="70"/>
        <v>8214963.0221909713</v>
      </c>
      <c r="AD50" s="30">
        <f t="shared" si="70"/>
        <v>8282782.329406688</v>
      </c>
      <c r="AE50" s="30">
        <f t="shared" si="70"/>
        <v>8355336.5065159956</v>
      </c>
      <c r="AF50" s="30">
        <f t="shared" si="70"/>
        <v>8432604.3180067502</v>
      </c>
      <c r="AG50" s="30">
        <f t="shared" si="70"/>
        <v>8506766.2715327386</v>
      </c>
      <c r="AH50" s="30">
        <f t="shared" si="70"/>
        <v>8585604.526444938</v>
      </c>
      <c r="AI50" s="30">
        <f t="shared" si="70"/>
        <v>8669102.8011343852</v>
      </c>
      <c r="AJ50" s="30">
        <f t="shared" si="70"/>
        <v>8749446.2789878789</v>
      </c>
      <c r="AK50" s="30">
        <f t="shared" si="70"/>
        <v>8834421.5127512161</v>
      </c>
      <c r="AL50" s="30">
        <f t="shared" si="70"/>
        <v>8924016.3270876557</v>
      </c>
      <c r="AM50" s="30">
        <f t="shared" si="70"/>
        <v>9010419.7191118561</v>
      </c>
      <c r="AN50" s="30">
        <f t="shared" si="70"/>
        <v>9101421.7566715889</v>
      </c>
      <c r="AO50" s="30">
        <f t="shared" si="70"/>
        <v>9197013.4741410948</v>
      </c>
      <c r="AP50" s="30">
        <f t="shared" si="70"/>
        <v>9297125.6543698628</v>
      </c>
      <c r="AQ50" s="30">
        <f t="shared" si="70"/>
        <v>9401812.0520877633</v>
      </c>
      <c r="AR50" s="30">
        <f t="shared" si="70"/>
        <v>9511065.9473907016</v>
      </c>
      <c r="AS50" s="30">
        <f t="shared" si="70"/>
        <v>9624881.1401424855</v>
      </c>
      <c r="AT50" s="30">
        <f t="shared" si="70"/>
        <v>9743251.8294506129</v>
      </c>
      <c r="AU50" s="30">
        <f t="shared" si="70"/>
        <v>9866172.4890283588</v>
      </c>
      <c r="AV50" s="30">
        <f t="shared" si="70"/>
        <v>9993637.7381317765</v>
      </c>
      <c r="AW50" s="30">
        <f t="shared" si="70"/>
        <v>10125642.207746807</v>
      </c>
      <c r="AX50" s="30">
        <f t="shared" si="70"/>
        <v>10262180.40168759</v>
      </c>
      <c r="AY50" s="30">
        <f t="shared" si="70"/>
        <v>10403246.552252077</v>
      </c>
      <c r="AZ50" s="30">
        <f t="shared" si="70"/>
        <v>10548834.470065333</v>
      </c>
      <c r="BA50" s="30">
        <f t="shared" si="70"/>
        <v>10698937.387724269</v>
      </c>
      <c r="BB50" s="30">
        <f t="shared" si="70"/>
        <v>10853547.796839986</v>
      </c>
      <c r="BC50" s="30">
        <f t="shared" si="70"/>
        <v>11012657.278055459</v>
      </c>
      <c r="BD50" s="30">
        <f t="shared" si="70"/>
        <v>11176256.323596781</v>
      </c>
      <c r="BE50" s="30">
        <f t="shared" si="70"/>
        <v>11344334.151895659</v>
      </c>
      <c r="BF50" s="30">
        <f t="shared" si="70"/>
        <v>11516878.513799222</v>
      </c>
      <c r="BG50" s="30">
        <f t="shared" si="70"/>
        <v>11693875.489860451</v>
      </c>
      <c r="BH50" s="30">
        <f t="shared" si="70"/>
        <v>11875309.278178498</v>
      </c>
      <c r="BI50" s="30">
        <f t="shared" si="70"/>
        <v>12061161.972232996</v>
      </c>
      <c r="BJ50" s="30">
        <f t="shared" si="70"/>
        <v>12251413.328129817</v>
      </c>
      <c r="BK50" s="30">
        <f t="shared" si="70"/>
        <v>12446040.520647818</v>
      </c>
    </row>
    <row r="51" spans="2:63" hidden="1" outlineLevel="1" x14ac:dyDescent="0.35">
      <c r="B51" t="s">
        <v>100</v>
      </c>
      <c r="D51" s="46">
        <f>Forecasts!G103</f>
        <v>14813.25</v>
      </c>
      <c r="E51" s="46">
        <f>Forecasts!H103</f>
        <v>22830.079999999998</v>
      </c>
      <c r="F51" s="46">
        <f>Forecasts!I103</f>
        <v>39964.956050000001</v>
      </c>
      <c r="G51" s="46">
        <f>Forecasts!J103</f>
        <v>48925.681509500006</v>
      </c>
      <c r="H51" s="46">
        <f>Forecasts!K103</f>
        <v>57773.991307595003</v>
      </c>
      <c r="I51" s="46">
        <f>Forecasts!L103</f>
        <v>66516.245533783556</v>
      </c>
      <c r="J51" s="46">
        <f>Forecasts!M103</f>
        <v>75158.676037320212</v>
      </c>
      <c r="K51" s="46">
        <f>Forecasts!N103</f>
        <v>83707.391469470662</v>
      </c>
      <c r="L51" s="46">
        <f>Forecasts!O103</f>
        <v>92168.382199524349</v>
      </c>
      <c r="M51" s="46">
        <f>Forecasts!P103</f>
        <v>100547.52510882948</v>
      </c>
      <c r="N51" s="46">
        <f>Forecasts!Q103</f>
        <v>108850.58826699814</v>
      </c>
      <c r="O51" s="46">
        <f>Forecasts!R103</f>
        <v>117083.23549431459</v>
      </c>
      <c r="P51" s="46">
        <f>Forecasts!S103</f>
        <v>125251.03081426893</v>
      </c>
      <c r="Q51" s="46">
        <f>Forecasts!T103</f>
        <v>133359.44280003212</v>
      </c>
      <c r="R51" s="46">
        <f>Forecasts!U103</f>
        <v>141413.84881858391</v>
      </c>
      <c r="S51" s="46">
        <f>Forecasts!V103</f>
        <v>149419.53917610462</v>
      </c>
      <c r="T51" s="46">
        <f>Forecasts!W103</f>
        <v>157381.72116814629</v>
      </c>
      <c r="U51" s="46">
        <f>Forecasts!X103</f>
        <v>165305.52303800205</v>
      </c>
      <c r="V51" s="46">
        <f>Forecasts!Y103</f>
        <v>173195.99784660438</v>
      </c>
      <c r="W51" s="46">
        <f>Forecasts!Z103</f>
        <v>181058.12725719294</v>
      </c>
      <c r="X51" s="46">
        <f>Forecasts!AA103</f>
        <v>188896.82523790799</v>
      </c>
      <c r="Y51" s="46">
        <f>Forecasts!AB103</f>
        <v>196716.94168538411</v>
      </c>
      <c r="Z51" s="46">
        <f>Forecasts!AC103</f>
        <v>204523.26597233792</v>
      </c>
      <c r="AA51" s="46">
        <f>Forecasts!AD103</f>
        <v>212320.53042206683</v>
      </c>
      <c r="AB51" s="46">
        <f>Forecasts!AE103</f>
        <v>220113.41371270266</v>
      </c>
      <c r="AC51" s="46">
        <f>Forecasts!AF103</f>
        <v>227906.54421398972</v>
      </c>
      <c r="AD51" s="46">
        <f>Forecasts!AG103</f>
        <v>235704.50325928986</v>
      </c>
      <c r="AE51" s="46">
        <f>Forecasts!AH103</f>
        <v>243511.82835544768</v>
      </c>
      <c r="AF51" s="46">
        <f>Forecasts!AI103</f>
        <v>251333.01633308621</v>
      </c>
      <c r="AG51" s="46">
        <f>Forecasts!AJ103</f>
        <v>259172.52643983852</v>
      </c>
      <c r="AH51" s="46">
        <f>Forecasts!AK103</f>
        <v>267034.78337896254</v>
      </c>
      <c r="AI51" s="46">
        <f>Forecasts!AL103</f>
        <v>274924.18029572588</v>
      </c>
      <c r="AJ51" s="46">
        <f>Forecasts!AM103</f>
        <v>282845.08171389223</v>
      </c>
      <c r="AK51" s="46">
        <f>Forecasts!AN103</f>
        <v>290801.82642458676</v>
      </c>
      <c r="AL51" s="46">
        <f>Forecasts!AO103</f>
        <v>298798.73032976442</v>
      </c>
      <c r="AM51" s="46">
        <f>Forecasts!AP103</f>
        <v>306840.08924245567</v>
      </c>
      <c r="AN51" s="46">
        <f>Forecasts!AQ103</f>
        <v>314930.18164591421</v>
      </c>
      <c r="AO51" s="46">
        <f>Forecasts!AR103</f>
        <v>323073.27141374588</v>
      </c>
      <c r="AP51" s="46">
        <f>Forecasts!AS103</f>
        <v>331273.61049305205</v>
      </c>
      <c r="AQ51" s="46">
        <f>Forecasts!AT103</f>
        <v>339535.44155257527</v>
      </c>
      <c r="AR51" s="46">
        <f>Forecasts!AU103</f>
        <v>347863.00059779768</v>
      </c>
      <c r="AS51" s="46">
        <f>Forecasts!AV103</f>
        <v>356260.51955489803</v>
      </c>
      <c r="AT51" s="46">
        <f>Forecasts!AW103</f>
        <v>364732.22882543667</v>
      </c>
      <c r="AU51" s="46">
        <f>Forecasts!AX103</f>
        <v>373282.35981360049</v>
      </c>
      <c r="AV51" s="46">
        <f>Forecasts!AY103</f>
        <v>381915.14742780372</v>
      </c>
      <c r="AW51" s="46">
        <f>Forecasts!AZ103</f>
        <v>390634.83255840628</v>
      </c>
      <c r="AX51" s="46">
        <f>Forecasts!BA103</f>
        <v>399445.66453327955</v>
      </c>
      <c r="AY51" s="46">
        <f>Forecasts!BB103</f>
        <v>408351.90355291683</v>
      </c>
      <c r="AZ51" s="46">
        <f>Forecasts!BC103</f>
        <v>417357.82310675585</v>
      </c>
      <c r="BA51" s="46">
        <f>Forecasts!BD103</f>
        <v>426467.71237235283</v>
      </c>
      <c r="BB51" s="46">
        <f>Forecasts!BE103</f>
        <v>435685.87859901926</v>
      </c>
      <c r="BC51" s="46">
        <f>Forecasts!BF103</f>
        <v>445016.64947750646</v>
      </c>
      <c r="BD51" s="46">
        <f>Forecasts!BG103</f>
        <v>454464.37549729901</v>
      </c>
      <c r="BE51" s="46">
        <f>Forecasts!BH103</f>
        <v>464033.43229305238</v>
      </c>
      <c r="BF51" s="46">
        <f>Forecasts!BI103</f>
        <v>473728.22298168926</v>
      </c>
      <c r="BG51" s="46">
        <f>Forecasts!BJ103</f>
        <v>483553.18049164751</v>
      </c>
      <c r="BH51" s="46">
        <f>Forecasts!BK103</f>
        <v>493512.76988575049</v>
      </c>
      <c r="BI51" s="46">
        <f>Forecasts!BL103</f>
        <v>503611.49067915353</v>
      </c>
      <c r="BJ51" s="46">
        <f>Forecasts!BM103</f>
        <v>513853.87915380119</v>
      </c>
      <c r="BK51" s="46">
        <f>Forecasts!BN103</f>
        <v>524244.5106708121</v>
      </c>
    </row>
    <row r="52" spans="2:63" ht="15" hidden="1" outlineLevel="1" thickBot="1" x14ac:dyDescent="0.4">
      <c r="B52" s="10" t="s">
        <v>60</v>
      </c>
      <c r="C52" s="10"/>
      <c r="D52" s="49">
        <f>Forecasts!G105</f>
        <v>0</v>
      </c>
      <c r="E52" s="49">
        <f>Forecasts!H105</f>
        <v>0</v>
      </c>
      <c r="F52" s="49">
        <f>Forecasts!I105</f>
        <v>0</v>
      </c>
      <c r="G52" s="49">
        <f>Forecasts!J105</f>
        <v>0</v>
      </c>
      <c r="H52" s="49">
        <f>Forecasts!K105</f>
        <v>0</v>
      </c>
      <c r="I52" s="49">
        <f>Forecasts!L105</f>
        <v>0</v>
      </c>
      <c r="J52" s="49">
        <f>Forecasts!M105</f>
        <v>0</v>
      </c>
      <c r="K52" s="49">
        <f>Forecasts!N105</f>
        <v>0</v>
      </c>
      <c r="L52" s="49">
        <f>Forecasts!O105</f>
        <v>0</v>
      </c>
      <c r="M52" s="49">
        <f>Forecasts!P105</f>
        <v>0</v>
      </c>
      <c r="N52" s="49">
        <f>Forecasts!Q105</f>
        <v>0</v>
      </c>
      <c r="O52" s="49">
        <f>Forecasts!R105</f>
        <v>0</v>
      </c>
      <c r="P52" s="49">
        <f>Forecasts!S105</f>
        <v>0</v>
      </c>
      <c r="Q52" s="49">
        <f>Forecasts!T105</f>
        <v>0</v>
      </c>
      <c r="R52" s="49">
        <f>Forecasts!U105</f>
        <v>0</v>
      </c>
      <c r="S52" s="49">
        <f>Forecasts!V105</f>
        <v>0</v>
      </c>
      <c r="T52" s="49">
        <f>Forecasts!W105</f>
        <v>0</v>
      </c>
      <c r="U52" s="49">
        <f>Forecasts!X105</f>
        <v>0</v>
      </c>
      <c r="V52" s="49">
        <f>Forecasts!Y105</f>
        <v>0</v>
      </c>
      <c r="W52" s="49">
        <f>Forecasts!Z105</f>
        <v>0</v>
      </c>
      <c r="X52" s="49">
        <f>Forecasts!AA105</f>
        <v>0</v>
      </c>
      <c r="Y52" s="49">
        <f>Forecasts!AB105</f>
        <v>0</v>
      </c>
      <c r="Z52" s="49">
        <f>Forecasts!AC105</f>
        <v>0</v>
      </c>
      <c r="AA52" s="49">
        <f>Forecasts!AD105</f>
        <v>0</v>
      </c>
      <c r="AB52" s="49">
        <f>Forecasts!AE105</f>
        <v>0</v>
      </c>
      <c r="AC52" s="49">
        <f>Forecasts!AF105</f>
        <v>0</v>
      </c>
      <c r="AD52" s="49">
        <f>Forecasts!AG105</f>
        <v>0</v>
      </c>
      <c r="AE52" s="49">
        <f>Forecasts!AH105</f>
        <v>0</v>
      </c>
      <c r="AF52" s="49">
        <f>Forecasts!AI105</f>
        <v>0</v>
      </c>
      <c r="AG52" s="49">
        <f>Forecasts!AJ105</f>
        <v>0</v>
      </c>
      <c r="AH52" s="49">
        <f>Forecasts!AK105</f>
        <v>0</v>
      </c>
      <c r="AI52" s="49">
        <f>Forecasts!AL105</f>
        <v>0</v>
      </c>
      <c r="AJ52" s="49">
        <f>Forecasts!AM105</f>
        <v>0</v>
      </c>
      <c r="AK52" s="49">
        <f>Forecasts!AN105</f>
        <v>0</v>
      </c>
      <c r="AL52" s="49">
        <f>Forecasts!AO105</f>
        <v>0</v>
      </c>
      <c r="AM52" s="49">
        <f>Forecasts!AP105</f>
        <v>0</v>
      </c>
      <c r="AN52" s="49">
        <f>Forecasts!AQ105</f>
        <v>0</v>
      </c>
      <c r="AO52" s="49">
        <f>Forecasts!AR105</f>
        <v>0</v>
      </c>
      <c r="AP52" s="49">
        <f>Forecasts!AS105</f>
        <v>0</v>
      </c>
      <c r="AQ52" s="49">
        <f>Forecasts!AT105</f>
        <v>0</v>
      </c>
      <c r="AR52" s="49">
        <f>Forecasts!AU105</f>
        <v>0</v>
      </c>
      <c r="AS52" s="49">
        <f>Forecasts!AV105</f>
        <v>0</v>
      </c>
      <c r="AT52" s="49">
        <f>Forecasts!AW105</f>
        <v>0</v>
      </c>
      <c r="AU52" s="49">
        <f>Forecasts!AX105</f>
        <v>0</v>
      </c>
      <c r="AV52" s="49">
        <f>Forecasts!AY105</f>
        <v>0</v>
      </c>
      <c r="AW52" s="49">
        <f>Forecasts!AZ105</f>
        <v>0</v>
      </c>
      <c r="AX52" s="49">
        <f>Forecasts!BA105</f>
        <v>0</v>
      </c>
      <c r="AY52" s="49">
        <f>Forecasts!BB105</f>
        <v>0</v>
      </c>
      <c r="AZ52" s="49">
        <f>Forecasts!BC105</f>
        <v>0</v>
      </c>
      <c r="BA52" s="49">
        <f>Forecasts!BD105</f>
        <v>0</v>
      </c>
      <c r="BB52" s="49">
        <f>Forecasts!BE105</f>
        <v>0</v>
      </c>
      <c r="BC52" s="49">
        <f>Forecasts!BF105</f>
        <v>0</v>
      </c>
      <c r="BD52" s="49">
        <f>Forecasts!BG105</f>
        <v>0</v>
      </c>
      <c r="BE52" s="49">
        <f>Forecasts!BH105</f>
        <v>0</v>
      </c>
      <c r="BF52" s="49">
        <f>Forecasts!BI105</f>
        <v>0</v>
      </c>
      <c r="BG52" s="49">
        <f>Forecasts!BJ105</f>
        <v>0</v>
      </c>
      <c r="BH52" s="49">
        <f>Forecasts!BK105</f>
        <v>0</v>
      </c>
      <c r="BI52" s="49">
        <f>Forecasts!BL105</f>
        <v>0</v>
      </c>
      <c r="BJ52" s="49">
        <f>Forecasts!BM105</f>
        <v>0</v>
      </c>
      <c r="BK52" s="49">
        <f>Forecasts!BN105</f>
        <v>0</v>
      </c>
    </row>
    <row r="53" spans="2:63" ht="15" hidden="1" outlineLevel="1" thickTop="1" x14ac:dyDescent="0.35">
      <c r="B53" t="s">
        <v>101</v>
      </c>
      <c r="D53" s="30">
        <f>SUM(D50:D52)</f>
        <v>502813.46124999999</v>
      </c>
      <c r="E53" s="30">
        <f t="shared" ref="E53:BK53" si="71">SUM(E50:E52)</f>
        <v>492461.48044999997</v>
      </c>
      <c r="F53" s="30">
        <f t="shared" si="71"/>
        <v>6358729.1674332498</v>
      </c>
      <c r="G53" s="30">
        <f t="shared" si="71"/>
        <v>6243702.5086056339</v>
      </c>
      <c r="H53" s="30">
        <f t="shared" si="71"/>
        <v>6137273.7236200366</v>
      </c>
      <c r="I53" s="30">
        <f t="shared" si="71"/>
        <v>6039000.4949294627</v>
      </c>
      <c r="J53" s="30">
        <f t="shared" si="71"/>
        <v>5947279.6901696073</v>
      </c>
      <c r="K53" s="30">
        <f t="shared" si="71"/>
        <v>5862038.6989573697</v>
      </c>
      <c r="L53" s="30">
        <f t="shared" si="71"/>
        <v>5783208.4845780265</v>
      </c>
      <c r="M53" s="30">
        <f t="shared" si="71"/>
        <v>5710723.4840333788</v>
      </c>
      <c r="N53" s="30">
        <f t="shared" si="71"/>
        <v>5644521.5100762621</v>
      </c>
      <c r="O53" s="30">
        <f t="shared" si="71"/>
        <v>5584543.655096205</v>
      </c>
      <c r="P53" s="30">
        <f t="shared" si="71"/>
        <v>7629824.196720778</v>
      </c>
      <c r="Q53" s="30">
        <f t="shared" si="71"/>
        <v>7680310.5049966406</v>
      </c>
      <c r="R53" s="30">
        <f t="shared" si="71"/>
        <v>7728152.951013607</v>
      </c>
      <c r="S53" s="30">
        <f t="shared" si="71"/>
        <v>7781104.8168340968</v>
      </c>
      <c r="T53" s="30">
        <f t="shared" si="71"/>
        <v>7839122.206589167</v>
      </c>
      <c r="U53" s="30">
        <f t="shared" si="71"/>
        <v>7894363.9586008675</v>
      </c>
      <c r="V53" s="30">
        <f t="shared" si="71"/>
        <v>7954591.5583890546</v>
      </c>
      <c r="W53" s="30">
        <f t="shared" si="71"/>
        <v>8019769.0524187973</v>
      </c>
      <c r="X53" s="30">
        <f t="shared" si="71"/>
        <v>8082062.9624424092</v>
      </c>
      <c r="Y53" s="30">
        <f t="shared" si="71"/>
        <v>8149242.2002875926</v>
      </c>
      <c r="Z53" s="30">
        <f t="shared" si="71"/>
        <v>8221277.9829405313</v>
      </c>
      <c r="AA53" s="30">
        <f t="shared" si="71"/>
        <v>8290343.7477696668</v>
      </c>
      <c r="AB53" s="30">
        <f t="shared" si="71"/>
        <v>8364215.0677326042</v>
      </c>
      <c r="AC53" s="30">
        <f t="shared" si="71"/>
        <v>8442869.566404961</v>
      </c>
      <c r="AD53" s="30">
        <f t="shared" si="71"/>
        <v>8518486.832665978</v>
      </c>
      <c r="AE53" s="30">
        <f t="shared" si="71"/>
        <v>8598848.334871443</v>
      </c>
      <c r="AF53" s="30">
        <f t="shared" si="71"/>
        <v>8683937.3343398366</v>
      </c>
      <c r="AG53" s="30">
        <f t="shared" si="71"/>
        <v>8765938.7979725767</v>
      </c>
      <c r="AH53" s="30">
        <f t="shared" si="71"/>
        <v>8852639.3098239005</v>
      </c>
      <c r="AI53" s="30">
        <f t="shared" si="71"/>
        <v>8944026.9814301115</v>
      </c>
      <c r="AJ53" s="30">
        <f t="shared" si="71"/>
        <v>9032291.3607017715</v>
      </c>
      <c r="AK53" s="30">
        <f t="shared" si="71"/>
        <v>9125223.3391758036</v>
      </c>
      <c r="AL53" s="30">
        <f t="shared" si="71"/>
        <v>9222815.0574174207</v>
      </c>
      <c r="AM53" s="30">
        <f t="shared" si="71"/>
        <v>9317259.8083543126</v>
      </c>
      <c r="AN53" s="30">
        <f t="shared" si="71"/>
        <v>9416351.9383175038</v>
      </c>
      <c r="AO53" s="30">
        <f t="shared" si="71"/>
        <v>9520086.7455548402</v>
      </c>
      <c r="AP53" s="30">
        <f t="shared" si="71"/>
        <v>9628399.2648629155</v>
      </c>
      <c r="AQ53" s="30">
        <f t="shared" si="71"/>
        <v>9741347.493640339</v>
      </c>
      <c r="AR53" s="30">
        <f t="shared" si="71"/>
        <v>9858928.947988499</v>
      </c>
      <c r="AS53" s="30">
        <f t="shared" si="71"/>
        <v>9981141.6596973836</v>
      </c>
      <c r="AT53" s="30">
        <f t="shared" si="71"/>
        <v>10107984.05827605</v>
      </c>
      <c r="AU53" s="30">
        <f t="shared" si="71"/>
        <v>10239454.84884196</v>
      </c>
      <c r="AV53" s="30">
        <f t="shared" si="71"/>
        <v>10375552.885559579</v>
      </c>
      <c r="AW53" s="30">
        <f t="shared" si="71"/>
        <v>10516277.040305214</v>
      </c>
      <c r="AX53" s="30">
        <f t="shared" si="71"/>
        <v>10661626.06622087</v>
      </c>
      <c r="AY53" s="30">
        <f t="shared" si="71"/>
        <v>10811598.455804992</v>
      </c>
      <c r="AZ53" s="30">
        <f t="shared" si="71"/>
        <v>10966192.293172089</v>
      </c>
      <c r="BA53" s="30">
        <f t="shared" si="71"/>
        <v>11125405.100096622</v>
      </c>
      <c r="BB53" s="30">
        <f t="shared" si="71"/>
        <v>11289233.675439006</v>
      </c>
      <c r="BC53" s="30">
        <f t="shared" si="71"/>
        <v>11457673.927532965</v>
      </c>
      <c r="BD53" s="30">
        <f t="shared" si="71"/>
        <v>11630720.699094079</v>
      </c>
      <c r="BE53" s="30">
        <f t="shared" si="71"/>
        <v>11808367.584188711</v>
      </c>
      <c r="BF53" s="30">
        <f t="shared" si="71"/>
        <v>11990606.736780912</v>
      </c>
      <c r="BG53" s="30">
        <f t="shared" si="71"/>
        <v>12177428.670352098</v>
      </c>
      <c r="BH53" s="30">
        <f t="shared" si="71"/>
        <v>12368822.048064249</v>
      </c>
      <c r="BI53" s="30">
        <f t="shared" si="71"/>
        <v>12564773.46291215</v>
      </c>
      <c r="BJ53" s="30">
        <f t="shared" si="71"/>
        <v>12765267.207283618</v>
      </c>
      <c r="BK53" s="30">
        <f t="shared" si="71"/>
        <v>12970285.031318631</v>
      </c>
    </row>
    <row r="54" spans="2:63" hidden="1" outlineLevel="1" x14ac:dyDescent="0.35"/>
    <row r="55" spans="2:63" hidden="1" outlineLevel="1" x14ac:dyDescent="0.35">
      <c r="B55" s="48" t="s">
        <v>61</v>
      </c>
      <c r="D55" s="46">
        <f>SUM(Forecasts!G108:G110)</f>
        <v>0</v>
      </c>
      <c r="E55" s="46">
        <f>SUM(Forecasts!H108:H110)</f>
        <v>0</v>
      </c>
      <c r="F55" s="46">
        <f>SUM(Forecasts!I108:I110)</f>
        <v>10000</v>
      </c>
      <c r="G55" s="46">
        <f>SUM(Forecasts!J108:J110)</f>
        <v>10000</v>
      </c>
      <c r="H55" s="46">
        <f>SUM(Forecasts!K108:K110)</f>
        <v>10000</v>
      </c>
      <c r="I55" s="46">
        <f>SUM(Forecasts!L108:L110)</f>
        <v>10000</v>
      </c>
      <c r="J55" s="46">
        <f>SUM(Forecasts!M108:M110)</f>
        <v>10000</v>
      </c>
      <c r="K55" s="46">
        <f>SUM(Forecasts!N108:N110)</f>
        <v>10000</v>
      </c>
      <c r="L55" s="46">
        <f>SUM(Forecasts!O108:O110)</f>
        <v>10000</v>
      </c>
      <c r="M55" s="46">
        <f>SUM(Forecasts!P108:P110)</f>
        <v>10000</v>
      </c>
      <c r="N55" s="46">
        <f>SUM(Forecasts!Q108:Q110)</f>
        <v>10000</v>
      </c>
      <c r="O55" s="46">
        <f>SUM(Forecasts!R108:R110)</f>
        <v>10000</v>
      </c>
      <c r="P55" s="46">
        <f>SUM(Forecasts!S108:S110)</f>
        <v>10000</v>
      </c>
      <c r="Q55" s="46">
        <f>SUM(Forecasts!T108:T110)</f>
        <v>10000</v>
      </c>
      <c r="R55" s="46">
        <f>SUM(Forecasts!U108:U110)</f>
        <v>10000</v>
      </c>
      <c r="S55" s="46">
        <f>SUM(Forecasts!V108:V110)</f>
        <v>10000</v>
      </c>
      <c r="T55" s="46">
        <f>SUM(Forecasts!W108:W110)</f>
        <v>10000</v>
      </c>
      <c r="U55" s="46">
        <f>SUM(Forecasts!X108:X110)</f>
        <v>10000</v>
      </c>
      <c r="V55" s="46">
        <f>SUM(Forecasts!Y108:Y110)</f>
        <v>10000</v>
      </c>
      <c r="W55" s="46">
        <f>SUM(Forecasts!Z108:Z110)</f>
        <v>10000</v>
      </c>
      <c r="X55" s="46">
        <f>SUM(Forecasts!AA108:AA110)</f>
        <v>10000</v>
      </c>
      <c r="Y55" s="46">
        <f>SUM(Forecasts!AB108:AB110)</f>
        <v>10000</v>
      </c>
      <c r="Z55" s="46">
        <f>SUM(Forecasts!AC108:AC110)</f>
        <v>10000</v>
      </c>
      <c r="AA55" s="46">
        <f>SUM(Forecasts!AD108:AD110)</f>
        <v>10000</v>
      </c>
      <c r="AB55" s="46">
        <f>SUM(Forecasts!AE108:AE110)</f>
        <v>10000</v>
      </c>
      <c r="AC55" s="46">
        <f>SUM(Forecasts!AF108:AF110)</f>
        <v>10000</v>
      </c>
      <c r="AD55" s="46">
        <f>SUM(Forecasts!AG108:AG110)</f>
        <v>10000</v>
      </c>
      <c r="AE55" s="46">
        <f>SUM(Forecasts!AH108:AH110)</f>
        <v>10000</v>
      </c>
      <c r="AF55" s="46">
        <f>SUM(Forecasts!AI108:AI110)</f>
        <v>10000</v>
      </c>
      <c r="AG55" s="46">
        <f>SUM(Forecasts!AJ108:AJ110)</f>
        <v>10000</v>
      </c>
      <c r="AH55" s="46">
        <f>SUM(Forecasts!AK108:AK110)</f>
        <v>10000</v>
      </c>
      <c r="AI55" s="46">
        <f>SUM(Forecasts!AL108:AL110)</f>
        <v>10000</v>
      </c>
      <c r="AJ55" s="46">
        <f>SUM(Forecasts!AM108:AM110)</f>
        <v>10000</v>
      </c>
      <c r="AK55" s="46">
        <f>SUM(Forecasts!AN108:AN110)</f>
        <v>10000</v>
      </c>
      <c r="AL55" s="46">
        <f>SUM(Forecasts!AO108:AO110)</f>
        <v>10000</v>
      </c>
      <c r="AM55" s="46">
        <f>SUM(Forecasts!AP108:AP110)</f>
        <v>10000</v>
      </c>
      <c r="AN55" s="46">
        <f>SUM(Forecasts!AQ108:AQ110)</f>
        <v>10000</v>
      </c>
      <c r="AO55" s="46">
        <f>SUM(Forecasts!AR108:AR110)</f>
        <v>10000</v>
      </c>
      <c r="AP55" s="46">
        <f>SUM(Forecasts!AS108:AS110)</f>
        <v>10000</v>
      </c>
      <c r="AQ55" s="46">
        <f>SUM(Forecasts!AT108:AT110)</f>
        <v>10000</v>
      </c>
      <c r="AR55" s="46">
        <f>SUM(Forecasts!AU108:AU110)</f>
        <v>10000</v>
      </c>
      <c r="AS55" s="46">
        <f>SUM(Forecasts!AV108:AV110)</f>
        <v>10000</v>
      </c>
      <c r="AT55" s="46">
        <f>SUM(Forecasts!AW108:AW110)</f>
        <v>10000</v>
      </c>
      <c r="AU55" s="46">
        <f>SUM(Forecasts!AX108:AX110)</f>
        <v>10000</v>
      </c>
      <c r="AV55" s="46">
        <f>SUM(Forecasts!AY108:AY110)</f>
        <v>10000</v>
      </c>
      <c r="AW55" s="46">
        <f>SUM(Forecasts!AZ108:AZ110)</f>
        <v>10000</v>
      </c>
      <c r="AX55" s="46">
        <f>SUM(Forecasts!BA108:BA110)</f>
        <v>10000</v>
      </c>
      <c r="AY55" s="46">
        <f>SUM(Forecasts!BB108:BB110)</f>
        <v>10000</v>
      </c>
      <c r="AZ55" s="46">
        <f>SUM(Forecasts!BC108:BC110)</f>
        <v>10000</v>
      </c>
      <c r="BA55" s="46">
        <f>SUM(Forecasts!BD108:BD110)</f>
        <v>10000</v>
      </c>
      <c r="BB55" s="46">
        <f>SUM(Forecasts!BE108:BE110)</f>
        <v>10000</v>
      </c>
      <c r="BC55" s="46">
        <f>SUM(Forecasts!BF108:BF110)</f>
        <v>10000</v>
      </c>
      <c r="BD55" s="46">
        <f>SUM(Forecasts!BG108:BG110)</f>
        <v>10000</v>
      </c>
      <c r="BE55" s="46">
        <f>SUM(Forecasts!BH108:BH110)</f>
        <v>10000</v>
      </c>
      <c r="BF55" s="46">
        <f>SUM(Forecasts!BI108:BI110)</f>
        <v>10000</v>
      </c>
      <c r="BG55" s="46">
        <f>SUM(Forecasts!BJ108:BJ110)</f>
        <v>10000</v>
      </c>
      <c r="BH55" s="46">
        <f>SUM(Forecasts!BK108:BK110)</f>
        <v>10000</v>
      </c>
      <c r="BI55" s="46">
        <f>SUM(Forecasts!BL108:BL110)</f>
        <v>10000</v>
      </c>
      <c r="BJ55" s="46">
        <f>SUM(Forecasts!BM108:BM110)</f>
        <v>10000</v>
      </c>
      <c r="BK55" s="46">
        <f>SUM(Forecasts!BN108:BN110)</f>
        <v>10000</v>
      </c>
    </row>
    <row r="56" spans="2:63" hidden="1" outlineLevel="1" x14ac:dyDescent="0.35">
      <c r="B56" t="s">
        <v>68</v>
      </c>
      <c r="D56" s="46">
        <f>-SUM(Forecasts!G113:G115)</f>
        <v>0</v>
      </c>
      <c r="E56" s="46">
        <f>-SUM(Forecasts!H113:H115)</f>
        <v>0</v>
      </c>
      <c r="F56" s="46">
        <f>-SUM(Forecasts!I113:I115)</f>
        <v>-277.77777777777777</v>
      </c>
      <c r="G56" s="46">
        <f>-SUM(Forecasts!J113:J115)</f>
        <v>-555.55555555555554</v>
      </c>
      <c r="H56" s="46">
        <f>-SUM(Forecasts!K113:K115)</f>
        <v>-833.33333333333326</v>
      </c>
      <c r="I56" s="46">
        <f>-SUM(Forecasts!L113:L115)</f>
        <v>-1111.1111111111111</v>
      </c>
      <c r="J56" s="46">
        <f>-SUM(Forecasts!M113:M115)</f>
        <v>-1388.8888888888889</v>
      </c>
      <c r="K56" s="46">
        <f>-SUM(Forecasts!N113:N115)</f>
        <v>-1666.6666666666667</v>
      </c>
      <c r="L56" s="46">
        <f>-SUM(Forecasts!O113:O115)</f>
        <v>-1944.4444444444446</v>
      </c>
      <c r="M56" s="46">
        <f>-SUM(Forecasts!P113:P115)</f>
        <v>-2222.2222222222222</v>
      </c>
      <c r="N56" s="46">
        <f>-SUM(Forecasts!Q113:Q115)</f>
        <v>-2500</v>
      </c>
      <c r="O56" s="46">
        <f>-SUM(Forecasts!R113:R115)</f>
        <v>-2777.7777777777778</v>
      </c>
      <c r="P56" s="46">
        <f>-SUM(Forecasts!S113:S115)</f>
        <v>-3055.5555555555557</v>
      </c>
      <c r="Q56" s="46">
        <f>-SUM(Forecasts!T113:T115)</f>
        <v>-3333.3333333333335</v>
      </c>
      <c r="R56" s="46">
        <f>-SUM(Forecasts!U113:U115)</f>
        <v>-3611.1111111111113</v>
      </c>
      <c r="S56" s="46">
        <f>-SUM(Forecasts!V113:V115)</f>
        <v>-3888.8888888888891</v>
      </c>
      <c r="T56" s="46">
        <f>-SUM(Forecasts!W113:W115)</f>
        <v>-4166.666666666667</v>
      </c>
      <c r="U56" s="46">
        <f>-SUM(Forecasts!X113:X115)</f>
        <v>-4444.4444444444443</v>
      </c>
      <c r="V56" s="46">
        <f>-SUM(Forecasts!Y113:Y115)</f>
        <v>-4722.2222222222217</v>
      </c>
      <c r="W56" s="46">
        <f>-SUM(Forecasts!Z113:Z115)</f>
        <v>-4999.9999999999991</v>
      </c>
      <c r="X56" s="46">
        <f>-SUM(Forecasts!AA113:AA115)</f>
        <v>-5277.7777777777765</v>
      </c>
      <c r="Y56" s="46">
        <f>-SUM(Forecasts!AB113:AB115)</f>
        <v>-5555.5555555555538</v>
      </c>
      <c r="Z56" s="46">
        <f>-SUM(Forecasts!AC113:AC115)</f>
        <v>-5833.3333333333312</v>
      </c>
      <c r="AA56" s="46">
        <f>-SUM(Forecasts!AD113:AD115)</f>
        <v>-6111.1111111111086</v>
      </c>
      <c r="AB56" s="46">
        <f>-SUM(Forecasts!AE113:AE115)</f>
        <v>-6388.888888888886</v>
      </c>
      <c r="AC56" s="46">
        <f>-SUM(Forecasts!AF113:AF115)</f>
        <v>-6666.6666666666633</v>
      </c>
      <c r="AD56" s="46">
        <f>-SUM(Forecasts!AG113:AG115)</f>
        <v>-6944.4444444444407</v>
      </c>
      <c r="AE56" s="46">
        <f>-SUM(Forecasts!AH113:AH115)</f>
        <v>-7222.2222222222181</v>
      </c>
      <c r="AF56" s="46">
        <f>-SUM(Forecasts!AI113:AI115)</f>
        <v>-7499.9999999999955</v>
      </c>
      <c r="AG56" s="46">
        <f>-SUM(Forecasts!AJ113:AJ115)</f>
        <v>-7777.7777777777728</v>
      </c>
      <c r="AH56" s="46">
        <f>-SUM(Forecasts!AK113:AK115)</f>
        <v>-8055.5555555555502</v>
      </c>
      <c r="AI56" s="46">
        <f>-SUM(Forecasts!AL113:AL115)</f>
        <v>-8333.3333333333285</v>
      </c>
      <c r="AJ56" s="46">
        <f>-SUM(Forecasts!AM113:AM115)</f>
        <v>-8611.1111111111059</v>
      </c>
      <c r="AK56" s="46">
        <f>-SUM(Forecasts!AN113:AN115)</f>
        <v>-8888.8888888888832</v>
      </c>
      <c r="AL56" s="46">
        <f>-SUM(Forecasts!AO113:AO115)</f>
        <v>-9166.6666666666606</v>
      </c>
      <c r="AM56" s="46">
        <f>-SUM(Forecasts!AP113:AP115)</f>
        <v>-9444.444444444438</v>
      </c>
      <c r="AN56" s="46">
        <f>-SUM(Forecasts!AQ113:AQ115)</f>
        <v>-9722.2222222222154</v>
      </c>
      <c r="AO56" s="46">
        <f>-SUM(Forecasts!AR113:AR115)</f>
        <v>-9999.9999999999927</v>
      </c>
      <c r="AP56" s="46">
        <f>-SUM(Forecasts!AS113:AS115)</f>
        <v>-10000</v>
      </c>
      <c r="AQ56" s="46">
        <f>-SUM(Forecasts!AT113:AT115)</f>
        <v>-10000</v>
      </c>
      <c r="AR56" s="46">
        <f>-SUM(Forecasts!AU113:AU115)</f>
        <v>-10000</v>
      </c>
      <c r="AS56" s="46">
        <f>-SUM(Forecasts!AV113:AV115)</f>
        <v>-10000</v>
      </c>
      <c r="AT56" s="46">
        <f>-SUM(Forecasts!AW113:AW115)</f>
        <v>-10000</v>
      </c>
      <c r="AU56" s="46">
        <f>-SUM(Forecasts!AX113:AX115)</f>
        <v>-10000</v>
      </c>
      <c r="AV56" s="46">
        <f>-SUM(Forecasts!AY113:AY115)</f>
        <v>-10000</v>
      </c>
      <c r="AW56" s="46">
        <f>-SUM(Forecasts!AZ113:AZ115)</f>
        <v>-10000</v>
      </c>
      <c r="AX56" s="46">
        <f>-SUM(Forecasts!BA113:BA115)</f>
        <v>-10000</v>
      </c>
      <c r="AY56" s="46">
        <f>-SUM(Forecasts!BB113:BB115)</f>
        <v>-10000</v>
      </c>
      <c r="AZ56" s="46">
        <f>-SUM(Forecasts!BC113:BC115)</f>
        <v>-10000</v>
      </c>
      <c r="BA56" s="46">
        <f>-SUM(Forecasts!BD113:BD115)</f>
        <v>-10000</v>
      </c>
      <c r="BB56" s="46">
        <f>-SUM(Forecasts!BE113:BE115)</f>
        <v>-10000</v>
      </c>
      <c r="BC56" s="46">
        <f>-SUM(Forecasts!BF113:BF115)</f>
        <v>-10000</v>
      </c>
      <c r="BD56" s="46">
        <f>-SUM(Forecasts!BG113:BG115)</f>
        <v>-10000</v>
      </c>
      <c r="BE56" s="46">
        <f>-SUM(Forecasts!BH113:BH115)</f>
        <v>-10000</v>
      </c>
      <c r="BF56" s="46">
        <f>-SUM(Forecasts!BI113:BI115)</f>
        <v>-10000</v>
      </c>
      <c r="BG56" s="46">
        <f>-SUM(Forecasts!BJ113:BJ115)</f>
        <v>-10000</v>
      </c>
      <c r="BH56" s="46">
        <f>-SUM(Forecasts!BK113:BK115)</f>
        <v>-10000</v>
      </c>
      <c r="BI56" s="46">
        <f>-SUM(Forecasts!BL113:BL115)</f>
        <v>-10000</v>
      </c>
      <c r="BJ56" s="46">
        <f>-SUM(Forecasts!BM113:BM115)</f>
        <v>-10000</v>
      </c>
      <c r="BK56" s="46">
        <f>-SUM(Forecasts!BN113:BN115)</f>
        <v>-10000</v>
      </c>
    </row>
    <row r="57" spans="2:63" ht="15" hidden="1" outlineLevel="1" thickBot="1" x14ac:dyDescent="0.4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</row>
    <row r="58" spans="2:63" hidden="1" outlineLevel="1" x14ac:dyDescent="0.35">
      <c r="B58" s="1" t="s">
        <v>102</v>
      </c>
      <c r="D58" s="44">
        <f>SUM(D53,D55:D56)</f>
        <v>502813.46124999999</v>
      </c>
      <c r="E58" s="44">
        <f t="shared" ref="E58:BK58" si="72">SUM(E53,E55:E56)</f>
        <v>492461.48044999997</v>
      </c>
      <c r="F58" s="44">
        <f t="shared" si="72"/>
        <v>6368451.3896554718</v>
      </c>
      <c r="G58" s="44">
        <f t="shared" si="72"/>
        <v>6253146.9530500779</v>
      </c>
      <c r="H58" s="44">
        <f t="shared" si="72"/>
        <v>6146440.3902867036</v>
      </c>
      <c r="I58" s="44">
        <f t="shared" si="72"/>
        <v>6047889.3838183517</v>
      </c>
      <c r="J58" s="44">
        <f t="shared" si="72"/>
        <v>5955890.8012807183</v>
      </c>
      <c r="K58" s="44">
        <f t="shared" si="72"/>
        <v>5870372.0322907027</v>
      </c>
      <c r="L58" s="44">
        <f t="shared" si="72"/>
        <v>5791264.0401335824</v>
      </c>
      <c r="M58" s="44">
        <f t="shared" si="72"/>
        <v>5718501.2618111568</v>
      </c>
      <c r="N58" s="44">
        <f t="shared" si="72"/>
        <v>5652021.5100762621</v>
      </c>
      <c r="O58" s="44">
        <f t="shared" si="72"/>
        <v>5591765.877318427</v>
      </c>
      <c r="P58" s="44">
        <f>SUM(P53,P55:P56)</f>
        <v>7636768.641165222</v>
      </c>
      <c r="Q58" s="44">
        <f t="shared" si="72"/>
        <v>7686977.1716633076</v>
      </c>
      <c r="R58" s="44">
        <f t="shared" si="72"/>
        <v>7734541.839902496</v>
      </c>
      <c r="S58" s="44">
        <f t="shared" si="72"/>
        <v>7787215.9279452078</v>
      </c>
      <c r="T58" s="44">
        <f t="shared" si="72"/>
        <v>7844955.5399225</v>
      </c>
      <c r="U58" s="44">
        <f t="shared" si="72"/>
        <v>7899919.5141564235</v>
      </c>
      <c r="V58" s="44">
        <f t="shared" si="72"/>
        <v>7959869.3361668326</v>
      </c>
      <c r="W58" s="44">
        <f t="shared" si="72"/>
        <v>8024769.0524187973</v>
      </c>
      <c r="X58" s="44">
        <f t="shared" si="72"/>
        <v>8086785.1846646313</v>
      </c>
      <c r="Y58" s="44">
        <f t="shared" si="72"/>
        <v>8153686.6447320366</v>
      </c>
      <c r="Z58" s="44">
        <f t="shared" si="72"/>
        <v>8225444.6496071983</v>
      </c>
      <c r="AA58" s="44">
        <f t="shared" si="72"/>
        <v>8294232.6366585558</v>
      </c>
      <c r="AB58" s="44">
        <f t="shared" si="72"/>
        <v>8367826.1788437152</v>
      </c>
      <c r="AC58" s="44">
        <f t="shared" si="72"/>
        <v>8446202.899738295</v>
      </c>
      <c r="AD58" s="44">
        <f t="shared" si="72"/>
        <v>8521542.388221534</v>
      </c>
      <c r="AE58" s="44">
        <f t="shared" si="72"/>
        <v>8601626.112649221</v>
      </c>
      <c r="AF58" s="44">
        <f t="shared" si="72"/>
        <v>8686437.3343398366</v>
      </c>
      <c r="AG58" s="44">
        <f t="shared" si="72"/>
        <v>8768161.0201947987</v>
      </c>
      <c r="AH58" s="44">
        <f t="shared" si="72"/>
        <v>8854583.7542683445</v>
      </c>
      <c r="AI58" s="44">
        <f t="shared" si="72"/>
        <v>8945693.6480967775</v>
      </c>
      <c r="AJ58" s="44">
        <f t="shared" si="72"/>
        <v>9033680.2495906595</v>
      </c>
      <c r="AK58" s="44">
        <f t="shared" si="72"/>
        <v>9126334.4502869155</v>
      </c>
      <c r="AL58" s="44">
        <f t="shared" si="72"/>
        <v>9223648.3907507546</v>
      </c>
      <c r="AM58" s="44">
        <f t="shared" si="72"/>
        <v>9317815.3639098685</v>
      </c>
      <c r="AN58" s="44">
        <f t="shared" si="72"/>
        <v>9416629.7160952818</v>
      </c>
      <c r="AO58" s="44">
        <f t="shared" si="72"/>
        <v>9520086.7455548402</v>
      </c>
      <c r="AP58" s="44">
        <f t="shared" si="72"/>
        <v>9628399.2648629155</v>
      </c>
      <c r="AQ58" s="44">
        <f t="shared" si="72"/>
        <v>9741347.493640339</v>
      </c>
      <c r="AR58" s="44">
        <f t="shared" si="72"/>
        <v>9858928.947988499</v>
      </c>
      <c r="AS58" s="44">
        <f t="shared" si="72"/>
        <v>9981141.6596973836</v>
      </c>
      <c r="AT58" s="44">
        <f t="shared" si="72"/>
        <v>10107984.05827605</v>
      </c>
      <c r="AU58" s="44">
        <f t="shared" si="72"/>
        <v>10239454.84884196</v>
      </c>
      <c r="AV58" s="44">
        <f t="shared" si="72"/>
        <v>10375552.885559579</v>
      </c>
      <c r="AW58" s="44">
        <f t="shared" si="72"/>
        <v>10516277.040305214</v>
      </c>
      <c r="AX58" s="44">
        <f t="shared" si="72"/>
        <v>10661626.06622087</v>
      </c>
      <c r="AY58" s="44">
        <f t="shared" si="72"/>
        <v>10811598.455804992</v>
      </c>
      <c r="AZ58" s="44">
        <f t="shared" si="72"/>
        <v>10966192.293172089</v>
      </c>
      <c r="BA58" s="44">
        <f t="shared" si="72"/>
        <v>11125405.100096622</v>
      </c>
      <c r="BB58" s="44">
        <f t="shared" si="72"/>
        <v>11289233.675439006</v>
      </c>
      <c r="BC58" s="44">
        <f t="shared" si="72"/>
        <v>11457673.927532965</v>
      </c>
      <c r="BD58" s="44">
        <f t="shared" si="72"/>
        <v>11630720.699094079</v>
      </c>
      <c r="BE58" s="44">
        <f t="shared" si="72"/>
        <v>11808367.584188711</v>
      </c>
      <c r="BF58" s="44">
        <f t="shared" si="72"/>
        <v>11990606.736780912</v>
      </c>
      <c r="BG58" s="44">
        <f t="shared" si="72"/>
        <v>12177428.670352098</v>
      </c>
      <c r="BH58" s="44">
        <f t="shared" si="72"/>
        <v>12368822.048064249</v>
      </c>
      <c r="BI58" s="44">
        <f t="shared" si="72"/>
        <v>12564773.46291215</v>
      </c>
      <c r="BJ58" s="44">
        <f t="shared" si="72"/>
        <v>12765267.207283618</v>
      </c>
      <c r="BK58" s="44">
        <f t="shared" si="72"/>
        <v>12970285.031318631</v>
      </c>
    </row>
    <row r="59" spans="2:63" hidden="1" outlineLevel="1" x14ac:dyDescent="0.35"/>
    <row r="60" spans="2:63" hidden="1" outlineLevel="1" x14ac:dyDescent="0.35">
      <c r="B60" s="1" t="s">
        <v>103</v>
      </c>
      <c r="E60" t="s">
        <v>21</v>
      </c>
    </row>
    <row r="61" spans="2:63" hidden="1" outlineLevel="1" x14ac:dyDescent="0.35">
      <c r="B61" s="5" t="s">
        <v>104</v>
      </c>
      <c r="E61" t="s">
        <v>21</v>
      </c>
    </row>
    <row r="62" spans="2:63" hidden="1" outlineLevel="1" x14ac:dyDescent="0.35">
      <c r="B62" t="s">
        <v>69</v>
      </c>
      <c r="D62" s="46">
        <f>Forecasts!G120</f>
        <v>14100</v>
      </c>
      <c r="E62" s="46">
        <f>Forecasts!H120</f>
        <v>14302</v>
      </c>
      <c r="F62" s="46">
        <f>Forecasts!I120</f>
        <v>14514.04</v>
      </c>
      <c r="G62" s="46">
        <f>Forecasts!J120</f>
        <v>14736.620800000001</v>
      </c>
      <c r="H62" s="46">
        <f>Forecasts!K120</f>
        <v>14970.268216</v>
      </c>
      <c r="I62" s="46">
        <f>Forecasts!L120</f>
        <v>15215.534330320001</v>
      </c>
      <c r="J62" s="46">
        <f>Forecasts!M120</f>
        <v>15472.998804426401</v>
      </c>
      <c r="K62" s="46">
        <f>Forecasts!N120</f>
        <v>15743.27025738993</v>
      </c>
      <c r="L62" s="46">
        <f>Forecasts!O120</f>
        <v>16026.987713256476</v>
      </c>
      <c r="M62" s="46">
        <f>Forecasts!P120</f>
        <v>16324.822120776294</v>
      </c>
      <c r="N62" s="46">
        <f>Forecasts!Q120</f>
        <v>16637.477949109245</v>
      </c>
      <c r="O62" s="46">
        <f>Forecasts!R120</f>
        <v>16965.694863304721</v>
      </c>
      <c r="P62" s="46">
        <f>Forecasts!S120</f>
        <v>17310.249483544776</v>
      </c>
      <c r="Q62" s="46">
        <f>Forecasts!T120</f>
        <v>17671.957232338325</v>
      </c>
      <c r="R62" s="46">
        <f>Forecasts!U120</f>
        <v>18051.67427406388</v>
      </c>
      <c r="S62" s="46">
        <f>Forecasts!V120</f>
        <v>18450.299551477885</v>
      </c>
      <c r="T62" s="46">
        <f>Forecasts!W120</f>
        <v>18868.776924036807</v>
      </c>
      <c r="U62" s="46">
        <f>Forecasts!X120</f>
        <v>19308.097413123378</v>
      </c>
      <c r="V62" s="46">
        <f>Forecasts!Y120</f>
        <v>19769.301559521969</v>
      </c>
      <c r="W62" s="46">
        <f>Forecasts!Z120</f>
        <v>20253.481898755341</v>
      </c>
      <c r="X62" s="46">
        <f>Forecasts!AA120</f>
        <v>20761.785560175522</v>
      </c>
      <c r="Y62" s="46">
        <f>Forecasts!AB120</f>
        <v>21295.416995996366</v>
      </c>
      <c r="Z62" s="46">
        <f>Forecasts!AC120</f>
        <v>21855.640846764494</v>
      </c>
      <c r="AA62" s="46">
        <f>Forecasts!AD120</f>
        <v>22443.78495009039</v>
      </c>
      <c r="AB62" s="46">
        <f>Forecasts!AE120</f>
        <v>23061.243499802338</v>
      </c>
      <c r="AC62" s="46">
        <f>Forecasts!AF120</f>
        <v>23709.480363044029</v>
      </c>
      <c r="AD62" s="46">
        <f>Forecasts!AG120</f>
        <v>24390.032563212837</v>
      </c>
      <c r="AE62" s="46">
        <f>Forecasts!AH120</f>
        <v>25104.513937030417</v>
      </c>
      <c r="AF62" s="46">
        <f>Forecasts!AI120</f>
        <v>25854.618974452016</v>
      </c>
      <c r="AG62" s="46">
        <f>Forecasts!AJ120</f>
        <v>26642.126850556095</v>
      </c>
      <c r="AH62" s="46">
        <f>Forecasts!AK120</f>
        <v>27468.905659013006</v>
      </c>
      <c r="AI62" s="46">
        <f>Forecasts!AL120</f>
        <v>28336.916857211349</v>
      </c>
      <c r="AJ62" s="46">
        <f>Forecasts!AM120</f>
        <v>29248.219933624561</v>
      </c>
      <c r="AK62" s="46">
        <f>Forecasts!AN120</f>
        <v>30204.97730852948</v>
      </c>
      <c r="AL62" s="46">
        <f>Forecasts!AO120</f>
        <v>31209.459479744131</v>
      </c>
      <c r="AM62" s="46">
        <f>Forecasts!AP120</f>
        <v>32264.050425635272</v>
      </c>
      <c r="AN62" s="46">
        <f>Forecasts!AQ120</f>
        <v>33371.25327825905</v>
      </c>
      <c r="AO62" s="46">
        <f>Forecasts!AR120</f>
        <v>34533.696280140852</v>
      </c>
      <c r="AP62" s="46">
        <f>Forecasts!AS120</f>
        <v>35754.139038876121</v>
      </c>
      <c r="AQ62" s="46">
        <f>Forecasts!AT120</f>
        <v>37035.479094442722</v>
      </c>
      <c r="AR62" s="46">
        <f>Forecasts!AU120</f>
        <v>38380.758814860113</v>
      </c>
      <c r="AS62" s="46">
        <f>Forecasts!AV120</f>
        <v>39793.172636612275</v>
      </c>
      <c r="AT62" s="46">
        <f>Forecasts!AW120</f>
        <v>41276.074667072229</v>
      </c>
      <c r="AU62" s="46">
        <f>Forecasts!AX120</f>
        <v>42832.98666702777</v>
      </c>
      <c r="AV62" s="46">
        <f>Forecasts!AY120</f>
        <v>44467.606432313129</v>
      </c>
      <c r="AW62" s="46">
        <f>Forecasts!AZ120</f>
        <v>46183.816594501419</v>
      </c>
      <c r="AX62" s="46">
        <f>Forecasts!BA120</f>
        <v>47985.693861610591</v>
      </c>
      <c r="AY62" s="46">
        <f>Forecasts!BB120</f>
        <v>49877.518720822904</v>
      </c>
      <c r="AZ62" s="46">
        <f>Forecasts!BC120</f>
        <v>51863.785626318466</v>
      </c>
      <c r="BA62" s="46">
        <f>Forecasts!BD120</f>
        <v>53949.213696477891</v>
      </c>
      <c r="BB62" s="46">
        <f>Forecasts!BE120</f>
        <v>56138.75794592216</v>
      </c>
      <c r="BC62" s="46">
        <f>Forecasts!BF120</f>
        <v>58437.621079131044</v>
      </c>
      <c r="BD62" s="46">
        <f>Forecasts!BG120</f>
        <v>60851.265873718643</v>
      </c>
      <c r="BE62" s="46">
        <f>Forecasts!BH120</f>
        <v>63385.428182848227</v>
      </c>
      <c r="BF62" s="46">
        <f>Forecasts!BI120</f>
        <v>66046.130587743173</v>
      </c>
      <c r="BG62" s="46">
        <f>Forecasts!BJ120</f>
        <v>68839.696732797907</v>
      </c>
      <c r="BH62" s="46">
        <f>Forecasts!BK120</f>
        <v>71772.766377418739</v>
      </c>
      <c r="BI62" s="46">
        <f>Forecasts!BL120</f>
        <v>74852.311200430224</v>
      </c>
      <c r="BJ62" s="46">
        <f>Forecasts!BM120</f>
        <v>78085.651394675107</v>
      </c>
      <c r="BK62" s="46">
        <f>Forecasts!BN120</f>
        <v>81480.473091316686</v>
      </c>
    </row>
    <row r="63" spans="2:63" ht="15" hidden="1" outlineLevel="1" thickBot="1" x14ac:dyDescent="0.4">
      <c r="B63" s="10" t="s">
        <v>71</v>
      </c>
      <c r="C63" s="10"/>
      <c r="D63" s="49">
        <f>Forecasts!G122</f>
        <v>0</v>
      </c>
      <c r="E63" s="49">
        <f>Forecasts!H122</f>
        <v>0</v>
      </c>
      <c r="F63" s="49">
        <f>Forecasts!I122</f>
        <v>0</v>
      </c>
      <c r="G63" s="49">
        <f>Forecasts!J122</f>
        <v>0</v>
      </c>
      <c r="H63" s="49">
        <f>Forecasts!K122</f>
        <v>0</v>
      </c>
      <c r="I63" s="49">
        <f>Forecasts!L122</f>
        <v>0</v>
      </c>
      <c r="J63" s="49">
        <f>Forecasts!M122</f>
        <v>0</v>
      </c>
      <c r="K63" s="49">
        <f>Forecasts!N122</f>
        <v>0</v>
      </c>
      <c r="L63" s="49">
        <f>Forecasts!O122</f>
        <v>0</v>
      </c>
      <c r="M63" s="49">
        <f>Forecasts!P122</f>
        <v>0</v>
      </c>
      <c r="N63" s="49">
        <f>Forecasts!Q122</f>
        <v>0</v>
      </c>
      <c r="O63" s="49">
        <f>Forecasts!R122</f>
        <v>0</v>
      </c>
      <c r="P63" s="49">
        <f>Forecasts!S122</f>
        <v>0</v>
      </c>
      <c r="Q63" s="49">
        <f>Forecasts!T122</f>
        <v>0</v>
      </c>
      <c r="R63" s="49">
        <f>Forecasts!U122</f>
        <v>0</v>
      </c>
      <c r="S63" s="49">
        <f>Forecasts!V122</f>
        <v>0</v>
      </c>
      <c r="T63" s="49">
        <f>Forecasts!W122</f>
        <v>0</v>
      </c>
      <c r="U63" s="49">
        <f>Forecasts!X122</f>
        <v>0</v>
      </c>
      <c r="V63" s="49">
        <f>Forecasts!Y122</f>
        <v>0</v>
      </c>
      <c r="W63" s="49">
        <f>Forecasts!Z122</f>
        <v>0</v>
      </c>
      <c r="X63" s="49">
        <f>Forecasts!AA122</f>
        <v>0</v>
      </c>
      <c r="Y63" s="49">
        <f>Forecasts!AB122</f>
        <v>0</v>
      </c>
      <c r="Z63" s="49">
        <f>Forecasts!AC122</f>
        <v>0</v>
      </c>
      <c r="AA63" s="49">
        <f>Forecasts!AD122</f>
        <v>0</v>
      </c>
      <c r="AB63" s="49">
        <f>Forecasts!AE122</f>
        <v>0</v>
      </c>
      <c r="AC63" s="49">
        <f>Forecasts!AF122</f>
        <v>0</v>
      </c>
      <c r="AD63" s="49">
        <f>Forecasts!AG122</f>
        <v>0</v>
      </c>
      <c r="AE63" s="49">
        <f>Forecasts!AH122</f>
        <v>0</v>
      </c>
      <c r="AF63" s="49">
        <f>Forecasts!AI122</f>
        <v>0</v>
      </c>
      <c r="AG63" s="49">
        <f>Forecasts!AJ122</f>
        <v>0</v>
      </c>
      <c r="AH63" s="49">
        <f>Forecasts!AK122</f>
        <v>0</v>
      </c>
      <c r="AI63" s="49">
        <f>Forecasts!AL122</f>
        <v>0</v>
      </c>
      <c r="AJ63" s="49">
        <f>Forecasts!AM122</f>
        <v>0</v>
      </c>
      <c r="AK63" s="49">
        <f>Forecasts!AN122</f>
        <v>0</v>
      </c>
      <c r="AL63" s="49">
        <f>Forecasts!AO122</f>
        <v>0</v>
      </c>
      <c r="AM63" s="49">
        <f>Forecasts!AP122</f>
        <v>0</v>
      </c>
      <c r="AN63" s="49">
        <f>Forecasts!AQ122</f>
        <v>0</v>
      </c>
      <c r="AO63" s="49">
        <f>Forecasts!AR122</f>
        <v>0</v>
      </c>
      <c r="AP63" s="49">
        <f>Forecasts!AS122</f>
        <v>0</v>
      </c>
      <c r="AQ63" s="49">
        <f>Forecasts!AT122</f>
        <v>0</v>
      </c>
      <c r="AR63" s="49">
        <f>Forecasts!AU122</f>
        <v>0</v>
      </c>
      <c r="AS63" s="49">
        <f>Forecasts!AV122</f>
        <v>0</v>
      </c>
      <c r="AT63" s="49">
        <f>Forecasts!AW122</f>
        <v>0</v>
      </c>
      <c r="AU63" s="49">
        <f>Forecasts!AX122</f>
        <v>0</v>
      </c>
      <c r="AV63" s="49">
        <f>Forecasts!AY122</f>
        <v>0</v>
      </c>
      <c r="AW63" s="49">
        <f>Forecasts!AZ122</f>
        <v>0</v>
      </c>
      <c r="AX63" s="49">
        <f>Forecasts!BA122</f>
        <v>0</v>
      </c>
      <c r="AY63" s="49">
        <f>Forecasts!BB122</f>
        <v>0</v>
      </c>
      <c r="AZ63" s="49">
        <f>Forecasts!BC122</f>
        <v>0</v>
      </c>
      <c r="BA63" s="49">
        <f>Forecasts!BD122</f>
        <v>0</v>
      </c>
      <c r="BB63" s="49">
        <f>Forecasts!BE122</f>
        <v>0</v>
      </c>
      <c r="BC63" s="49">
        <f>Forecasts!BF122</f>
        <v>0</v>
      </c>
      <c r="BD63" s="49">
        <f>Forecasts!BG122</f>
        <v>0</v>
      </c>
      <c r="BE63" s="49">
        <f>Forecasts!BH122</f>
        <v>0</v>
      </c>
      <c r="BF63" s="49">
        <f>Forecasts!BI122</f>
        <v>0</v>
      </c>
      <c r="BG63" s="49">
        <f>Forecasts!BJ122</f>
        <v>0</v>
      </c>
      <c r="BH63" s="49">
        <f>Forecasts!BK122</f>
        <v>0</v>
      </c>
      <c r="BI63" s="49">
        <f>Forecasts!BL122</f>
        <v>0</v>
      </c>
      <c r="BJ63" s="49">
        <f>Forecasts!BM122</f>
        <v>0</v>
      </c>
      <c r="BK63" s="49">
        <f>Forecasts!BN122</f>
        <v>0</v>
      </c>
    </row>
    <row r="64" spans="2:63" ht="15" hidden="1" outlineLevel="1" thickTop="1" x14ac:dyDescent="0.35">
      <c r="B64" t="s">
        <v>105</v>
      </c>
      <c r="D64" s="51">
        <f>SUM(D62:D63)</f>
        <v>14100</v>
      </c>
      <c r="E64" s="51">
        <f t="shared" ref="E64:BK64" si="73">SUM(E62:E63)</f>
        <v>14302</v>
      </c>
      <c r="F64" s="51">
        <f t="shared" si="73"/>
        <v>14514.04</v>
      </c>
      <c r="G64" s="51">
        <f t="shared" si="73"/>
        <v>14736.620800000001</v>
      </c>
      <c r="H64" s="51">
        <f t="shared" si="73"/>
        <v>14970.268216</v>
      </c>
      <c r="I64" s="51">
        <f t="shared" si="73"/>
        <v>15215.534330320001</v>
      </c>
      <c r="J64" s="51">
        <f t="shared" si="73"/>
        <v>15472.998804426401</v>
      </c>
      <c r="K64" s="51">
        <f t="shared" si="73"/>
        <v>15743.27025738993</v>
      </c>
      <c r="L64" s="51">
        <f t="shared" si="73"/>
        <v>16026.987713256476</v>
      </c>
      <c r="M64" s="51">
        <f t="shared" si="73"/>
        <v>16324.822120776294</v>
      </c>
      <c r="N64" s="51">
        <f t="shared" si="73"/>
        <v>16637.477949109245</v>
      </c>
      <c r="O64" s="51">
        <f t="shared" si="73"/>
        <v>16965.694863304721</v>
      </c>
      <c r="P64" s="51">
        <f t="shared" si="73"/>
        <v>17310.249483544776</v>
      </c>
      <c r="Q64" s="51">
        <f t="shared" si="73"/>
        <v>17671.957232338325</v>
      </c>
      <c r="R64" s="51">
        <f t="shared" si="73"/>
        <v>18051.67427406388</v>
      </c>
      <c r="S64" s="51">
        <f t="shared" si="73"/>
        <v>18450.299551477885</v>
      </c>
      <c r="T64" s="51">
        <f t="shared" si="73"/>
        <v>18868.776924036807</v>
      </c>
      <c r="U64" s="51">
        <f t="shared" si="73"/>
        <v>19308.097413123378</v>
      </c>
      <c r="V64" s="51">
        <f t="shared" si="73"/>
        <v>19769.301559521969</v>
      </c>
      <c r="W64" s="51">
        <f t="shared" si="73"/>
        <v>20253.481898755341</v>
      </c>
      <c r="X64" s="51">
        <f t="shared" si="73"/>
        <v>20761.785560175522</v>
      </c>
      <c r="Y64" s="51">
        <f t="shared" si="73"/>
        <v>21295.416995996366</v>
      </c>
      <c r="Z64" s="51">
        <f t="shared" si="73"/>
        <v>21855.640846764494</v>
      </c>
      <c r="AA64" s="51">
        <f t="shared" si="73"/>
        <v>22443.78495009039</v>
      </c>
      <c r="AB64" s="51">
        <f t="shared" si="73"/>
        <v>23061.243499802338</v>
      </c>
      <c r="AC64" s="51">
        <f t="shared" si="73"/>
        <v>23709.480363044029</v>
      </c>
      <c r="AD64" s="51">
        <f t="shared" si="73"/>
        <v>24390.032563212837</v>
      </c>
      <c r="AE64" s="51">
        <f t="shared" si="73"/>
        <v>25104.513937030417</v>
      </c>
      <c r="AF64" s="51">
        <f t="shared" si="73"/>
        <v>25854.618974452016</v>
      </c>
      <c r="AG64" s="51">
        <f t="shared" si="73"/>
        <v>26642.126850556095</v>
      </c>
      <c r="AH64" s="51">
        <f t="shared" si="73"/>
        <v>27468.905659013006</v>
      </c>
      <c r="AI64" s="51">
        <f t="shared" si="73"/>
        <v>28336.916857211349</v>
      </c>
      <c r="AJ64" s="51">
        <f t="shared" si="73"/>
        <v>29248.219933624561</v>
      </c>
      <c r="AK64" s="51">
        <f t="shared" si="73"/>
        <v>30204.97730852948</v>
      </c>
      <c r="AL64" s="51">
        <f t="shared" si="73"/>
        <v>31209.459479744131</v>
      </c>
      <c r="AM64" s="51">
        <f t="shared" si="73"/>
        <v>32264.050425635272</v>
      </c>
      <c r="AN64" s="51">
        <f t="shared" si="73"/>
        <v>33371.25327825905</v>
      </c>
      <c r="AO64" s="51">
        <f t="shared" si="73"/>
        <v>34533.696280140852</v>
      </c>
      <c r="AP64" s="51">
        <f t="shared" si="73"/>
        <v>35754.139038876121</v>
      </c>
      <c r="AQ64" s="51">
        <f t="shared" si="73"/>
        <v>37035.479094442722</v>
      </c>
      <c r="AR64" s="51">
        <f t="shared" si="73"/>
        <v>38380.758814860113</v>
      </c>
      <c r="AS64" s="51">
        <f t="shared" si="73"/>
        <v>39793.172636612275</v>
      </c>
      <c r="AT64" s="51">
        <f t="shared" si="73"/>
        <v>41276.074667072229</v>
      </c>
      <c r="AU64" s="51">
        <f t="shared" si="73"/>
        <v>42832.98666702777</v>
      </c>
      <c r="AV64" s="51">
        <f t="shared" si="73"/>
        <v>44467.606432313129</v>
      </c>
      <c r="AW64" s="51">
        <f t="shared" si="73"/>
        <v>46183.816594501419</v>
      </c>
      <c r="AX64" s="51">
        <f t="shared" si="73"/>
        <v>47985.693861610591</v>
      </c>
      <c r="AY64" s="51">
        <f t="shared" si="73"/>
        <v>49877.518720822904</v>
      </c>
      <c r="AZ64" s="51">
        <f t="shared" si="73"/>
        <v>51863.785626318466</v>
      </c>
      <c r="BA64" s="51">
        <f t="shared" si="73"/>
        <v>53949.213696477891</v>
      </c>
      <c r="BB64" s="51">
        <f t="shared" si="73"/>
        <v>56138.75794592216</v>
      </c>
      <c r="BC64" s="51">
        <f t="shared" si="73"/>
        <v>58437.621079131044</v>
      </c>
      <c r="BD64" s="51">
        <f t="shared" si="73"/>
        <v>60851.265873718643</v>
      </c>
      <c r="BE64" s="51">
        <f t="shared" si="73"/>
        <v>63385.428182848227</v>
      </c>
      <c r="BF64" s="51">
        <f t="shared" si="73"/>
        <v>66046.130587743173</v>
      </c>
      <c r="BG64" s="51">
        <f t="shared" si="73"/>
        <v>68839.696732797907</v>
      </c>
      <c r="BH64" s="51">
        <f t="shared" si="73"/>
        <v>71772.766377418739</v>
      </c>
      <c r="BI64" s="51">
        <f t="shared" si="73"/>
        <v>74852.311200430224</v>
      </c>
      <c r="BJ64" s="51">
        <f t="shared" si="73"/>
        <v>78085.651394675107</v>
      </c>
      <c r="BK64" s="51">
        <f t="shared" si="73"/>
        <v>81480.473091316686</v>
      </c>
    </row>
    <row r="65" spans="2:63" hidden="1" outlineLevel="1" x14ac:dyDescent="0.35"/>
    <row r="66" spans="2:63" hidden="1" outlineLevel="1" x14ac:dyDescent="0.35">
      <c r="B66" t="s">
        <v>72</v>
      </c>
      <c r="D66" s="46">
        <f>Forecasts!G127</f>
        <v>0</v>
      </c>
      <c r="E66" s="46">
        <f>Forecasts!H127</f>
        <v>0</v>
      </c>
      <c r="F66" s="46">
        <f>Forecasts!I127</f>
        <v>900000</v>
      </c>
      <c r="G66" s="46">
        <f>Forecasts!J127</f>
        <v>800000</v>
      </c>
      <c r="H66" s="46">
        <f>Forecasts!K127</f>
        <v>700000</v>
      </c>
      <c r="I66" s="46">
        <f>Forecasts!L127</f>
        <v>600000</v>
      </c>
      <c r="J66" s="46">
        <f>Forecasts!M127</f>
        <v>500000</v>
      </c>
      <c r="K66" s="46">
        <f>Forecasts!N127</f>
        <v>400000</v>
      </c>
      <c r="L66" s="46">
        <f>Forecasts!O127</f>
        <v>300000</v>
      </c>
      <c r="M66" s="46">
        <f>Forecasts!P127</f>
        <v>200000</v>
      </c>
      <c r="N66" s="46">
        <f>Forecasts!Q127</f>
        <v>100000</v>
      </c>
      <c r="O66" s="46">
        <f>Forecasts!R127</f>
        <v>0</v>
      </c>
      <c r="P66" s="46">
        <f>Forecasts!S127</f>
        <v>0</v>
      </c>
      <c r="Q66" s="46">
        <f>Forecasts!T127</f>
        <v>0</v>
      </c>
      <c r="R66" s="46">
        <f>Forecasts!U127</f>
        <v>0</v>
      </c>
      <c r="S66" s="46">
        <f>Forecasts!V127</f>
        <v>0</v>
      </c>
      <c r="T66" s="46">
        <f>Forecasts!W127</f>
        <v>0</v>
      </c>
      <c r="U66" s="46">
        <f>Forecasts!X127</f>
        <v>0</v>
      </c>
      <c r="V66" s="46">
        <f>Forecasts!Y127</f>
        <v>0</v>
      </c>
      <c r="W66" s="46">
        <f>Forecasts!Z127</f>
        <v>0</v>
      </c>
      <c r="X66" s="46">
        <f>Forecasts!AA127</f>
        <v>0</v>
      </c>
      <c r="Y66" s="46">
        <f>Forecasts!AB127</f>
        <v>0</v>
      </c>
      <c r="Z66" s="46">
        <f>Forecasts!AC127</f>
        <v>0</v>
      </c>
      <c r="AA66" s="46">
        <f>Forecasts!AD127</f>
        <v>0</v>
      </c>
      <c r="AB66" s="46">
        <f>Forecasts!AE127</f>
        <v>0</v>
      </c>
      <c r="AC66" s="46">
        <f>Forecasts!AF127</f>
        <v>0</v>
      </c>
      <c r="AD66" s="46">
        <f>Forecasts!AG127</f>
        <v>0</v>
      </c>
      <c r="AE66" s="46">
        <f>Forecasts!AH127</f>
        <v>0</v>
      </c>
      <c r="AF66" s="46">
        <f>Forecasts!AI127</f>
        <v>0</v>
      </c>
      <c r="AG66" s="46">
        <f>Forecasts!AJ127</f>
        <v>0</v>
      </c>
      <c r="AH66" s="46">
        <f>Forecasts!AK127</f>
        <v>0</v>
      </c>
      <c r="AI66" s="46">
        <f>Forecasts!AL127</f>
        <v>0</v>
      </c>
      <c r="AJ66" s="46">
        <f>Forecasts!AM127</f>
        <v>0</v>
      </c>
      <c r="AK66" s="46">
        <f>Forecasts!AN127</f>
        <v>0</v>
      </c>
      <c r="AL66" s="46">
        <f>Forecasts!AO127</f>
        <v>0</v>
      </c>
      <c r="AM66" s="46">
        <f>Forecasts!AP127</f>
        <v>0</v>
      </c>
      <c r="AN66" s="46">
        <f>Forecasts!AQ127</f>
        <v>0</v>
      </c>
      <c r="AO66" s="46">
        <f>Forecasts!AR127</f>
        <v>0</v>
      </c>
      <c r="AP66" s="46">
        <f>Forecasts!AS127</f>
        <v>0</v>
      </c>
      <c r="AQ66" s="46">
        <f>Forecasts!AT127</f>
        <v>0</v>
      </c>
      <c r="AR66" s="46">
        <f>Forecasts!AU127</f>
        <v>0</v>
      </c>
      <c r="AS66" s="46">
        <f>Forecasts!AV127</f>
        <v>0</v>
      </c>
      <c r="AT66" s="46">
        <f>Forecasts!AW127</f>
        <v>0</v>
      </c>
      <c r="AU66" s="46">
        <f>Forecasts!AX127</f>
        <v>0</v>
      </c>
      <c r="AV66" s="46">
        <f>Forecasts!AY127</f>
        <v>0</v>
      </c>
      <c r="AW66" s="46">
        <f>Forecasts!AZ127</f>
        <v>0</v>
      </c>
      <c r="AX66" s="46">
        <f>Forecasts!BA127</f>
        <v>0</v>
      </c>
      <c r="AY66" s="46">
        <f>Forecasts!BB127</f>
        <v>0</v>
      </c>
      <c r="AZ66" s="46">
        <f>Forecasts!BC127</f>
        <v>0</v>
      </c>
      <c r="BA66" s="46">
        <f>Forecasts!BD127</f>
        <v>0</v>
      </c>
      <c r="BB66" s="46">
        <f>Forecasts!BE127</f>
        <v>0</v>
      </c>
      <c r="BC66" s="46">
        <f>Forecasts!BF127</f>
        <v>0</v>
      </c>
      <c r="BD66" s="46">
        <f>Forecasts!BG127</f>
        <v>0</v>
      </c>
      <c r="BE66" s="46">
        <f>Forecasts!BH127</f>
        <v>0</v>
      </c>
      <c r="BF66" s="46">
        <f>Forecasts!BI127</f>
        <v>0</v>
      </c>
      <c r="BG66" s="46">
        <f>Forecasts!BJ127</f>
        <v>0</v>
      </c>
      <c r="BH66" s="46">
        <f>Forecasts!BK127</f>
        <v>0</v>
      </c>
      <c r="BI66" s="46">
        <f>Forecasts!BL127</f>
        <v>0</v>
      </c>
      <c r="BJ66" s="46">
        <f>Forecasts!BM127</f>
        <v>0</v>
      </c>
      <c r="BK66" s="46">
        <f>Forecasts!BN127</f>
        <v>0</v>
      </c>
    </row>
    <row r="67" spans="2:63" ht="15" hidden="1" outlineLevel="1" thickBot="1" x14ac:dyDescent="0.4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</row>
    <row r="68" spans="2:63" hidden="1" outlineLevel="1" x14ac:dyDescent="0.35">
      <c r="B68" s="1" t="s">
        <v>106</v>
      </c>
      <c r="D68" s="44">
        <f>SUM(D64,D66:D66)</f>
        <v>14100</v>
      </c>
      <c r="E68" s="44">
        <f>SUM(E64,E66:E66)</f>
        <v>14302</v>
      </c>
      <c r="F68" s="44">
        <f>SUM(F64,F66:F66)</f>
        <v>914514.04</v>
      </c>
      <c r="G68" s="44">
        <f>SUM(G64,G66:G66)</f>
        <v>814736.62080000003</v>
      </c>
      <c r="H68" s="44">
        <f>SUM(H64,H66:H66)</f>
        <v>714970.26821600005</v>
      </c>
      <c r="I68" s="44">
        <f>SUM(I64,I66:I66)</f>
        <v>615215.53433031996</v>
      </c>
      <c r="J68" s="44">
        <f>SUM(J64,J66:J66)</f>
        <v>515472.9988044264</v>
      </c>
      <c r="K68" s="44">
        <f>SUM(K64,K66:K66)</f>
        <v>415743.27025738993</v>
      </c>
      <c r="L68" s="44">
        <f>SUM(L64,L66:L66)</f>
        <v>316026.9877132565</v>
      </c>
      <c r="M68" s="44">
        <f>SUM(M64,M66:M66)</f>
        <v>216324.82212077628</v>
      </c>
      <c r="N68" s="44">
        <f>SUM(N64,N66:N66)</f>
        <v>116637.47794910925</v>
      </c>
      <c r="O68" s="44">
        <f>SUM(O64,O66:O66)</f>
        <v>16965.694863304721</v>
      </c>
      <c r="P68" s="44">
        <f>SUM(P64,P66:P66)</f>
        <v>17310.249483544776</v>
      </c>
      <c r="Q68" s="44">
        <f>SUM(Q64,Q66:Q66)</f>
        <v>17671.957232338325</v>
      </c>
      <c r="R68" s="44">
        <f>SUM(R64,R66:R66)</f>
        <v>18051.67427406388</v>
      </c>
      <c r="S68" s="44">
        <f>SUM(S64,S66:S66)</f>
        <v>18450.299551477885</v>
      </c>
      <c r="T68" s="44">
        <f>SUM(T64,T66:T66)</f>
        <v>18868.776924036807</v>
      </c>
      <c r="U68" s="44">
        <f>SUM(U64,U66:U66)</f>
        <v>19308.097413123378</v>
      </c>
      <c r="V68" s="44">
        <f>SUM(V64,V66:V66)</f>
        <v>19769.301559521969</v>
      </c>
      <c r="W68" s="44">
        <f>SUM(W64,W66:W66)</f>
        <v>20253.481898755341</v>
      </c>
      <c r="X68" s="44">
        <f>SUM(X64,X66:X66)</f>
        <v>20761.785560175522</v>
      </c>
      <c r="Y68" s="44">
        <f>SUM(Y64,Y66:Y66)</f>
        <v>21295.416995996366</v>
      </c>
      <c r="Z68" s="44">
        <f>SUM(Z64,Z66:Z66)</f>
        <v>21855.640846764494</v>
      </c>
      <c r="AA68" s="44">
        <f>SUM(AA64,AA66:AA66)</f>
        <v>22443.78495009039</v>
      </c>
      <c r="AB68" s="44">
        <f>SUM(AB64,AB66:AB66)</f>
        <v>23061.243499802338</v>
      </c>
      <c r="AC68" s="44">
        <f>SUM(AC64,AC66:AC66)</f>
        <v>23709.480363044029</v>
      </c>
      <c r="AD68" s="44">
        <f>SUM(AD64,AD66:AD66)</f>
        <v>24390.032563212837</v>
      </c>
      <c r="AE68" s="44">
        <f>SUM(AE64,AE66:AE66)</f>
        <v>25104.513937030417</v>
      </c>
      <c r="AF68" s="44">
        <f>SUM(AF64,AF66:AF66)</f>
        <v>25854.618974452016</v>
      </c>
      <c r="AG68" s="44">
        <f>SUM(AG64,AG66:AG66)</f>
        <v>26642.126850556095</v>
      </c>
      <c r="AH68" s="44">
        <f>SUM(AH64,AH66:AH66)</f>
        <v>27468.905659013006</v>
      </c>
      <c r="AI68" s="44">
        <f>SUM(AI64,AI66:AI66)</f>
        <v>28336.916857211349</v>
      </c>
      <c r="AJ68" s="44">
        <f>SUM(AJ64,AJ66:AJ66)</f>
        <v>29248.219933624561</v>
      </c>
      <c r="AK68" s="44">
        <f>SUM(AK64,AK66:AK66)</f>
        <v>30204.97730852948</v>
      </c>
      <c r="AL68" s="44">
        <f>SUM(AL64,AL66:AL66)</f>
        <v>31209.459479744131</v>
      </c>
      <c r="AM68" s="44">
        <f>SUM(AM64,AM66:AM66)</f>
        <v>32264.050425635272</v>
      </c>
      <c r="AN68" s="44">
        <f>SUM(AN64,AN66:AN66)</f>
        <v>33371.25327825905</v>
      </c>
      <c r="AO68" s="44">
        <f>SUM(AO64,AO66:AO66)</f>
        <v>34533.696280140852</v>
      </c>
      <c r="AP68" s="44">
        <f>SUM(AP64,AP66:AP66)</f>
        <v>35754.139038876121</v>
      </c>
      <c r="AQ68" s="44">
        <f>SUM(AQ64,AQ66:AQ66)</f>
        <v>37035.479094442722</v>
      </c>
      <c r="AR68" s="44">
        <f>SUM(AR64,AR66:AR66)</f>
        <v>38380.758814860113</v>
      </c>
      <c r="AS68" s="44">
        <f>SUM(AS64,AS66:AS66)</f>
        <v>39793.172636612275</v>
      </c>
      <c r="AT68" s="44">
        <f>SUM(AT64,AT66:AT66)</f>
        <v>41276.074667072229</v>
      </c>
      <c r="AU68" s="44">
        <f>SUM(AU64,AU66:AU66)</f>
        <v>42832.98666702777</v>
      </c>
      <c r="AV68" s="44">
        <f>SUM(AV64,AV66:AV66)</f>
        <v>44467.606432313129</v>
      </c>
      <c r="AW68" s="44">
        <f>SUM(AW64,AW66:AW66)</f>
        <v>46183.816594501419</v>
      </c>
      <c r="AX68" s="44">
        <f>SUM(AX64,AX66:AX66)</f>
        <v>47985.693861610591</v>
      </c>
      <c r="AY68" s="44">
        <f>SUM(AY64,AY66:AY66)</f>
        <v>49877.518720822904</v>
      </c>
      <c r="AZ68" s="44">
        <f>SUM(AZ64,AZ66:AZ66)</f>
        <v>51863.785626318466</v>
      </c>
      <c r="BA68" s="44">
        <f>SUM(BA64,BA66:BA66)</f>
        <v>53949.213696477891</v>
      </c>
      <c r="BB68" s="44">
        <f>SUM(BB64,BB66:BB66)</f>
        <v>56138.75794592216</v>
      </c>
      <c r="BC68" s="44">
        <f>SUM(BC64,BC66:BC66)</f>
        <v>58437.621079131044</v>
      </c>
      <c r="BD68" s="44">
        <f>SUM(BD64,BD66:BD66)</f>
        <v>60851.265873718643</v>
      </c>
      <c r="BE68" s="44">
        <f>SUM(BE64,BE66:BE66)</f>
        <v>63385.428182848227</v>
      </c>
      <c r="BF68" s="44">
        <f>SUM(BF64,BF66:BF66)</f>
        <v>66046.130587743173</v>
      </c>
      <c r="BG68" s="44">
        <f>SUM(BG64,BG66:BG66)</f>
        <v>68839.696732797907</v>
      </c>
      <c r="BH68" s="44">
        <f>SUM(BH64,BH66:BH66)</f>
        <v>71772.766377418739</v>
      </c>
      <c r="BI68" s="44">
        <f>SUM(BI64,BI66:BI66)</f>
        <v>74852.311200430224</v>
      </c>
      <c r="BJ68" s="44">
        <f>SUM(BJ64,BJ66:BJ66)</f>
        <v>78085.651394675107</v>
      </c>
      <c r="BK68" s="44">
        <f>SUM(BK64,BK66:BK66)</f>
        <v>81480.473091316686</v>
      </c>
    </row>
    <row r="69" spans="2:63" hidden="1" outlineLevel="1" x14ac:dyDescent="0.35"/>
    <row r="70" spans="2:63" hidden="1" outlineLevel="1" x14ac:dyDescent="0.35">
      <c r="B70" s="1" t="s">
        <v>77</v>
      </c>
    </row>
    <row r="71" spans="2:63" hidden="1" outlineLevel="1" x14ac:dyDescent="0.35">
      <c r="B71" t="s">
        <v>107</v>
      </c>
      <c r="D71" s="46">
        <f>Forecasts!G133</f>
        <v>0</v>
      </c>
      <c r="E71" s="46">
        <f>Forecasts!H133</f>
        <v>0</v>
      </c>
      <c r="F71" s="46">
        <f>Forecasts!I133</f>
        <v>5000000</v>
      </c>
      <c r="G71" s="46">
        <f>Forecasts!J133</f>
        <v>5000000</v>
      </c>
      <c r="H71" s="46">
        <f>Forecasts!K133</f>
        <v>5000000</v>
      </c>
      <c r="I71" s="46">
        <f>Forecasts!L133</f>
        <v>5000000</v>
      </c>
      <c r="J71" s="46">
        <f>Forecasts!M133</f>
        <v>5000000</v>
      </c>
      <c r="K71" s="46">
        <f>Forecasts!N133</f>
        <v>5000000</v>
      </c>
      <c r="L71" s="46">
        <f>Forecasts!O133</f>
        <v>5000000</v>
      </c>
      <c r="M71" s="46">
        <f>Forecasts!P133</f>
        <v>5000000</v>
      </c>
      <c r="N71" s="46">
        <f>Forecasts!Q133</f>
        <v>5000000</v>
      </c>
      <c r="O71" s="46">
        <f>Forecasts!R133</f>
        <v>5000000</v>
      </c>
      <c r="P71" s="46">
        <f>Forecasts!S133</f>
        <v>7000000</v>
      </c>
      <c r="Q71" s="46">
        <f>Forecasts!T133</f>
        <v>7000000</v>
      </c>
      <c r="R71" s="46">
        <f>Forecasts!U133</f>
        <v>7000000</v>
      </c>
      <c r="S71" s="46">
        <f>Forecasts!V133</f>
        <v>7000000</v>
      </c>
      <c r="T71" s="46">
        <f>Forecasts!W133</f>
        <v>7000000</v>
      </c>
      <c r="U71" s="46">
        <f>Forecasts!X133</f>
        <v>7000000</v>
      </c>
      <c r="V71" s="46">
        <f>Forecasts!Y133</f>
        <v>7000000</v>
      </c>
      <c r="W71" s="46">
        <f>Forecasts!Z133</f>
        <v>7000000</v>
      </c>
      <c r="X71" s="46">
        <f>Forecasts!AA133</f>
        <v>7000000</v>
      </c>
      <c r="Y71" s="46">
        <f>Forecasts!AB133</f>
        <v>7000000</v>
      </c>
      <c r="Z71" s="46">
        <f>Forecasts!AC133</f>
        <v>7000000</v>
      </c>
      <c r="AA71" s="46">
        <f>Forecasts!AD133</f>
        <v>7000000</v>
      </c>
      <c r="AB71" s="46">
        <f>Forecasts!AE133</f>
        <v>7000000</v>
      </c>
      <c r="AC71" s="46">
        <f>Forecasts!AF133</f>
        <v>7000000</v>
      </c>
      <c r="AD71" s="46">
        <f>Forecasts!AG133</f>
        <v>7000000</v>
      </c>
      <c r="AE71" s="46">
        <f>Forecasts!AH133</f>
        <v>7000000</v>
      </c>
      <c r="AF71" s="46">
        <f>Forecasts!AI133</f>
        <v>7000000</v>
      </c>
      <c r="AG71" s="46">
        <f>Forecasts!AJ133</f>
        <v>7000000</v>
      </c>
      <c r="AH71" s="46">
        <f>Forecasts!AK133</f>
        <v>7000000</v>
      </c>
      <c r="AI71" s="46">
        <f>Forecasts!AL133</f>
        <v>7000000</v>
      </c>
      <c r="AJ71" s="46">
        <f>Forecasts!AM133</f>
        <v>7000000</v>
      </c>
      <c r="AK71" s="46">
        <f>Forecasts!AN133</f>
        <v>7000000</v>
      </c>
      <c r="AL71" s="46">
        <f>Forecasts!AO133</f>
        <v>7000000</v>
      </c>
      <c r="AM71" s="46">
        <f>Forecasts!AP133</f>
        <v>7000000</v>
      </c>
      <c r="AN71" s="46">
        <f>Forecasts!AQ133</f>
        <v>7000000</v>
      </c>
      <c r="AO71" s="46">
        <f>Forecasts!AR133</f>
        <v>7000000</v>
      </c>
      <c r="AP71" s="46">
        <f>Forecasts!AS133</f>
        <v>7000000</v>
      </c>
      <c r="AQ71" s="46">
        <f>Forecasts!AT133</f>
        <v>7000000</v>
      </c>
      <c r="AR71" s="46">
        <f>Forecasts!AU133</f>
        <v>7000000</v>
      </c>
      <c r="AS71" s="46">
        <f>Forecasts!AV133</f>
        <v>7000000</v>
      </c>
      <c r="AT71" s="46">
        <f>Forecasts!AW133</f>
        <v>7000000</v>
      </c>
      <c r="AU71" s="46">
        <f>Forecasts!AX133</f>
        <v>7000000</v>
      </c>
      <c r="AV71" s="46">
        <f>Forecasts!AY133</f>
        <v>7000000</v>
      </c>
      <c r="AW71" s="46">
        <f>Forecasts!AZ133</f>
        <v>7000000</v>
      </c>
      <c r="AX71" s="46">
        <f>Forecasts!BA133</f>
        <v>7000000</v>
      </c>
      <c r="AY71" s="46">
        <f>Forecasts!BB133</f>
        <v>7000000</v>
      </c>
      <c r="AZ71" s="46">
        <f>Forecasts!BC133</f>
        <v>7000000</v>
      </c>
      <c r="BA71" s="46">
        <f>Forecasts!BD133</f>
        <v>7000000</v>
      </c>
      <c r="BB71" s="46">
        <f>Forecasts!BE133</f>
        <v>7000000</v>
      </c>
      <c r="BC71" s="46">
        <f>Forecasts!BF133</f>
        <v>7000000</v>
      </c>
      <c r="BD71" s="46">
        <f>Forecasts!BG133</f>
        <v>7000000</v>
      </c>
      <c r="BE71" s="46">
        <f>Forecasts!BH133</f>
        <v>7000000</v>
      </c>
      <c r="BF71" s="46">
        <f>Forecasts!BI133</f>
        <v>7000000</v>
      </c>
      <c r="BG71" s="46">
        <f>Forecasts!BJ133</f>
        <v>7000000</v>
      </c>
      <c r="BH71" s="46">
        <f>Forecasts!BK133</f>
        <v>7000000</v>
      </c>
      <c r="BI71" s="46">
        <f>Forecasts!BL133</f>
        <v>7000000</v>
      </c>
      <c r="BJ71" s="46">
        <f>Forecasts!BM133</f>
        <v>7000000</v>
      </c>
      <c r="BK71" s="46">
        <f>Forecasts!BN133</f>
        <v>7000000</v>
      </c>
    </row>
    <row r="72" spans="2:63" hidden="1" outlineLevel="1" x14ac:dyDescent="0.35">
      <c r="B72" s="48" t="s">
        <v>108</v>
      </c>
      <c r="C72" s="38">
        <f>D102</f>
        <v>500000</v>
      </c>
      <c r="D72" s="8">
        <f>C72+D43</f>
        <v>488713.46124999999</v>
      </c>
      <c r="E72" s="8">
        <f>D72+E43</f>
        <v>478159.48044999997</v>
      </c>
      <c r="F72" s="8">
        <f>E72+F43</f>
        <v>453937.34965547221</v>
      </c>
      <c r="G72" s="8">
        <f>F72+G43</f>
        <v>438410.33225007862</v>
      </c>
      <c r="H72" s="8">
        <f>G72+H43</f>
        <v>431470.12207070383</v>
      </c>
      <c r="I72" s="8">
        <f>H72+I43</f>
        <v>432673.84948803135</v>
      </c>
      <c r="J72" s="8">
        <f>I72+J43</f>
        <v>440417.80247629207</v>
      </c>
      <c r="K72" s="8">
        <f>J72+K43</f>
        <v>454628.76203331311</v>
      </c>
      <c r="L72" s="8">
        <f>K72+L43</f>
        <v>475237.05242032546</v>
      </c>
      <c r="M72" s="8">
        <f>L72+M43</f>
        <v>502176.43969038053</v>
      </c>
      <c r="N72" s="8">
        <f>M72+N43</f>
        <v>535384.03212715231</v>
      </c>
      <c r="O72" s="8">
        <f>N72+O43</f>
        <v>574800.18245512201</v>
      </c>
      <c r="P72" s="8">
        <f>O72+P43</f>
        <v>619458.39168167766</v>
      </c>
      <c r="Q72" s="8">
        <f>P72+Q43</f>
        <v>669305.21443096874</v>
      </c>
      <c r="R72" s="8">
        <f>Q72+R43</f>
        <v>716490.16562843078</v>
      </c>
      <c r="S72" s="8">
        <f>R72+S43</f>
        <v>768765.6283937291</v>
      </c>
      <c r="T72" s="8">
        <f>S72+T43</f>
        <v>826086.76299846196</v>
      </c>
      <c r="U72" s="8">
        <f>T72+U43</f>
        <v>880611.41674329899</v>
      </c>
      <c r="V72" s="8">
        <f>U72+V43</f>
        <v>940100.03460730915</v>
      </c>
      <c r="W72" s="8">
        <f>V72+W43</f>
        <v>1004515.5705200414</v>
      </c>
      <c r="X72" s="8">
        <f>W72+X43</f>
        <v>1066023.3991044543</v>
      </c>
      <c r="Y72" s="8">
        <f>X72+Y43</f>
        <v>1132391.2277360391</v>
      </c>
      <c r="Z72" s="8">
        <f>Y72+Z43</f>
        <v>1203589.0087604325</v>
      </c>
      <c r="AA72" s="8">
        <f>Z72+AA43</f>
        <v>1271788.8517084639</v>
      </c>
      <c r="AB72" s="8">
        <f>AA72+AB43</f>
        <v>1344764.9353439119</v>
      </c>
      <c r="AC72" s="8">
        <f>AB72+AC43</f>
        <v>1422493.4193752497</v>
      </c>
      <c r="AD72" s="8">
        <f>AC72+AD43</f>
        <v>1497152.3556583198</v>
      </c>
      <c r="AE72" s="8">
        <f>AD72+AE43</f>
        <v>1576521.5987121901</v>
      </c>
      <c r="AF72" s="8">
        <f>AE72+AF43</f>
        <v>1660582.715365384</v>
      </c>
      <c r="AG72" s="8">
        <f>AF72+AG43</f>
        <v>1741518.8933442426</v>
      </c>
      <c r="AH72" s="8">
        <f>AG72+AH43</f>
        <v>1827114.8486093318</v>
      </c>
      <c r="AI72" s="8">
        <f>AH72+AI43</f>
        <v>1917356.7312395666</v>
      </c>
      <c r="AJ72" s="8">
        <f>AI72+AJ43</f>
        <v>2004432.0296570358</v>
      </c>
      <c r="AK72" s="8">
        <f>AJ72+AK43</f>
        <v>2096129.4729783849</v>
      </c>
      <c r="AL72" s="8">
        <f>AK72+AL43</f>
        <v>2192438.9312710101</v>
      </c>
      <c r="AM72" s="8">
        <f>AL72+AM43</f>
        <v>2285551.3134842329</v>
      </c>
      <c r="AN72" s="8">
        <f>AM72+AN43</f>
        <v>2383258.4628170226</v>
      </c>
      <c r="AO72" s="8">
        <f>AN72+AO43</f>
        <v>2485553.0492747002</v>
      </c>
      <c r="AP72" s="8">
        <f>AO72+AP43</f>
        <v>2592645.1258240389</v>
      </c>
      <c r="AQ72" s="8">
        <f>AP72+AQ43</f>
        <v>2704312.0145458961</v>
      </c>
      <c r="AR72" s="8">
        <f>AQ72+AR43</f>
        <v>2820548.1891736393</v>
      </c>
      <c r="AS72" s="8">
        <f>AR72+AS43</f>
        <v>2941348.4870607713</v>
      </c>
      <c r="AT72" s="8">
        <f>AS72+AT43</f>
        <v>3066707.9836089769</v>
      </c>
      <c r="AU72" s="8">
        <f>AT72+AU43</f>
        <v>3196621.8621749314</v>
      </c>
      <c r="AV72" s="8">
        <f>AU72+AV43</f>
        <v>3331085.2791272663</v>
      </c>
      <c r="AW72" s="8">
        <f>AV72+AW43</f>
        <v>3470093.223710712</v>
      </c>
      <c r="AX72" s="8">
        <f>AW72+AX43</f>
        <v>3613640.3723592595</v>
      </c>
      <c r="AY72" s="8">
        <f>AX72+AY43</f>
        <v>3761720.9370841705</v>
      </c>
      <c r="AZ72" s="8">
        <f>AY72+AZ43</f>
        <v>3914328.5075457701</v>
      </c>
      <c r="BA72" s="8">
        <f>AZ72+BA43</f>
        <v>4071455.8864001436</v>
      </c>
      <c r="BB72" s="8">
        <f>BA72+BB43</f>
        <v>4233094.9174930826</v>
      </c>
      <c r="BC72" s="8">
        <f>BB72+BC43</f>
        <v>4399236.3064538343</v>
      </c>
      <c r="BD72" s="8">
        <f>BC72+BD43</f>
        <v>4569869.4332203614</v>
      </c>
      <c r="BE72" s="8">
        <f>BD72+BE43</f>
        <v>4744982.1560058622</v>
      </c>
      <c r="BF72" s="8">
        <f>BE72+BF43</f>
        <v>4924560.6061931681</v>
      </c>
      <c r="BG72" s="8">
        <f>BF72+BG43</f>
        <v>5108588.9736192999</v>
      </c>
      <c r="BH72" s="8">
        <f>BG72+BH43</f>
        <v>5297049.2816868294</v>
      </c>
      <c r="BI72" s="8">
        <f>BH72+BI43</f>
        <v>5489921.1517117191</v>
      </c>
      <c r="BJ72" s="8">
        <f>BI72+BJ43</f>
        <v>5687181.5558889424</v>
      </c>
      <c r="BK72" s="8">
        <f>BJ72+BK43</f>
        <v>5888804.5582273128</v>
      </c>
    </row>
    <row r="73" spans="2:63" ht="15" hidden="1" outlineLevel="1" thickBot="1" x14ac:dyDescent="0.4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</row>
    <row r="74" spans="2:63" hidden="1" outlineLevel="1" x14ac:dyDescent="0.35">
      <c r="B74" s="1" t="s">
        <v>123</v>
      </c>
      <c r="D74" s="44">
        <f>SUM(D71:D72)+D68</f>
        <v>502813.46124999999</v>
      </c>
      <c r="E74" s="44">
        <f t="shared" ref="E74:BK74" si="74">SUM(E71:E72)+E68</f>
        <v>492461.48044999997</v>
      </c>
      <c r="F74" s="44">
        <f t="shared" si="74"/>
        <v>6368451.3896554718</v>
      </c>
      <c r="G74" s="44">
        <f t="shared" si="74"/>
        <v>6253146.9530500779</v>
      </c>
      <c r="H74" s="44">
        <f t="shared" si="74"/>
        <v>6146440.3902867036</v>
      </c>
      <c r="I74" s="44">
        <f t="shared" si="74"/>
        <v>6047889.3838183507</v>
      </c>
      <c r="J74" s="44">
        <f t="shared" si="74"/>
        <v>5955890.8012807192</v>
      </c>
      <c r="K74" s="44">
        <f t="shared" si="74"/>
        <v>5870372.0322907036</v>
      </c>
      <c r="L74" s="44">
        <f t="shared" si="74"/>
        <v>5791264.0401335824</v>
      </c>
      <c r="M74" s="44">
        <f t="shared" si="74"/>
        <v>5718501.2618111568</v>
      </c>
      <c r="N74" s="44">
        <f t="shared" si="74"/>
        <v>5652021.5100762611</v>
      </c>
      <c r="O74" s="44">
        <f t="shared" si="74"/>
        <v>5591765.877318427</v>
      </c>
      <c r="P74" s="44">
        <f t="shared" si="74"/>
        <v>7636768.641165222</v>
      </c>
      <c r="Q74" s="44">
        <f t="shared" si="74"/>
        <v>7686977.1716633076</v>
      </c>
      <c r="R74" s="44">
        <f t="shared" si="74"/>
        <v>7734541.8399024941</v>
      </c>
      <c r="S74" s="44">
        <f t="shared" si="74"/>
        <v>7787215.9279452069</v>
      </c>
      <c r="T74" s="44">
        <f t="shared" si="74"/>
        <v>7844955.5399224982</v>
      </c>
      <c r="U74" s="44">
        <f t="shared" si="74"/>
        <v>7899919.5141564226</v>
      </c>
      <c r="V74" s="44">
        <f t="shared" si="74"/>
        <v>7959869.3361668307</v>
      </c>
      <c r="W74" s="44">
        <f t="shared" si="74"/>
        <v>8024769.0524187973</v>
      </c>
      <c r="X74" s="44">
        <f t="shared" si="74"/>
        <v>8086785.1846646303</v>
      </c>
      <c r="Y74" s="44">
        <f t="shared" si="74"/>
        <v>8153686.6447320357</v>
      </c>
      <c r="Z74" s="44">
        <f t="shared" si="74"/>
        <v>8225444.6496071974</v>
      </c>
      <c r="AA74" s="44">
        <f t="shared" si="74"/>
        <v>8294232.6366585549</v>
      </c>
      <c r="AB74" s="44">
        <f t="shared" si="74"/>
        <v>8367826.1788437143</v>
      </c>
      <c r="AC74" s="44">
        <f t="shared" si="74"/>
        <v>8446202.899738295</v>
      </c>
      <c r="AD74" s="44">
        <f t="shared" si="74"/>
        <v>8521542.3882215321</v>
      </c>
      <c r="AE74" s="44">
        <f t="shared" si="74"/>
        <v>8601626.112649221</v>
      </c>
      <c r="AF74" s="44">
        <f t="shared" si="74"/>
        <v>8686437.3343398366</v>
      </c>
      <c r="AG74" s="44">
        <f t="shared" si="74"/>
        <v>8768161.0201947987</v>
      </c>
      <c r="AH74" s="44">
        <f t="shared" si="74"/>
        <v>8854583.7542683445</v>
      </c>
      <c r="AI74" s="44">
        <f t="shared" si="74"/>
        <v>8945693.6480967775</v>
      </c>
      <c r="AJ74" s="44">
        <f t="shared" si="74"/>
        <v>9033680.2495906614</v>
      </c>
      <c r="AK74" s="44">
        <f t="shared" si="74"/>
        <v>9126334.4502869155</v>
      </c>
      <c r="AL74" s="44">
        <f t="shared" si="74"/>
        <v>9223648.3907507528</v>
      </c>
      <c r="AM74" s="44">
        <f t="shared" si="74"/>
        <v>9317815.3639098685</v>
      </c>
      <c r="AN74" s="44">
        <f t="shared" si="74"/>
        <v>9416629.7160952818</v>
      </c>
      <c r="AO74" s="44">
        <f t="shared" si="74"/>
        <v>9520086.7455548402</v>
      </c>
      <c r="AP74" s="44">
        <f t="shared" si="74"/>
        <v>9628399.2648629136</v>
      </c>
      <c r="AQ74" s="44">
        <f t="shared" si="74"/>
        <v>9741347.4936403371</v>
      </c>
      <c r="AR74" s="44">
        <f t="shared" si="74"/>
        <v>9858928.947988499</v>
      </c>
      <c r="AS74" s="44">
        <f t="shared" si="74"/>
        <v>9981141.6596973818</v>
      </c>
      <c r="AT74" s="44">
        <f t="shared" si="74"/>
        <v>10107984.058276048</v>
      </c>
      <c r="AU74" s="44">
        <f t="shared" si="74"/>
        <v>10239454.84884196</v>
      </c>
      <c r="AV74" s="44">
        <f t="shared" si="74"/>
        <v>10375552.885559579</v>
      </c>
      <c r="AW74" s="44">
        <f t="shared" si="74"/>
        <v>10516277.040305214</v>
      </c>
      <c r="AX74" s="44">
        <f t="shared" si="74"/>
        <v>10661626.06622087</v>
      </c>
      <c r="AY74" s="44">
        <f t="shared" si="74"/>
        <v>10811598.455804992</v>
      </c>
      <c r="AZ74" s="44">
        <f t="shared" si="74"/>
        <v>10966192.293172088</v>
      </c>
      <c r="BA74" s="44">
        <f t="shared" si="74"/>
        <v>11125405.100096622</v>
      </c>
      <c r="BB74" s="44">
        <f t="shared" si="74"/>
        <v>11289233.675439004</v>
      </c>
      <c r="BC74" s="44">
        <f t="shared" si="74"/>
        <v>11457673.927532967</v>
      </c>
      <c r="BD74" s="44">
        <f t="shared" si="74"/>
        <v>11630720.699094079</v>
      </c>
      <c r="BE74" s="44">
        <f t="shared" si="74"/>
        <v>11808367.584188711</v>
      </c>
      <c r="BF74" s="44">
        <f t="shared" si="74"/>
        <v>11990606.736780912</v>
      </c>
      <c r="BG74" s="44">
        <f t="shared" si="74"/>
        <v>12177428.670352099</v>
      </c>
      <c r="BH74" s="44">
        <f t="shared" si="74"/>
        <v>12368822.048064249</v>
      </c>
      <c r="BI74" s="44">
        <f t="shared" si="74"/>
        <v>12564773.46291215</v>
      </c>
      <c r="BJ74" s="44">
        <f t="shared" si="74"/>
        <v>12765267.207283618</v>
      </c>
      <c r="BK74" s="44">
        <f t="shared" si="74"/>
        <v>12970285.031318629</v>
      </c>
    </row>
    <row r="75" spans="2:63" hidden="1" outlineLevel="1" x14ac:dyDescent="0.35">
      <c r="B75" s="1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</row>
    <row r="76" spans="2:63" hidden="1" outlineLevel="1" x14ac:dyDescent="0.35">
      <c r="B76" s="53" t="s">
        <v>124</v>
      </c>
      <c r="D76" s="44">
        <f>D74-D58</f>
        <v>0</v>
      </c>
      <c r="E76" s="44">
        <f>E74-E58</f>
        <v>0</v>
      </c>
      <c r="F76" s="44">
        <f t="shared" ref="F76:BJ76" si="75">F74-F58</f>
        <v>0</v>
      </c>
      <c r="G76" s="44">
        <f t="shared" si="75"/>
        <v>0</v>
      </c>
      <c r="H76" s="44">
        <f t="shared" si="75"/>
        <v>0</v>
      </c>
      <c r="I76" s="44">
        <f t="shared" si="75"/>
        <v>0</v>
      </c>
      <c r="J76" s="44">
        <f t="shared" si="75"/>
        <v>0</v>
      </c>
      <c r="K76" s="44">
        <f t="shared" si="75"/>
        <v>0</v>
      </c>
      <c r="L76" s="44">
        <f t="shared" si="75"/>
        <v>0</v>
      </c>
      <c r="M76" s="44">
        <f t="shared" si="75"/>
        <v>0</v>
      </c>
      <c r="N76" s="44">
        <f t="shared" si="75"/>
        <v>0</v>
      </c>
      <c r="O76" s="44">
        <f t="shared" si="75"/>
        <v>0</v>
      </c>
      <c r="P76" s="44">
        <f t="shared" si="75"/>
        <v>0</v>
      </c>
      <c r="Q76" s="44">
        <f t="shared" si="75"/>
        <v>0</v>
      </c>
      <c r="R76" s="44">
        <f t="shared" si="75"/>
        <v>0</v>
      </c>
      <c r="S76" s="44">
        <f t="shared" si="75"/>
        <v>0</v>
      </c>
      <c r="T76" s="44">
        <f t="shared" si="75"/>
        <v>0</v>
      </c>
      <c r="U76" s="44">
        <f t="shared" si="75"/>
        <v>0</v>
      </c>
      <c r="V76" s="44">
        <f t="shared" si="75"/>
        <v>0</v>
      </c>
      <c r="W76" s="44">
        <f t="shared" si="75"/>
        <v>0</v>
      </c>
      <c r="X76" s="44">
        <f t="shared" si="75"/>
        <v>0</v>
      </c>
      <c r="Y76" s="44">
        <f t="shared" si="75"/>
        <v>0</v>
      </c>
      <c r="Z76" s="44">
        <f t="shared" si="75"/>
        <v>0</v>
      </c>
      <c r="AA76" s="44">
        <f t="shared" si="75"/>
        <v>0</v>
      </c>
      <c r="AB76" s="44">
        <f t="shared" si="75"/>
        <v>0</v>
      </c>
      <c r="AC76" s="44">
        <f t="shared" si="75"/>
        <v>0</v>
      </c>
      <c r="AD76" s="44">
        <f t="shared" si="75"/>
        <v>0</v>
      </c>
      <c r="AE76" s="44">
        <f t="shared" si="75"/>
        <v>0</v>
      </c>
      <c r="AF76" s="44">
        <f t="shared" si="75"/>
        <v>0</v>
      </c>
      <c r="AG76" s="44">
        <f t="shared" si="75"/>
        <v>0</v>
      </c>
      <c r="AH76" s="44">
        <f t="shared" si="75"/>
        <v>0</v>
      </c>
      <c r="AI76" s="44">
        <f t="shared" si="75"/>
        <v>0</v>
      </c>
      <c r="AJ76" s="44">
        <f t="shared" si="75"/>
        <v>0</v>
      </c>
      <c r="AK76" s="44">
        <f t="shared" si="75"/>
        <v>0</v>
      </c>
      <c r="AL76" s="44">
        <f t="shared" si="75"/>
        <v>0</v>
      </c>
      <c r="AM76" s="44">
        <f t="shared" si="75"/>
        <v>0</v>
      </c>
      <c r="AN76" s="44">
        <f t="shared" si="75"/>
        <v>0</v>
      </c>
      <c r="AO76" s="44">
        <f t="shared" si="75"/>
        <v>0</v>
      </c>
      <c r="AP76" s="44">
        <f t="shared" si="75"/>
        <v>0</v>
      </c>
      <c r="AQ76" s="44">
        <f t="shared" si="75"/>
        <v>0</v>
      </c>
      <c r="AR76" s="44">
        <f t="shared" si="75"/>
        <v>0</v>
      </c>
      <c r="AS76" s="44">
        <f t="shared" si="75"/>
        <v>0</v>
      </c>
      <c r="AT76" s="44">
        <f t="shared" si="75"/>
        <v>0</v>
      </c>
      <c r="AU76" s="44">
        <f t="shared" si="75"/>
        <v>0</v>
      </c>
      <c r="AV76" s="44">
        <f t="shared" si="75"/>
        <v>0</v>
      </c>
      <c r="AW76" s="44">
        <f t="shared" si="75"/>
        <v>0</v>
      </c>
      <c r="AX76" s="44">
        <f t="shared" si="75"/>
        <v>0</v>
      </c>
      <c r="AY76" s="44">
        <f t="shared" si="75"/>
        <v>0</v>
      </c>
      <c r="AZ76" s="44">
        <f t="shared" si="75"/>
        <v>0</v>
      </c>
      <c r="BA76" s="44">
        <f t="shared" si="75"/>
        <v>0</v>
      </c>
      <c r="BB76" s="44">
        <f t="shared" si="75"/>
        <v>0</v>
      </c>
      <c r="BC76" s="44">
        <f t="shared" si="75"/>
        <v>0</v>
      </c>
      <c r="BD76" s="44">
        <f t="shared" si="75"/>
        <v>0</v>
      </c>
      <c r="BE76" s="44">
        <f t="shared" si="75"/>
        <v>0</v>
      </c>
      <c r="BF76" s="44">
        <f t="shared" si="75"/>
        <v>0</v>
      </c>
      <c r="BG76" s="44">
        <f t="shared" si="75"/>
        <v>0</v>
      </c>
      <c r="BH76" s="44">
        <f t="shared" si="75"/>
        <v>0</v>
      </c>
      <c r="BI76" s="44">
        <f t="shared" si="75"/>
        <v>0</v>
      </c>
      <c r="BJ76" s="44">
        <f t="shared" si="75"/>
        <v>0</v>
      </c>
      <c r="BK76" s="44">
        <f>BK74-BK58</f>
        <v>0</v>
      </c>
    </row>
    <row r="77" spans="2:63" collapsed="1" x14ac:dyDescent="0.35">
      <c r="F77" t="s">
        <v>21</v>
      </c>
    </row>
    <row r="78" spans="2:63" ht="16" thickBot="1" x14ac:dyDescent="0.4">
      <c r="B78" s="33" t="s">
        <v>109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</row>
    <row r="79" spans="2:63" hidden="1" outlineLevel="1" x14ac:dyDescent="0.35">
      <c r="F79" t="s">
        <v>21</v>
      </c>
    </row>
    <row r="80" spans="2:63" hidden="1" outlineLevel="1" x14ac:dyDescent="0.35">
      <c r="B80" s="1" t="s">
        <v>110</v>
      </c>
      <c r="E80" t="s">
        <v>21</v>
      </c>
    </row>
    <row r="81" spans="2:63" hidden="1" outlineLevel="1" x14ac:dyDescent="0.35">
      <c r="B81" t="s">
        <v>94</v>
      </c>
      <c r="D81" s="30">
        <f>D72-C72</f>
        <v>-11286.538750000007</v>
      </c>
      <c r="E81" s="30">
        <f t="shared" ref="E81:BK81" si="76">E72-D72</f>
        <v>-10553.980800000019</v>
      </c>
      <c r="F81" s="30">
        <f t="shared" si="76"/>
        <v>-24222.130794527766</v>
      </c>
      <c r="G81" s="30">
        <f t="shared" si="76"/>
        <v>-15527.017405393592</v>
      </c>
      <c r="H81" s="30">
        <f t="shared" si="76"/>
        <v>-6940.2101793747861</v>
      </c>
      <c r="I81" s="30">
        <f t="shared" si="76"/>
        <v>1203.7274173275218</v>
      </c>
      <c r="J81" s="30">
        <f t="shared" si="76"/>
        <v>7743.9529882607167</v>
      </c>
      <c r="K81" s="30">
        <f t="shared" si="76"/>
        <v>14210.959557021037</v>
      </c>
      <c r="L81" s="30">
        <f t="shared" si="76"/>
        <v>20608.290387012355</v>
      </c>
      <c r="M81" s="30">
        <f t="shared" si="76"/>
        <v>26939.387270055071</v>
      </c>
      <c r="N81" s="30">
        <f t="shared" si="76"/>
        <v>33207.592436771782</v>
      </c>
      <c r="O81" s="30">
        <f t="shared" si="76"/>
        <v>39416.150327969692</v>
      </c>
      <c r="P81" s="30">
        <f t="shared" si="76"/>
        <v>44658.209226555657</v>
      </c>
      <c r="Q81" s="30">
        <f t="shared" si="76"/>
        <v>49846.822749291081</v>
      </c>
      <c r="R81" s="30">
        <f t="shared" si="76"/>
        <v>47184.95119746204</v>
      </c>
      <c r="S81" s="30">
        <f t="shared" si="76"/>
        <v>52275.462765298318</v>
      </c>
      <c r="T81" s="30">
        <f t="shared" si="76"/>
        <v>57321.134604732855</v>
      </c>
      <c r="U81" s="30">
        <f t="shared" si="76"/>
        <v>54524.653744837036</v>
      </c>
      <c r="V81" s="30">
        <f t="shared" si="76"/>
        <v>59488.617864010157</v>
      </c>
      <c r="W81" s="30">
        <f t="shared" si="76"/>
        <v>64415.535912732244</v>
      </c>
      <c r="X81" s="30">
        <f t="shared" si="76"/>
        <v>61507.828584412928</v>
      </c>
      <c r="Y81" s="30">
        <f t="shared" si="76"/>
        <v>66367.828631584765</v>
      </c>
      <c r="Z81" s="30">
        <f t="shared" si="76"/>
        <v>71197.781024393393</v>
      </c>
      <c r="AA81" s="30">
        <f t="shared" si="76"/>
        <v>68199.842948031379</v>
      </c>
      <c r="AB81" s="30">
        <f t="shared" si="76"/>
        <v>72976.083635448013</v>
      </c>
      <c r="AC81" s="30">
        <f t="shared" si="76"/>
        <v>77728.484031337779</v>
      </c>
      <c r="AD81" s="30">
        <f t="shared" si="76"/>
        <v>74658.936283070128</v>
      </c>
      <c r="AE81" s="30">
        <f t="shared" si="76"/>
        <v>79369.243053870276</v>
      </c>
      <c r="AF81" s="30">
        <f t="shared" si="76"/>
        <v>84061.116653193953</v>
      </c>
      <c r="AG81" s="30">
        <f t="shared" si="76"/>
        <v>80936.177978858585</v>
      </c>
      <c r="AH81" s="30">
        <f t="shared" si="76"/>
        <v>85595.955265089171</v>
      </c>
      <c r="AI81" s="30">
        <f t="shared" si="76"/>
        <v>90241.882630234817</v>
      </c>
      <c r="AJ81" s="30">
        <f t="shared" si="76"/>
        <v>87075.298417469254</v>
      </c>
      <c r="AK81" s="30">
        <f t="shared" si="76"/>
        <v>91697.443321349099</v>
      </c>
      <c r="AL81" s="30">
        <f t="shared" si="76"/>
        <v>96309.458292625146</v>
      </c>
      <c r="AM81" s="30">
        <f t="shared" si="76"/>
        <v>93112.382213222794</v>
      </c>
      <c r="AN81" s="30">
        <f t="shared" si="76"/>
        <v>97707.149332789704</v>
      </c>
      <c r="AO81" s="30">
        <f t="shared" si="76"/>
        <v>102294.58645767765</v>
      </c>
      <c r="AP81" s="30">
        <f t="shared" si="76"/>
        <v>107092.07654933864</v>
      </c>
      <c r="AQ81" s="30">
        <f t="shared" si="76"/>
        <v>111666.88872185722</v>
      </c>
      <c r="AR81" s="30">
        <f t="shared" si="76"/>
        <v>116236.1746277432</v>
      </c>
      <c r="AS81" s="30">
        <f t="shared" si="76"/>
        <v>120800.29788713204</v>
      </c>
      <c r="AT81" s="30">
        <f t="shared" si="76"/>
        <v>125359.49654820561</v>
      </c>
      <c r="AU81" s="30">
        <f t="shared" si="76"/>
        <v>129913.87856595451</v>
      </c>
      <c r="AV81" s="30">
        <f t="shared" si="76"/>
        <v>134463.41695233481</v>
      </c>
      <c r="AW81" s="30">
        <f t="shared" si="76"/>
        <v>139007.94458344579</v>
      </c>
      <c r="AX81" s="30">
        <f t="shared" si="76"/>
        <v>143547.14864854747</v>
      </c>
      <c r="AY81" s="30">
        <f t="shared" si="76"/>
        <v>148080.564724911</v>
      </c>
      <c r="AZ81" s="30">
        <f t="shared" si="76"/>
        <v>152607.57046159962</v>
      </c>
      <c r="BA81" s="30">
        <f t="shared" si="76"/>
        <v>157127.37885437347</v>
      </c>
      <c r="BB81" s="30">
        <f t="shared" si="76"/>
        <v>161639.03109293897</v>
      </c>
      <c r="BC81" s="30">
        <f t="shared" si="76"/>
        <v>166141.3889607517</v>
      </c>
      <c r="BD81" s="30">
        <f t="shared" si="76"/>
        <v>170633.12676652707</v>
      </c>
      <c r="BE81" s="30">
        <f t="shared" si="76"/>
        <v>175112.72278550081</v>
      </c>
      <c r="BF81" s="30">
        <f t="shared" si="76"/>
        <v>179578.45018730592</v>
      </c>
      <c r="BG81" s="30">
        <f t="shared" si="76"/>
        <v>184028.36742613185</v>
      </c>
      <c r="BH81" s="30">
        <f t="shared" si="76"/>
        <v>188460.30806752946</v>
      </c>
      <c r="BI81" s="30">
        <f t="shared" si="76"/>
        <v>192871.87002488971</v>
      </c>
      <c r="BJ81" s="30">
        <f t="shared" si="76"/>
        <v>197260.40417722333</v>
      </c>
      <c r="BK81" s="30">
        <f t="shared" si="76"/>
        <v>201623.00233837031</v>
      </c>
    </row>
    <row r="82" spans="2:63" hidden="1" outlineLevel="1" x14ac:dyDescent="0.35">
      <c r="B82" t="s">
        <v>111</v>
      </c>
      <c r="D82" s="8">
        <f>C56-D56</f>
        <v>0</v>
      </c>
      <c r="E82" s="8">
        <f t="shared" ref="E82:BK82" si="77">D56-E56</f>
        <v>0</v>
      </c>
      <c r="F82" s="8">
        <f t="shared" si="77"/>
        <v>277.77777777777777</v>
      </c>
      <c r="G82" s="8">
        <f t="shared" si="77"/>
        <v>277.77777777777777</v>
      </c>
      <c r="H82" s="8">
        <f t="shared" si="77"/>
        <v>277.77777777777771</v>
      </c>
      <c r="I82" s="8">
        <f t="shared" si="77"/>
        <v>277.77777777777783</v>
      </c>
      <c r="J82" s="8">
        <f t="shared" si="77"/>
        <v>277.77777777777783</v>
      </c>
      <c r="K82" s="8">
        <f t="shared" si="77"/>
        <v>277.77777777777783</v>
      </c>
      <c r="L82" s="8">
        <f t="shared" si="77"/>
        <v>277.77777777777783</v>
      </c>
      <c r="M82" s="8">
        <f t="shared" si="77"/>
        <v>277.7777777777776</v>
      </c>
      <c r="N82" s="8">
        <f t="shared" si="77"/>
        <v>277.77777777777783</v>
      </c>
      <c r="O82" s="8">
        <f t="shared" si="77"/>
        <v>277.77777777777783</v>
      </c>
      <c r="P82" s="8">
        <f t="shared" si="77"/>
        <v>277.77777777777783</v>
      </c>
      <c r="Q82" s="8">
        <f t="shared" si="77"/>
        <v>277.77777777777783</v>
      </c>
      <c r="R82" s="8">
        <f t="shared" si="77"/>
        <v>277.77777777777783</v>
      </c>
      <c r="S82" s="8">
        <f t="shared" si="77"/>
        <v>277.77777777777783</v>
      </c>
      <c r="T82" s="8">
        <f t="shared" si="77"/>
        <v>277.77777777777783</v>
      </c>
      <c r="U82" s="8">
        <f t="shared" si="77"/>
        <v>277.77777777777737</v>
      </c>
      <c r="V82" s="8">
        <f t="shared" si="77"/>
        <v>277.77777777777737</v>
      </c>
      <c r="W82" s="8">
        <f t="shared" si="77"/>
        <v>277.77777777777737</v>
      </c>
      <c r="X82" s="8">
        <f t="shared" si="77"/>
        <v>277.77777777777737</v>
      </c>
      <c r="Y82" s="8">
        <f t="shared" si="77"/>
        <v>277.77777777777737</v>
      </c>
      <c r="Z82" s="8">
        <f t="shared" si="77"/>
        <v>277.77777777777737</v>
      </c>
      <c r="AA82" s="8">
        <f t="shared" si="77"/>
        <v>277.77777777777737</v>
      </c>
      <c r="AB82" s="8">
        <f t="shared" si="77"/>
        <v>277.77777777777737</v>
      </c>
      <c r="AC82" s="8">
        <f t="shared" si="77"/>
        <v>277.77777777777737</v>
      </c>
      <c r="AD82" s="8">
        <f t="shared" si="77"/>
        <v>277.77777777777737</v>
      </c>
      <c r="AE82" s="8">
        <f t="shared" si="77"/>
        <v>277.77777777777737</v>
      </c>
      <c r="AF82" s="8">
        <f t="shared" si="77"/>
        <v>277.77777777777737</v>
      </c>
      <c r="AG82" s="8">
        <f t="shared" si="77"/>
        <v>277.77777777777737</v>
      </c>
      <c r="AH82" s="8">
        <f t="shared" si="77"/>
        <v>277.77777777777737</v>
      </c>
      <c r="AI82" s="8">
        <f t="shared" si="77"/>
        <v>277.77777777777828</v>
      </c>
      <c r="AJ82" s="8">
        <f t="shared" si="77"/>
        <v>277.77777777777737</v>
      </c>
      <c r="AK82" s="8">
        <f t="shared" si="77"/>
        <v>277.77777777777737</v>
      </c>
      <c r="AL82" s="8">
        <f t="shared" si="77"/>
        <v>277.77777777777737</v>
      </c>
      <c r="AM82" s="8">
        <f t="shared" si="77"/>
        <v>277.77777777777737</v>
      </c>
      <c r="AN82" s="8">
        <f t="shared" si="77"/>
        <v>277.77777777777737</v>
      </c>
      <c r="AO82" s="8">
        <f t="shared" si="77"/>
        <v>277.77777777777737</v>
      </c>
      <c r="AP82" s="8">
        <f t="shared" si="77"/>
        <v>0</v>
      </c>
      <c r="AQ82" s="8">
        <f t="shared" si="77"/>
        <v>0</v>
      </c>
      <c r="AR82" s="8">
        <f t="shared" si="77"/>
        <v>0</v>
      </c>
      <c r="AS82" s="8">
        <f t="shared" si="77"/>
        <v>0</v>
      </c>
      <c r="AT82" s="8">
        <f t="shared" si="77"/>
        <v>0</v>
      </c>
      <c r="AU82" s="8">
        <f t="shared" si="77"/>
        <v>0</v>
      </c>
      <c r="AV82" s="8">
        <f t="shared" si="77"/>
        <v>0</v>
      </c>
      <c r="AW82" s="8">
        <f t="shared" si="77"/>
        <v>0</v>
      </c>
      <c r="AX82" s="8">
        <f t="shared" si="77"/>
        <v>0</v>
      </c>
      <c r="AY82" s="8">
        <f t="shared" si="77"/>
        <v>0</v>
      </c>
      <c r="AZ82" s="8">
        <f t="shared" si="77"/>
        <v>0</v>
      </c>
      <c r="BA82" s="8">
        <f t="shared" si="77"/>
        <v>0</v>
      </c>
      <c r="BB82" s="8">
        <f t="shared" si="77"/>
        <v>0</v>
      </c>
      <c r="BC82" s="8">
        <f t="shared" si="77"/>
        <v>0</v>
      </c>
      <c r="BD82" s="8">
        <f t="shared" si="77"/>
        <v>0</v>
      </c>
      <c r="BE82" s="8">
        <f t="shared" si="77"/>
        <v>0</v>
      </c>
      <c r="BF82" s="8">
        <f t="shared" si="77"/>
        <v>0</v>
      </c>
      <c r="BG82" s="8">
        <f t="shared" si="77"/>
        <v>0</v>
      </c>
      <c r="BH82" s="8">
        <f t="shared" si="77"/>
        <v>0</v>
      </c>
      <c r="BI82" s="8">
        <f t="shared" si="77"/>
        <v>0</v>
      </c>
      <c r="BJ82" s="8">
        <f t="shared" si="77"/>
        <v>0</v>
      </c>
      <c r="BK82" s="8">
        <f t="shared" si="77"/>
        <v>0</v>
      </c>
    </row>
    <row r="83" spans="2:63" hidden="1" outlineLevel="1" x14ac:dyDescent="0.35">
      <c r="F83" s="30"/>
    </row>
    <row r="84" spans="2:63" hidden="1" outlineLevel="1" x14ac:dyDescent="0.35">
      <c r="B84" s="52" t="s">
        <v>100</v>
      </c>
      <c r="D84" s="8">
        <f>C51-D51</f>
        <v>-14813.25</v>
      </c>
      <c r="E84" s="8">
        <f>D51-E51</f>
        <v>-8016.8299999999981</v>
      </c>
      <c r="F84" s="30">
        <f>E51-F51</f>
        <v>-17134.876050000003</v>
      </c>
      <c r="G84" s="8">
        <f>F51-G51</f>
        <v>-8960.7254595000049</v>
      </c>
      <c r="H84" s="8">
        <f>G51-H51</f>
        <v>-8848.3097980949969</v>
      </c>
      <c r="I84" s="8">
        <f>H51-I51</f>
        <v>-8742.2542261885537</v>
      </c>
      <c r="J84" s="8">
        <f>I51-J51</f>
        <v>-8642.430503536656</v>
      </c>
      <c r="K84" s="8">
        <f>J51-K51</f>
        <v>-8548.7154321504495</v>
      </c>
      <c r="L84" s="8">
        <f>K51-L51</f>
        <v>-8460.990730053687</v>
      </c>
      <c r="M84" s="8">
        <f>L51-M51</f>
        <v>-8379.1429093051265</v>
      </c>
      <c r="N84" s="8">
        <f>M51-N51</f>
        <v>-8303.0631581686612</v>
      </c>
      <c r="O84" s="8">
        <f>N51-O51</f>
        <v>-8232.6472273164545</v>
      </c>
      <c r="P84" s="8">
        <f>O51-P51</f>
        <v>-8167.7953199543408</v>
      </c>
      <c r="Q84" s="8">
        <f>P51-Q51</f>
        <v>-8108.4119857631886</v>
      </c>
      <c r="R84" s="8">
        <f>Q51-R51</f>
        <v>-8054.4060185517883</v>
      </c>
      <c r="S84" s="8">
        <f>R51-S51</f>
        <v>-8005.6903575207107</v>
      </c>
      <c r="T84" s="8">
        <f>S51-T51</f>
        <v>-7962.1819920416747</v>
      </c>
      <c r="U84" s="8">
        <f>T51-U51</f>
        <v>-7923.8018698557571</v>
      </c>
      <c r="V84" s="8">
        <f>U51-V51</f>
        <v>-7890.4748086023319</v>
      </c>
      <c r="W84" s="8">
        <f>V51-W51</f>
        <v>-7862.1294105885609</v>
      </c>
      <c r="X84" s="8">
        <f>W51-X51</f>
        <v>-7838.6979807150492</v>
      </c>
      <c r="Y84" s="8">
        <f>X51-Y51</f>
        <v>-7820.1164474761172</v>
      </c>
      <c r="Z84" s="8">
        <f>Y51-Z51</f>
        <v>-7806.324286953808</v>
      </c>
      <c r="AA84" s="8">
        <f>Z51-AA51</f>
        <v>-7797.2644497289148</v>
      </c>
      <c r="AB84" s="8">
        <f>AA51-AB51</f>
        <v>-7792.8832906358293</v>
      </c>
      <c r="AC84" s="8">
        <f>AB51-AC51</f>
        <v>-7793.130501287058</v>
      </c>
      <c r="AD84" s="8">
        <f>AC51-AD51</f>
        <v>-7797.9590453001438</v>
      </c>
      <c r="AE84" s="8">
        <f>AD51-AE51</f>
        <v>-7807.325096157816</v>
      </c>
      <c r="AF84" s="8">
        <f>AE51-AF51</f>
        <v>-7821.1879776385322</v>
      </c>
      <c r="AG84" s="8">
        <f>AF51-AG51</f>
        <v>-7839.5101067523065</v>
      </c>
      <c r="AH84" s="8">
        <f>AG51-AH51</f>
        <v>-7862.2569391240249</v>
      </c>
      <c r="AI84" s="8">
        <f>AH51-AI51</f>
        <v>-7889.3969167633331</v>
      </c>
      <c r="AJ84" s="8">
        <f>AI51-AJ51</f>
        <v>-7920.9014181663515</v>
      </c>
      <c r="AK84" s="8">
        <f>AJ51-AK51</f>
        <v>-7956.7447106945328</v>
      </c>
      <c r="AL84" s="8">
        <f>AK51-AL51</f>
        <v>-7996.9039051776635</v>
      </c>
      <c r="AM84" s="8">
        <f>AL51-AM51</f>
        <v>-8041.3589126912411</v>
      </c>
      <c r="AN84" s="8">
        <f>AM51-AN51</f>
        <v>-8090.0924034585478</v>
      </c>
      <c r="AO84" s="8">
        <f>AN51-AO51</f>
        <v>-8143.0897678316687</v>
      </c>
      <c r="AP84" s="8">
        <f>AO51-AP51</f>
        <v>-8200.3390793061699</v>
      </c>
      <c r="AQ84" s="8">
        <f>AP51-AQ51</f>
        <v>-8261.8310595232178</v>
      </c>
      <c r="AR84" s="8">
        <f>AQ51-AR51</f>
        <v>-8327.5590452224133</v>
      </c>
      <c r="AS84" s="8">
        <f>AR51-AS51</f>
        <v>-8397.518957100343</v>
      </c>
      <c r="AT84" s="8">
        <f>AS51-AT51</f>
        <v>-8471.7092705386458</v>
      </c>
      <c r="AU84" s="8">
        <f>AT51-AU51</f>
        <v>-8550.1309881638153</v>
      </c>
      <c r="AV84" s="8">
        <f>AU51-AV51</f>
        <v>-8632.7876142032328</v>
      </c>
      <c r="AW84" s="8">
        <f>AV51-AW51</f>
        <v>-8719.6851306025637</v>
      </c>
      <c r="AX84" s="8">
        <f>AW51-AX51</f>
        <v>-8810.8319748732611</v>
      </c>
      <c r="AY84" s="8">
        <f>AX51-AY51</f>
        <v>-8906.2390196372871</v>
      </c>
      <c r="AZ84" s="8">
        <f>AY51-AZ51</f>
        <v>-9005.9195538390195</v>
      </c>
      <c r="BA84" s="8">
        <f>AZ51-BA51</f>
        <v>-9109.889265596983</v>
      </c>
      <c r="BB84" s="8">
        <f>BA51-BB51</f>
        <v>-9218.1662266664207</v>
      </c>
      <c r="BC84" s="8">
        <f>BB51-BC51</f>
        <v>-9330.7708784872084</v>
      </c>
      <c r="BD84" s="8">
        <f>BC51-BD51</f>
        <v>-9447.7260197925498</v>
      </c>
      <c r="BE84" s="8">
        <f>BD51-BE51</f>
        <v>-9569.056795753364</v>
      </c>
      <c r="BF84" s="8">
        <f>BE51-BF51</f>
        <v>-9694.7906886368874</v>
      </c>
      <c r="BG84" s="8">
        <f>BF51-BG51</f>
        <v>-9824.9575099582435</v>
      </c>
      <c r="BH84" s="8">
        <f>BG51-BH51</f>
        <v>-9959.589394102979</v>
      </c>
      <c r="BI84" s="8">
        <f>BH51-BI51</f>
        <v>-10098.720793403045</v>
      </c>
      <c r="BJ84" s="8">
        <f>BI51-BJ51</f>
        <v>-10242.388474647654</v>
      </c>
      <c r="BK84" s="8">
        <f>BJ51-BK51</f>
        <v>-10390.631517010916</v>
      </c>
    </row>
    <row r="85" spans="2:63" hidden="1" outlineLevel="1" x14ac:dyDescent="0.35">
      <c r="B85" s="52" t="s">
        <v>60</v>
      </c>
      <c r="D85" s="8">
        <f>C52-D52</f>
        <v>0</v>
      </c>
      <c r="E85" s="8">
        <f>D52-E52</f>
        <v>0</v>
      </c>
      <c r="F85" s="30">
        <f>E52-F52</f>
        <v>0</v>
      </c>
      <c r="G85" s="8">
        <f>F52-G52</f>
        <v>0</v>
      </c>
      <c r="H85" s="8">
        <f>G52-H52</f>
        <v>0</v>
      </c>
      <c r="I85" s="8">
        <f>H52-I52</f>
        <v>0</v>
      </c>
      <c r="J85" s="8">
        <f>I52-J52</f>
        <v>0</v>
      </c>
      <c r="K85" s="8">
        <f>J52-K52</f>
        <v>0</v>
      </c>
      <c r="L85" s="8">
        <f>K52-L52</f>
        <v>0</v>
      </c>
      <c r="M85" s="8">
        <f>L52-M52</f>
        <v>0</v>
      </c>
      <c r="N85" s="8">
        <f>M52-N52</f>
        <v>0</v>
      </c>
      <c r="O85" s="8">
        <f>N52-O52</f>
        <v>0</v>
      </c>
      <c r="P85" s="8">
        <f>O52-P52</f>
        <v>0</v>
      </c>
      <c r="Q85" s="8">
        <f>P52-Q52</f>
        <v>0</v>
      </c>
      <c r="R85" s="8">
        <f>Q52-R52</f>
        <v>0</v>
      </c>
      <c r="S85" s="8">
        <f>R52-S52</f>
        <v>0</v>
      </c>
      <c r="T85" s="8">
        <f>S52-T52</f>
        <v>0</v>
      </c>
      <c r="U85" s="8">
        <f>T52-U52</f>
        <v>0</v>
      </c>
      <c r="V85" s="8">
        <f>U52-V52</f>
        <v>0</v>
      </c>
      <c r="W85" s="8">
        <f>V52-W52</f>
        <v>0</v>
      </c>
      <c r="X85" s="8">
        <f>W52-X52</f>
        <v>0</v>
      </c>
      <c r="Y85" s="8">
        <f>X52-Y52</f>
        <v>0</v>
      </c>
      <c r="Z85" s="8">
        <f>Y52-Z52</f>
        <v>0</v>
      </c>
      <c r="AA85" s="8">
        <f>Z52-AA52</f>
        <v>0</v>
      </c>
      <c r="AB85" s="8">
        <f>AA52-AB52</f>
        <v>0</v>
      </c>
      <c r="AC85" s="8">
        <f>AB52-AC52</f>
        <v>0</v>
      </c>
      <c r="AD85" s="8">
        <f>AC52-AD52</f>
        <v>0</v>
      </c>
      <c r="AE85" s="8">
        <f>AD52-AE52</f>
        <v>0</v>
      </c>
      <c r="AF85" s="8">
        <f>AE52-AF52</f>
        <v>0</v>
      </c>
      <c r="AG85" s="8">
        <f>AF52-AG52</f>
        <v>0</v>
      </c>
      <c r="AH85" s="8">
        <f>AG52-AH52</f>
        <v>0</v>
      </c>
      <c r="AI85" s="8">
        <f>AH52-AI52</f>
        <v>0</v>
      </c>
      <c r="AJ85" s="8">
        <f>AI52-AJ52</f>
        <v>0</v>
      </c>
      <c r="AK85" s="8">
        <f>AJ52-AK52</f>
        <v>0</v>
      </c>
      <c r="AL85" s="8">
        <f>AK52-AL52</f>
        <v>0</v>
      </c>
      <c r="AM85" s="8">
        <f>AL52-AM52</f>
        <v>0</v>
      </c>
      <c r="AN85" s="8">
        <f>AM52-AN52</f>
        <v>0</v>
      </c>
      <c r="AO85" s="8">
        <f>AN52-AO52</f>
        <v>0</v>
      </c>
      <c r="AP85" s="8">
        <f>AO52-AP52</f>
        <v>0</v>
      </c>
      <c r="AQ85" s="8">
        <f>AP52-AQ52</f>
        <v>0</v>
      </c>
      <c r="AR85" s="8">
        <f>AQ52-AR52</f>
        <v>0</v>
      </c>
      <c r="AS85" s="8">
        <f>AR52-AS52</f>
        <v>0</v>
      </c>
      <c r="AT85" s="8">
        <f>AS52-AT52</f>
        <v>0</v>
      </c>
      <c r="AU85" s="8">
        <f>AT52-AU52</f>
        <v>0</v>
      </c>
      <c r="AV85" s="8">
        <f>AU52-AV52</f>
        <v>0</v>
      </c>
      <c r="AW85" s="8">
        <f>AV52-AW52</f>
        <v>0</v>
      </c>
      <c r="AX85" s="8">
        <f>AW52-AX52</f>
        <v>0</v>
      </c>
      <c r="AY85" s="8">
        <f>AX52-AY52</f>
        <v>0</v>
      </c>
      <c r="AZ85" s="8">
        <f>AY52-AZ52</f>
        <v>0</v>
      </c>
      <c r="BA85" s="8">
        <f>AZ52-BA52</f>
        <v>0</v>
      </c>
      <c r="BB85" s="8">
        <f>BA52-BB52</f>
        <v>0</v>
      </c>
      <c r="BC85" s="8">
        <f>BB52-BC52</f>
        <v>0</v>
      </c>
      <c r="BD85" s="8">
        <f>BC52-BD52</f>
        <v>0</v>
      </c>
      <c r="BE85" s="8">
        <f>BD52-BE52</f>
        <v>0</v>
      </c>
      <c r="BF85" s="8">
        <f>BE52-BF52</f>
        <v>0</v>
      </c>
      <c r="BG85" s="8">
        <f>BF52-BG52</f>
        <v>0</v>
      </c>
      <c r="BH85" s="8">
        <f>BG52-BH52</f>
        <v>0</v>
      </c>
      <c r="BI85" s="8">
        <f>BH52-BI52</f>
        <v>0</v>
      </c>
      <c r="BJ85" s="8">
        <f>BI52-BJ52</f>
        <v>0</v>
      </c>
      <c r="BK85" s="8">
        <f>BJ52-BK52</f>
        <v>0</v>
      </c>
    </row>
    <row r="86" spans="2:63" hidden="1" outlineLevel="1" x14ac:dyDescent="0.35">
      <c r="B86" s="52" t="s">
        <v>69</v>
      </c>
      <c r="D86" s="8">
        <f>D62-C62</f>
        <v>14100</v>
      </c>
      <c r="E86" s="8">
        <f>E62-D62</f>
        <v>202</v>
      </c>
      <c r="F86" s="30">
        <f>F62-E62</f>
        <v>212.04000000000087</v>
      </c>
      <c r="G86" s="8">
        <f>G62-F62</f>
        <v>222.58079999999973</v>
      </c>
      <c r="H86" s="8">
        <f>H62-G62</f>
        <v>233.64741599999979</v>
      </c>
      <c r="I86" s="8">
        <f>I62-H62</f>
        <v>245.26611432000027</v>
      </c>
      <c r="J86" s="8">
        <f>J62-I62</f>
        <v>257.4644741064003</v>
      </c>
      <c r="K86" s="8">
        <f>K62-J62</f>
        <v>270.27145296352865</v>
      </c>
      <c r="L86" s="8">
        <f>L62-K62</f>
        <v>283.71745586654652</v>
      </c>
      <c r="M86" s="8">
        <f>M62-L62</f>
        <v>297.83440751981834</v>
      </c>
      <c r="N86" s="8">
        <f>N62-M62</f>
        <v>312.65582833295048</v>
      </c>
      <c r="O86" s="8">
        <f>O62-N62</f>
        <v>328.21691419547642</v>
      </c>
      <c r="P86" s="8">
        <f>P62-O62</f>
        <v>344.55462024005465</v>
      </c>
      <c r="Q86" s="8">
        <f>Q62-P62</f>
        <v>361.7077487935494</v>
      </c>
      <c r="R86" s="8">
        <f>R62-Q62</f>
        <v>379.71704172555474</v>
      </c>
      <c r="S86" s="8">
        <f>S62-R62</f>
        <v>398.62527741400481</v>
      </c>
      <c r="T86" s="8">
        <f>T62-S62</f>
        <v>418.47737255892207</v>
      </c>
      <c r="U86" s="8">
        <f>U62-T62</f>
        <v>439.32048908657089</v>
      </c>
      <c r="V86" s="8">
        <f>V62-U62</f>
        <v>461.20414639859155</v>
      </c>
      <c r="W86" s="8">
        <f>W62-V62</f>
        <v>484.18033923337134</v>
      </c>
      <c r="X86" s="8">
        <f>X62-W62</f>
        <v>508.30366142018102</v>
      </c>
      <c r="Y86" s="8">
        <f>Y62-X62</f>
        <v>533.63143582084376</v>
      </c>
      <c r="Z86" s="8">
        <f>Z62-Y62</f>
        <v>560.22385076812861</v>
      </c>
      <c r="AA86" s="8">
        <f>AA62-Z62</f>
        <v>588.14410332589614</v>
      </c>
      <c r="AB86" s="8">
        <f>AB62-AA62</f>
        <v>617.45854971194785</v>
      </c>
      <c r="AC86" s="8">
        <f>AC62-AB62</f>
        <v>648.23686324169103</v>
      </c>
      <c r="AD86" s="8">
        <f>AD62-AC62</f>
        <v>680.55220016880776</v>
      </c>
      <c r="AE86" s="8">
        <f>AE62-AD62</f>
        <v>714.48137381757988</v>
      </c>
      <c r="AF86" s="8">
        <f>AF62-AE62</f>
        <v>750.10503742159926</v>
      </c>
      <c r="AG86" s="8">
        <f>AG62-AF62</f>
        <v>787.5078761040786</v>
      </c>
      <c r="AH86" s="8">
        <f>AH62-AG62</f>
        <v>826.77880845691107</v>
      </c>
      <c r="AI86" s="8">
        <f>AI62-AH62</f>
        <v>868.01119819834275</v>
      </c>
      <c r="AJ86" s="8">
        <f>AJ62-AI62</f>
        <v>911.30307641321269</v>
      </c>
      <c r="AK86" s="8">
        <f>AK62-AJ62</f>
        <v>956.75737490491883</v>
      </c>
      <c r="AL86" s="8">
        <f>AL62-AK62</f>
        <v>1004.4821712146513</v>
      </c>
      <c r="AM86" s="8">
        <f>AM62-AL62</f>
        <v>1054.590945891141</v>
      </c>
      <c r="AN86" s="8">
        <f>AN62-AM62</f>
        <v>1107.2028526237773</v>
      </c>
      <c r="AO86" s="8">
        <f>AO62-AN62</f>
        <v>1162.443001881802</v>
      </c>
      <c r="AP86" s="8">
        <f>AP62-AO62</f>
        <v>1220.4427587352693</v>
      </c>
      <c r="AQ86" s="8">
        <f>AQ62-AP62</f>
        <v>1281.3400555666012</v>
      </c>
      <c r="AR86" s="8">
        <f>AR62-AQ62</f>
        <v>1345.2797204173912</v>
      </c>
      <c r="AS86" s="8">
        <f>AS62-AR62</f>
        <v>1412.4138217521613</v>
      </c>
      <c r="AT86" s="8">
        <f>AT62-AS62</f>
        <v>1482.9020304599544</v>
      </c>
      <c r="AU86" s="8">
        <f>AU62-AT62</f>
        <v>1556.9119999555405</v>
      </c>
      <c r="AV86" s="8">
        <f>AV62-AU62</f>
        <v>1634.6197652853589</v>
      </c>
      <c r="AW86" s="8">
        <f>AW62-AV62</f>
        <v>1716.2101621882903</v>
      </c>
      <c r="AX86" s="8">
        <f>AX62-AW62</f>
        <v>1801.877267109172</v>
      </c>
      <c r="AY86" s="8">
        <f>AY62-AX62</f>
        <v>1891.8248592123127</v>
      </c>
      <c r="AZ86" s="8">
        <f>AZ62-AY62</f>
        <v>1986.2669054955622</v>
      </c>
      <c r="BA86" s="8">
        <f>BA62-AZ62</f>
        <v>2085.4280701594253</v>
      </c>
      <c r="BB86" s="8">
        <f>BB62-BA62</f>
        <v>2189.5442494442686</v>
      </c>
      <c r="BC86" s="8">
        <f>BC62-BB62</f>
        <v>2298.8631332088844</v>
      </c>
      <c r="BD86" s="8">
        <f>BD62-BC62</f>
        <v>2413.6447945875989</v>
      </c>
      <c r="BE86" s="8">
        <f>BE62-BD62</f>
        <v>2534.1623091295842</v>
      </c>
      <c r="BF86" s="8">
        <f>BF62-BE62</f>
        <v>2660.7024048949461</v>
      </c>
      <c r="BG86" s="8">
        <f>BG62-BF62</f>
        <v>2793.5661450547341</v>
      </c>
      <c r="BH86" s="8">
        <f>BH62-BG62</f>
        <v>2933.0696446208312</v>
      </c>
      <c r="BI86" s="8">
        <f>BI62-BH62</f>
        <v>3079.5448230114853</v>
      </c>
      <c r="BJ86" s="8">
        <f>BJ62-BI62</f>
        <v>3233.3401942448836</v>
      </c>
      <c r="BK86" s="8">
        <f>BK62-BJ62</f>
        <v>3394.8216966415785</v>
      </c>
    </row>
    <row r="87" spans="2:63" hidden="1" outlineLevel="1" x14ac:dyDescent="0.35">
      <c r="B87" s="52" t="s">
        <v>71</v>
      </c>
      <c r="D87" s="8">
        <f>D63-C63</f>
        <v>0</v>
      </c>
      <c r="E87" s="8">
        <f>E63-D63</f>
        <v>0</v>
      </c>
      <c r="F87" s="30">
        <f>F63-E63</f>
        <v>0</v>
      </c>
      <c r="G87" s="8">
        <f>G63-F63</f>
        <v>0</v>
      </c>
      <c r="H87" s="8">
        <f>H63-G63</f>
        <v>0</v>
      </c>
      <c r="I87" s="8">
        <f>I63-H63</f>
        <v>0</v>
      </c>
      <c r="J87" s="8">
        <f>J63-I63</f>
        <v>0</v>
      </c>
      <c r="K87" s="8">
        <f>K63-J63</f>
        <v>0</v>
      </c>
      <c r="L87" s="8">
        <f>L63-K63</f>
        <v>0</v>
      </c>
      <c r="M87" s="8">
        <f>M63-L63</f>
        <v>0</v>
      </c>
      <c r="N87" s="8">
        <f>N63-M63</f>
        <v>0</v>
      </c>
      <c r="O87" s="8">
        <f>O63-N63</f>
        <v>0</v>
      </c>
      <c r="P87" s="8">
        <f>P63-O63</f>
        <v>0</v>
      </c>
      <c r="Q87" s="8">
        <f>Q63-P63</f>
        <v>0</v>
      </c>
      <c r="R87" s="8">
        <f>R63-Q63</f>
        <v>0</v>
      </c>
      <c r="S87" s="8">
        <f>S63-R63</f>
        <v>0</v>
      </c>
      <c r="T87" s="8">
        <f>T63-S63</f>
        <v>0</v>
      </c>
      <c r="U87" s="8">
        <f>U63-T63</f>
        <v>0</v>
      </c>
      <c r="V87" s="8">
        <f>V63-U63</f>
        <v>0</v>
      </c>
      <c r="W87" s="8">
        <f>W63-V63</f>
        <v>0</v>
      </c>
      <c r="X87" s="8">
        <f>X63-W63</f>
        <v>0</v>
      </c>
      <c r="Y87" s="8">
        <f>Y63-X63</f>
        <v>0</v>
      </c>
      <c r="Z87" s="8">
        <f>Z63-Y63</f>
        <v>0</v>
      </c>
      <c r="AA87" s="8">
        <f>AA63-Z63</f>
        <v>0</v>
      </c>
      <c r="AB87" s="8">
        <f>AB63-AA63</f>
        <v>0</v>
      </c>
      <c r="AC87" s="8">
        <f>AC63-AB63</f>
        <v>0</v>
      </c>
      <c r="AD87" s="8">
        <f>AD63-AC63</f>
        <v>0</v>
      </c>
      <c r="AE87" s="8">
        <f>AE63-AD63</f>
        <v>0</v>
      </c>
      <c r="AF87" s="8">
        <f>AF63-AE63</f>
        <v>0</v>
      </c>
      <c r="AG87" s="8">
        <f>AG63-AF63</f>
        <v>0</v>
      </c>
      <c r="AH87" s="8">
        <f>AH63-AG63</f>
        <v>0</v>
      </c>
      <c r="AI87" s="8">
        <f>AI63-AH63</f>
        <v>0</v>
      </c>
      <c r="AJ87" s="8">
        <f>AJ63-AI63</f>
        <v>0</v>
      </c>
      <c r="AK87" s="8">
        <f>AK63-AJ63</f>
        <v>0</v>
      </c>
      <c r="AL87" s="8">
        <f>AL63-AK63</f>
        <v>0</v>
      </c>
      <c r="AM87" s="8">
        <f>AM63-AL63</f>
        <v>0</v>
      </c>
      <c r="AN87" s="8">
        <f>AN63-AM63</f>
        <v>0</v>
      </c>
      <c r="AO87" s="8">
        <f>AO63-AN63</f>
        <v>0</v>
      </c>
      <c r="AP87" s="8">
        <f>AP63-AO63</f>
        <v>0</v>
      </c>
      <c r="AQ87" s="8">
        <f>AQ63-AP63</f>
        <v>0</v>
      </c>
      <c r="AR87" s="8">
        <f>AR63-AQ63</f>
        <v>0</v>
      </c>
      <c r="AS87" s="8">
        <f>AS63-AR63</f>
        <v>0</v>
      </c>
      <c r="AT87" s="8">
        <f>AT63-AS63</f>
        <v>0</v>
      </c>
      <c r="AU87" s="8">
        <f>AU63-AT63</f>
        <v>0</v>
      </c>
      <c r="AV87" s="8">
        <f>AV63-AU63</f>
        <v>0</v>
      </c>
      <c r="AW87" s="8">
        <f>AW63-AV63</f>
        <v>0</v>
      </c>
      <c r="AX87" s="8">
        <f>AX63-AW63</f>
        <v>0</v>
      </c>
      <c r="AY87" s="8">
        <f>AY63-AX63</f>
        <v>0</v>
      </c>
      <c r="AZ87" s="8">
        <f>AZ63-AY63</f>
        <v>0</v>
      </c>
      <c r="BA87" s="8">
        <f>BA63-AZ63</f>
        <v>0</v>
      </c>
      <c r="BB87" s="8">
        <f>BB63-BA63</f>
        <v>0</v>
      </c>
      <c r="BC87" s="8">
        <f>BC63-BB63</f>
        <v>0</v>
      </c>
      <c r="BD87" s="8">
        <f>BD63-BC63</f>
        <v>0</v>
      </c>
      <c r="BE87" s="8">
        <f>BE63-BD63</f>
        <v>0</v>
      </c>
      <c r="BF87" s="8">
        <f>BF63-BE63</f>
        <v>0</v>
      </c>
      <c r="BG87" s="8">
        <f>BG63-BF63</f>
        <v>0</v>
      </c>
      <c r="BH87" s="8">
        <f>BH63-BG63</f>
        <v>0</v>
      </c>
      <c r="BI87" s="8">
        <f>BI63-BH63</f>
        <v>0</v>
      </c>
      <c r="BJ87" s="8">
        <f>BJ63-BI63</f>
        <v>0</v>
      </c>
      <c r="BK87" s="8">
        <f>BK63-BJ63</f>
        <v>0</v>
      </c>
    </row>
    <row r="88" spans="2:63" ht="15" hidden="1" outlineLevel="1" thickBot="1" x14ac:dyDescent="0.4">
      <c r="B88" s="23"/>
      <c r="C88" s="23"/>
      <c r="D88" s="23"/>
      <c r="E88" s="23"/>
      <c r="F88" s="59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</row>
    <row r="89" spans="2:63" hidden="1" outlineLevel="1" x14ac:dyDescent="0.35">
      <c r="B89" s="1" t="s">
        <v>112</v>
      </c>
      <c r="D89" s="44">
        <f>SUM(D81:D82,D84:D87)</f>
        <v>-11999.788750000007</v>
      </c>
      <c r="E89" s="44">
        <f t="shared" ref="E89:BK89" si="78">SUM(E81:E82,E84:E87)</f>
        <v>-18368.810800000017</v>
      </c>
      <c r="F89" s="44">
        <f t="shared" si="78"/>
        <v>-40867.18906674999</v>
      </c>
      <c r="G89" s="44">
        <f t="shared" si="78"/>
        <v>-23987.384287115819</v>
      </c>
      <c r="H89" s="44">
        <f t="shared" si="78"/>
        <v>-15277.094783692006</v>
      </c>
      <c r="I89" s="44">
        <f t="shared" si="78"/>
        <v>-7015.4829167632543</v>
      </c>
      <c r="J89" s="44">
        <f t="shared" si="78"/>
        <v>-363.23526339176169</v>
      </c>
      <c r="K89" s="44">
        <f t="shared" si="78"/>
        <v>6210.2933556118933</v>
      </c>
      <c r="L89" s="44">
        <f t="shared" si="78"/>
        <v>12708.794890602992</v>
      </c>
      <c r="M89" s="44">
        <f t="shared" si="78"/>
        <v>19135.85654604754</v>
      </c>
      <c r="N89" s="44">
        <f t="shared" si="78"/>
        <v>25494.962884713852</v>
      </c>
      <c r="O89" s="44">
        <f t="shared" si="78"/>
        <v>31789.497792626495</v>
      </c>
      <c r="P89" s="44">
        <f t="shared" si="78"/>
        <v>37112.746304619155</v>
      </c>
      <c r="Q89" s="44">
        <f t="shared" si="78"/>
        <v>42377.896290099219</v>
      </c>
      <c r="R89" s="44">
        <f t="shared" si="78"/>
        <v>39788.039998413587</v>
      </c>
      <c r="S89" s="44">
        <f t="shared" si="78"/>
        <v>44946.17546296939</v>
      </c>
      <c r="T89" s="44">
        <f t="shared" si="78"/>
        <v>50055.20776302788</v>
      </c>
      <c r="U89" s="44">
        <f t="shared" si="78"/>
        <v>47317.950141845635</v>
      </c>
      <c r="V89" s="44">
        <f t="shared" si="78"/>
        <v>52337.124979584201</v>
      </c>
      <c r="W89" s="44">
        <f t="shared" si="78"/>
        <v>57315.364619154832</v>
      </c>
      <c r="X89" s="44">
        <f t="shared" si="78"/>
        <v>54455.212042895844</v>
      </c>
      <c r="Y89" s="44">
        <f t="shared" si="78"/>
        <v>59359.121397707277</v>
      </c>
      <c r="Z89" s="44">
        <f t="shared" si="78"/>
        <v>64229.458365985498</v>
      </c>
      <c r="AA89" s="44">
        <f t="shared" si="78"/>
        <v>61268.500379406141</v>
      </c>
      <c r="AB89" s="44">
        <f t="shared" si="78"/>
        <v>66078.436672301905</v>
      </c>
      <c r="AC89" s="44">
        <f t="shared" si="78"/>
        <v>70861.368171070193</v>
      </c>
      <c r="AD89" s="44">
        <f t="shared" si="78"/>
        <v>67819.307215716573</v>
      </c>
      <c r="AE89" s="44">
        <f t="shared" si="78"/>
        <v>72554.177109307813</v>
      </c>
      <c r="AF89" s="44">
        <f t="shared" si="78"/>
        <v>77267.811490754801</v>
      </c>
      <c r="AG89" s="44">
        <f t="shared" si="78"/>
        <v>74161.953525988138</v>
      </c>
      <c r="AH89" s="44">
        <f t="shared" si="78"/>
        <v>78838.254912199831</v>
      </c>
      <c r="AI89" s="44">
        <f t="shared" si="78"/>
        <v>83498.2746894476</v>
      </c>
      <c r="AJ89" s="44">
        <f t="shared" si="78"/>
        <v>80343.477853493896</v>
      </c>
      <c r="AK89" s="44">
        <f t="shared" si="78"/>
        <v>84975.233763337266</v>
      </c>
      <c r="AL89" s="44">
        <f t="shared" si="78"/>
        <v>89594.814336439915</v>
      </c>
      <c r="AM89" s="44">
        <f t="shared" si="78"/>
        <v>86403.392024200468</v>
      </c>
      <c r="AN89" s="44">
        <f t="shared" si="78"/>
        <v>91002.037559732707</v>
      </c>
      <c r="AO89" s="44">
        <f t="shared" si="78"/>
        <v>95591.717469505558</v>
      </c>
      <c r="AP89" s="44">
        <f t="shared" si="78"/>
        <v>100112.18022876774</v>
      </c>
      <c r="AQ89" s="44">
        <f t="shared" si="78"/>
        <v>104686.3977179006</v>
      </c>
      <c r="AR89" s="44">
        <f t="shared" si="78"/>
        <v>109253.89530293818</v>
      </c>
      <c r="AS89" s="44">
        <f t="shared" si="78"/>
        <v>113815.19275178385</v>
      </c>
      <c r="AT89" s="44">
        <f t="shared" si="78"/>
        <v>118370.68930812692</v>
      </c>
      <c r="AU89" s="44">
        <f t="shared" si="78"/>
        <v>122920.65957774624</v>
      </c>
      <c r="AV89" s="44">
        <f t="shared" si="78"/>
        <v>127465.24910341694</v>
      </c>
      <c r="AW89" s="44">
        <f t="shared" si="78"/>
        <v>132004.4696150315</v>
      </c>
      <c r="AX89" s="44">
        <f t="shared" si="78"/>
        <v>136538.19394078339</v>
      </c>
      <c r="AY89" s="44">
        <f t="shared" si="78"/>
        <v>141066.15056448604</v>
      </c>
      <c r="AZ89" s="44">
        <f t="shared" si="78"/>
        <v>145587.91781325615</v>
      </c>
      <c r="BA89" s="44">
        <f t="shared" si="78"/>
        <v>150102.91765893591</v>
      </c>
      <c r="BB89" s="44">
        <f t="shared" si="78"/>
        <v>154610.40911571681</v>
      </c>
      <c r="BC89" s="44">
        <f t="shared" si="78"/>
        <v>159109.48121547338</v>
      </c>
      <c r="BD89" s="44">
        <f t="shared" si="78"/>
        <v>163599.04554132212</v>
      </c>
      <c r="BE89" s="44">
        <f t="shared" si="78"/>
        <v>168077.82829887702</v>
      </c>
      <c r="BF89" s="44">
        <f t="shared" si="78"/>
        <v>172544.36190356399</v>
      </c>
      <c r="BG89" s="44">
        <f t="shared" si="78"/>
        <v>176996.97606122834</v>
      </c>
      <c r="BH89" s="44">
        <f t="shared" si="78"/>
        <v>181433.7883180473</v>
      </c>
      <c r="BI89" s="44">
        <f t="shared" si="78"/>
        <v>185852.69405449816</v>
      </c>
      <c r="BJ89" s="44">
        <f t="shared" si="78"/>
        <v>190251.35589682055</v>
      </c>
      <c r="BK89" s="44">
        <f t="shared" si="78"/>
        <v>194627.19251800096</v>
      </c>
    </row>
    <row r="90" spans="2:63" hidden="1" outlineLevel="1" x14ac:dyDescent="0.35"/>
    <row r="91" spans="2:63" hidden="1" outlineLevel="1" x14ac:dyDescent="0.35">
      <c r="B91" s="1" t="s">
        <v>113</v>
      </c>
      <c r="D91" s="30"/>
      <c r="E91" t="s">
        <v>21</v>
      </c>
      <c r="G91" t="s">
        <v>21</v>
      </c>
    </row>
    <row r="92" spans="2:63" hidden="1" outlineLevel="1" x14ac:dyDescent="0.35">
      <c r="B92" t="s">
        <v>114</v>
      </c>
      <c r="D92" s="8">
        <f>C55-D55</f>
        <v>0</v>
      </c>
      <c r="E92" s="8">
        <f>D55-E55</f>
        <v>0</v>
      </c>
      <c r="F92" s="8">
        <f>E55-F55</f>
        <v>-10000</v>
      </c>
      <c r="G92" s="8">
        <f>F55-G55</f>
        <v>0</v>
      </c>
      <c r="H92" s="8">
        <f>G55-H55</f>
        <v>0</v>
      </c>
      <c r="I92" s="8">
        <f>H55-I55</f>
        <v>0</v>
      </c>
      <c r="J92" s="8">
        <f>I55-J55</f>
        <v>0</v>
      </c>
      <c r="K92" s="8">
        <f>J55-K55</f>
        <v>0</v>
      </c>
      <c r="L92" s="8">
        <f>K55-L55</f>
        <v>0</v>
      </c>
      <c r="M92" s="8">
        <f>L55-M55</f>
        <v>0</v>
      </c>
      <c r="N92" s="8">
        <f>M55-N55</f>
        <v>0</v>
      </c>
      <c r="O92" s="8">
        <f>N55-O55</f>
        <v>0</v>
      </c>
      <c r="P92" s="8">
        <f>O55-P55</f>
        <v>0</v>
      </c>
      <c r="Q92" s="8">
        <f>P55-Q55</f>
        <v>0</v>
      </c>
      <c r="R92" s="8">
        <f>Q55-R55</f>
        <v>0</v>
      </c>
      <c r="S92" s="8">
        <f>R55-S55</f>
        <v>0</v>
      </c>
      <c r="T92" s="8">
        <f>S55-T55</f>
        <v>0</v>
      </c>
      <c r="U92" s="8">
        <f>T55-U55</f>
        <v>0</v>
      </c>
      <c r="V92" s="8">
        <f>U55-V55</f>
        <v>0</v>
      </c>
      <c r="W92" s="8">
        <f>V55-W55</f>
        <v>0</v>
      </c>
      <c r="X92" s="8">
        <f>W55-X55</f>
        <v>0</v>
      </c>
      <c r="Y92" s="8">
        <f>X55-Y55</f>
        <v>0</v>
      </c>
      <c r="Z92" s="8">
        <f>Y55-Z55</f>
        <v>0</v>
      </c>
      <c r="AA92" s="8">
        <f>Z55-AA55</f>
        <v>0</v>
      </c>
      <c r="AB92" s="8">
        <f>AA55-AB55</f>
        <v>0</v>
      </c>
      <c r="AC92" s="8">
        <f>AB55-AC55</f>
        <v>0</v>
      </c>
      <c r="AD92" s="8">
        <f>AC55-AD55</f>
        <v>0</v>
      </c>
      <c r="AE92" s="8">
        <f>AD55-AE55</f>
        <v>0</v>
      </c>
      <c r="AF92" s="8">
        <f>AE55-AF55</f>
        <v>0</v>
      </c>
      <c r="AG92" s="8">
        <f>AF55-AG55</f>
        <v>0</v>
      </c>
      <c r="AH92" s="8">
        <f>AG55-AH55</f>
        <v>0</v>
      </c>
      <c r="AI92" s="8">
        <f>AH55-AI55</f>
        <v>0</v>
      </c>
      <c r="AJ92" s="8">
        <f>AI55-AJ55</f>
        <v>0</v>
      </c>
      <c r="AK92" s="8">
        <f>AJ55-AK55</f>
        <v>0</v>
      </c>
      <c r="AL92" s="8">
        <f>AK55-AL55</f>
        <v>0</v>
      </c>
      <c r="AM92" s="8">
        <f>AL55-AM55</f>
        <v>0</v>
      </c>
      <c r="AN92" s="8">
        <f>AM55-AN55</f>
        <v>0</v>
      </c>
      <c r="AO92" s="8">
        <f>AN55-AO55</f>
        <v>0</v>
      </c>
      <c r="AP92" s="8">
        <f>AO55-AP55</f>
        <v>0</v>
      </c>
      <c r="AQ92" s="8">
        <f>AP55-AQ55</f>
        <v>0</v>
      </c>
      <c r="AR92" s="8">
        <f>AQ55-AR55</f>
        <v>0</v>
      </c>
      <c r="AS92" s="8">
        <f>AR55-AS55</f>
        <v>0</v>
      </c>
      <c r="AT92" s="8">
        <f>AS55-AT55</f>
        <v>0</v>
      </c>
      <c r="AU92" s="8">
        <f>AT55-AU55</f>
        <v>0</v>
      </c>
      <c r="AV92" s="8">
        <f>AU55-AV55</f>
        <v>0</v>
      </c>
      <c r="AW92" s="8">
        <f>AV55-AW55</f>
        <v>0</v>
      </c>
      <c r="AX92" s="8">
        <f>AW55-AX55</f>
        <v>0</v>
      </c>
      <c r="AY92" s="8">
        <f>AX55-AY55</f>
        <v>0</v>
      </c>
      <c r="AZ92" s="8">
        <f>AY55-AZ55</f>
        <v>0</v>
      </c>
      <c r="BA92" s="8">
        <f>AZ55-BA55</f>
        <v>0</v>
      </c>
      <c r="BB92" s="8">
        <f>BA55-BB55</f>
        <v>0</v>
      </c>
      <c r="BC92" s="8">
        <f>BB55-BC55</f>
        <v>0</v>
      </c>
      <c r="BD92" s="8">
        <f>BC55-BD55</f>
        <v>0</v>
      </c>
      <c r="BE92" s="8">
        <f>BD55-BE55</f>
        <v>0</v>
      </c>
      <c r="BF92" s="8">
        <f>BE55-BF55</f>
        <v>0</v>
      </c>
      <c r="BG92" s="8">
        <f>BF55-BG55</f>
        <v>0</v>
      </c>
      <c r="BH92" s="8">
        <f>BG55-BH55</f>
        <v>0</v>
      </c>
      <c r="BI92" s="8">
        <f>BH55-BI55</f>
        <v>0</v>
      </c>
      <c r="BJ92" s="8">
        <f>BI55-BJ55</f>
        <v>0</v>
      </c>
      <c r="BK92" s="8">
        <f>BJ55-BK55</f>
        <v>0</v>
      </c>
    </row>
    <row r="93" spans="2:63" ht="15" hidden="1" outlineLevel="1" thickBot="1" x14ac:dyDescent="0.4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</row>
    <row r="94" spans="2:63" hidden="1" outlineLevel="1" x14ac:dyDescent="0.35">
      <c r="B94" s="1" t="s">
        <v>115</v>
      </c>
      <c r="D94" s="44">
        <f>D92</f>
        <v>0</v>
      </c>
      <c r="E94" s="44">
        <f t="shared" ref="E94:BK94" si="79">E92</f>
        <v>0</v>
      </c>
      <c r="F94" s="44">
        <f t="shared" si="79"/>
        <v>-10000</v>
      </c>
      <c r="G94" s="44">
        <f t="shared" si="79"/>
        <v>0</v>
      </c>
      <c r="H94" s="44">
        <f t="shared" si="79"/>
        <v>0</v>
      </c>
      <c r="I94" s="44">
        <f t="shared" si="79"/>
        <v>0</v>
      </c>
      <c r="J94" s="44">
        <f t="shared" si="79"/>
        <v>0</v>
      </c>
      <c r="K94" s="44">
        <f t="shared" si="79"/>
        <v>0</v>
      </c>
      <c r="L94" s="44">
        <f t="shared" si="79"/>
        <v>0</v>
      </c>
      <c r="M94" s="44">
        <f t="shared" si="79"/>
        <v>0</v>
      </c>
      <c r="N94" s="44">
        <f t="shared" si="79"/>
        <v>0</v>
      </c>
      <c r="O94" s="44">
        <f t="shared" si="79"/>
        <v>0</v>
      </c>
      <c r="P94" s="44">
        <f t="shared" si="79"/>
        <v>0</v>
      </c>
      <c r="Q94" s="44">
        <f t="shared" si="79"/>
        <v>0</v>
      </c>
      <c r="R94" s="44">
        <f t="shared" si="79"/>
        <v>0</v>
      </c>
      <c r="S94" s="44">
        <f t="shared" si="79"/>
        <v>0</v>
      </c>
      <c r="T94" s="44">
        <f t="shared" si="79"/>
        <v>0</v>
      </c>
      <c r="U94" s="44">
        <f t="shared" si="79"/>
        <v>0</v>
      </c>
      <c r="V94" s="44">
        <f t="shared" si="79"/>
        <v>0</v>
      </c>
      <c r="W94" s="44">
        <f t="shared" si="79"/>
        <v>0</v>
      </c>
      <c r="X94" s="44">
        <f t="shared" si="79"/>
        <v>0</v>
      </c>
      <c r="Y94" s="44">
        <f t="shared" si="79"/>
        <v>0</v>
      </c>
      <c r="Z94" s="44">
        <f t="shared" si="79"/>
        <v>0</v>
      </c>
      <c r="AA94" s="44">
        <f t="shared" si="79"/>
        <v>0</v>
      </c>
      <c r="AB94" s="44">
        <f t="shared" si="79"/>
        <v>0</v>
      </c>
      <c r="AC94" s="44">
        <f t="shared" si="79"/>
        <v>0</v>
      </c>
      <c r="AD94" s="44">
        <f t="shared" si="79"/>
        <v>0</v>
      </c>
      <c r="AE94" s="44">
        <f t="shared" si="79"/>
        <v>0</v>
      </c>
      <c r="AF94" s="44">
        <f t="shared" si="79"/>
        <v>0</v>
      </c>
      <c r="AG94" s="44">
        <f t="shared" si="79"/>
        <v>0</v>
      </c>
      <c r="AH94" s="44">
        <f t="shared" si="79"/>
        <v>0</v>
      </c>
      <c r="AI94" s="44">
        <f t="shared" si="79"/>
        <v>0</v>
      </c>
      <c r="AJ94" s="44">
        <f t="shared" si="79"/>
        <v>0</v>
      </c>
      <c r="AK94" s="44">
        <f t="shared" si="79"/>
        <v>0</v>
      </c>
      <c r="AL94" s="44">
        <f t="shared" si="79"/>
        <v>0</v>
      </c>
      <c r="AM94" s="44">
        <f t="shared" si="79"/>
        <v>0</v>
      </c>
      <c r="AN94" s="44">
        <f t="shared" si="79"/>
        <v>0</v>
      </c>
      <c r="AO94" s="44">
        <f t="shared" si="79"/>
        <v>0</v>
      </c>
      <c r="AP94" s="44">
        <f t="shared" si="79"/>
        <v>0</v>
      </c>
      <c r="AQ94" s="44">
        <f t="shared" si="79"/>
        <v>0</v>
      </c>
      <c r="AR94" s="44">
        <f t="shared" si="79"/>
        <v>0</v>
      </c>
      <c r="AS94" s="44">
        <f t="shared" si="79"/>
        <v>0</v>
      </c>
      <c r="AT94" s="44">
        <f t="shared" si="79"/>
        <v>0</v>
      </c>
      <c r="AU94" s="44">
        <f t="shared" si="79"/>
        <v>0</v>
      </c>
      <c r="AV94" s="44">
        <f t="shared" si="79"/>
        <v>0</v>
      </c>
      <c r="AW94" s="44">
        <f t="shared" si="79"/>
        <v>0</v>
      </c>
      <c r="AX94" s="44">
        <f t="shared" si="79"/>
        <v>0</v>
      </c>
      <c r="AY94" s="44">
        <f t="shared" si="79"/>
        <v>0</v>
      </c>
      <c r="AZ94" s="44">
        <f t="shared" si="79"/>
        <v>0</v>
      </c>
      <c r="BA94" s="44">
        <f t="shared" si="79"/>
        <v>0</v>
      </c>
      <c r="BB94" s="44">
        <f t="shared" si="79"/>
        <v>0</v>
      </c>
      <c r="BC94" s="44">
        <f t="shared" si="79"/>
        <v>0</v>
      </c>
      <c r="BD94" s="44">
        <f t="shared" si="79"/>
        <v>0</v>
      </c>
      <c r="BE94" s="44">
        <f t="shared" si="79"/>
        <v>0</v>
      </c>
      <c r="BF94" s="44">
        <f t="shared" si="79"/>
        <v>0</v>
      </c>
      <c r="BG94" s="44">
        <f t="shared" si="79"/>
        <v>0</v>
      </c>
      <c r="BH94" s="44">
        <f t="shared" si="79"/>
        <v>0</v>
      </c>
      <c r="BI94" s="44">
        <f t="shared" si="79"/>
        <v>0</v>
      </c>
      <c r="BJ94" s="44">
        <f t="shared" si="79"/>
        <v>0</v>
      </c>
      <c r="BK94" s="44">
        <f t="shared" si="79"/>
        <v>0</v>
      </c>
    </row>
    <row r="95" spans="2:63" hidden="1" outlineLevel="1" x14ac:dyDescent="0.35"/>
    <row r="96" spans="2:63" hidden="1" outlineLevel="1" x14ac:dyDescent="0.35">
      <c r="B96" s="1" t="s">
        <v>116</v>
      </c>
    </row>
    <row r="97" spans="1:63" hidden="1" outlineLevel="1" x14ac:dyDescent="0.35">
      <c r="B97" t="s">
        <v>117</v>
      </c>
      <c r="D97" s="8">
        <f>D66-C66</f>
        <v>0</v>
      </c>
      <c r="E97" s="8">
        <f>E66-D66</f>
        <v>0</v>
      </c>
      <c r="F97" s="8">
        <f>F66-E66</f>
        <v>900000</v>
      </c>
      <c r="G97" s="8">
        <f>G66-F66</f>
        <v>-100000</v>
      </c>
      <c r="H97" s="8">
        <f>H66-G66</f>
        <v>-100000</v>
      </c>
      <c r="I97" s="8">
        <f>I66-H66</f>
        <v>-100000</v>
      </c>
      <c r="J97" s="8">
        <f>J66-I66</f>
        <v>-100000</v>
      </c>
      <c r="K97" s="8">
        <f>K66-J66</f>
        <v>-100000</v>
      </c>
      <c r="L97" s="8">
        <f>L66-K66</f>
        <v>-100000</v>
      </c>
      <c r="M97" s="8">
        <f>M66-L66</f>
        <v>-100000</v>
      </c>
      <c r="N97" s="8">
        <f>N66-M66</f>
        <v>-100000</v>
      </c>
      <c r="O97" s="8">
        <f>O66-N66</f>
        <v>-100000</v>
      </c>
      <c r="P97" s="8">
        <f>P66-O66</f>
        <v>0</v>
      </c>
      <c r="Q97" s="8">
        <f>Q66-P66</f>
        <v>0</v>
      </c>
      <c r="R97" s="8">
        <f>R66-Q66</f>
        <v>0</v>
      </c>
      <c r="S97" s="8">
        <f>S66-R66</f>
        <v>0</v>
      </c>
      <c r="T97" s="8">
        <f>T66-S66</f>
        <v>0</v>
      </c>
      <c r="U97" s="8">
        <f>U66-T66</f>
        <v>0</v>
      </c>
      <c r="V97" s="8">
        <f>V66-U66</f>
        <v>0</v>
      </c>
      <c r="W97" s="8">
        <f>W66-V66</f>
        <v>0</v>
      </c>
      <c r="X97" s="8">
        <f>X66-W66</f>
        <v>0</v>
      </c>
      <c r="Y97" s="8">
        <f>Y66-X66</f>
        <v>0</v>
      </c>
      <c r="Z97" s="8">
        <f>Z66-Y66</f>
        <v>0</v>
      </c>
      <c r="AA97" s="8">
        <f>AA66-Z66</f>
        <v>0</v>
      </c>
      <c r="AB97" s="8">
        <f>AB66-AA66</f>
        <v>0</v>
      </c>
      <c r="AC97" s="8">
        <f>AC66-AB66</f>
        <v>0</v>
      </c>
      <c r="AD97" s="8">
        <f>AD66-AC66</f>
        <v>0</v>
      </c>
      <c r="AE97" s="8">
        <f>AE66-AD66</f>
        <v>0</v>
      </c>
      <c r="AF97" s="8">
        <f>AF66-AE66</f>
        <v>0</v>
      </c>
      <c r="AG97" s="8">
        <f>AG66-AF66</f>
        <v>0</v>
      </c>
      <c r="AH97" s="8">
        <f>AH66-AG66</f>
        <v>0</v>
      </c>
      <c r="AI97" s="8">
        <f>AI66-AH66</f>
        <v>0</v>
      </c>
      <c r="AJ97" s="8">
        <f>AJ66-AI66</f>
        <v>0</v>
      </c>
      <c r="AK97" s="8">
        <f>AK66-AJ66</f>
        <v>0</v>
      </c>
      <c r="AL97" s="8">
        <f>AL66-AK66</f>
        <v>0</v>
      </c>
      <c r="AM97" s="8">
        <f>AM66-AL66</f>
        <v>0</v>
      </c>
      <c r="AN97" s="8">
        <f>AN66-AM66</f>
        <v>0</v>
      </c>
      <c r="AO97" s="8">
        <f>AO66-AN66</f>
        <v>0</v>
      </c>
      <c r="AP97" s="8">
        <f>AP66-AO66</f>
        <v>0</v>
      </c>
      <c r="AQ97" s="8">
        <f>AQ66-AP66</f>
        <v>0</v>
      </c>
      <c r="AR97" s="8">
        <f>AR66-AQ66</f>
        <v>0</v>
      </c>
      <c r="AS97" s="8">
        <f>AS66-AR66</f>
        <v>0</v>
      </c>
      <c r="AT97" s="8">
        <f>AT66-AS66</f>
        <v>0</v>
      </c>
      <c r="AU97" s="8">
        <f>AU66-AT66</f>
        <v>0</v>
      </c>
      <c r="AV97" s="8">
        <f>AV66-AU66</f>
        <v>0</v>
      </c>
      <c r="AW97" s="8">
        <f>AW66-AV66</f>
        <v>0</v>
      </c>
      <c r="AX97" s="8">
        <f>AX66-AW66</f>
        <v>0</v>
      </c>
      <c r="AY97" s="8">
        <f>AY66-AX66</f>
        <v>0</v>
      </c>
      <c r="AZ97" s="8">
        <f>AZ66-AY66</f>
        <v>0</v>
      </c>
      <c r="BA97" s="8">
        <f>BA66-AZ66</f>
        <v>0</v>
      </c>
      <c r="BB97" s="8">
        <f>BB66-BA66</f>
        <v>0</v>
      </c>
      <c r="BC97" s="8">
        <f>BC66-BB66</f>
        <v>0</v>
      </c>
      <c r="BD97" s="8">
        <f>BD66-BC66</f>
        <v>0</v>
      </c>
      <c r="BE97" s="8">
        <f>BE66-BD66</f>
        <v>0</v>
      </c>
      <c r="BF97" s="8">
        <f>BF66-BE66</f>
        <v>0</v>
      </c>
      <c r="BG97" s="8">
        <f>BG66-BF66</f>
        <v>0</v>
      </c>
      <c r="BH97" s="8">
        <f>BH66-BG66</f>
        <v>0</v>
      </c>
      <c r="BI97" s="8">
        <f>BI66-BH66</f>
        <v>0</v>
      </c>
      <c r="BJ97" s="8">
        <f>BJ66-BI66</f>
        <v>0</v>
      </c>
      <c r="BK97" s="8">
        <f>BK66-BJ66</f>
        <v>0</v>
      </c>
    </row>
    <row r="98" spans="1:63" hidden="1" outlineLevel="1" x14ac:dyDescent="0.35">
      <c r="B98" s="48" t="s">
        <v>118</v>
      </c>
      <c r="D98" s="8">
        <f>D71-C71</f>
        <v>0</v>
      </c>
      <c r="E98" s="8">
        <f>E71-D71</f>
        <v>0</v>
      </c>
      <c r="F98" s="8">
        <f>F71-E71</f>
        <v>5000000</v>
      </c>
      <c r="G98" s="8">
        <f>G71-F71</f>
        <v>0</v>
      </c>
      <c r="H98" s="8">
        <f>H71-G71</f>
        <v>0</v>
      </c>
      <c r="I98" s="8">
        <f>I71-H71</f>
        <v>0</v>
      </c>
      <c r="J98" s="8">
        <f>J71-I71</f>
        <v>0</v>
      </c>
      <c r="K98" s="8">
        <f>K71-J71</f>
        <v>0</v>
      </c>
      <c r="L98" s="8">
        <f>L71-K71</f>
        <v>0</v>
      </c>
      <c r="M98" s="8">
        <f>M71-L71</f>
        <v>0</v>
      </c>
      <c r="N98" s="8">
        <f>N71-M71</f>
        <v>0</v>
      </c>
      <c r="O98" s="8">
        <f>O71-N71</f>
        <v>0</v>
      </c>
      <c r="P98" s="8">
        <f>P71-O71</f>
        <v>2000000</v>
      </c>
      <c r="Q98" s="8">
        <f>Q71-P71</f>
        <v>0</v>
      </c>
      <c r="R98" s="8">
        <f>R71-Q71</f>
        <v>0</v>
      </c>
      <c r="S98" s="8">
        <f>S71-R71</f>
        <v>0</v>
      </c>
      <c r="T98" s="8">
        <f>T71-S71</f>
        <v>0</v>
      </c>
      <c r="U98" s="8">
        <f>U71-T71</f>
        <v>0</v>
      </c>
      <c r="V98" s="8">
        <f>V71-U71</f>
        <v>0</v>
      </c>
      <c r="W98" s="8">
        <f>W71-V71</f>
        <v>0</v>
      </c>
      <c r="X98" s="8">
        <f>X71-W71</f>
        <v>0</v>
      </c>
      <c r="Y98" s="8">
        <f>Y71-X71</f>
        <v>0</v>
      </c>
      <c r="Z98" s="8">
        <f>Z71-Y71</f>
        <v>0</v>
      </c>
      <c r="AA98" s="8">
        <f>AA71-Z71</f>
        <v>0</v>
      </c>
      <c r="AB98" s="8">
        <f>AB71-AA71</f>
        <v>0</v>
      </c>
      <c r="AC98" s="8">
        <f>AC71-AB71</f>
        <v>0</v>
      </c>
      <c r="AD98" s="8">
        <f>AD71-AC71</f>
        <v>0</v>
      </c>
      <c r="AE98" s="8">
        <f>AE71-AD71</f>
        <v>0</v>
      </c>
      <c r="AF98" s="8">
        <f>AF71-AE71</f>
        <v>0</v>
      </c>
      <c r="AG98" s="8">
        <f>AG71-AF71</f>
        <v>0</v>
      </c>
      <c r="AH98" s="8">
        <f>AH71-AG71</f>
        <v>0</v>
      </c>
      <c r="AI98" s="8">
        <f>AI71-AH71</f>
        <v>0</v>
      </c>
      <c r="AJ98" s="8">
        <f>AJ71-AI71</f>
        <v>0</v>
      </c>
      <c r="AK98" s="8">
        <f>AK71-AJ71</f>
        <v>0</v>
      </c>
      <c r="AL98" s="8">
        <f>AL71-AK71</f>
        <v>0</v>
      </c>
      <c r="AM98" s="8">
        <f>AM71-AL71</f>
        <v>0</v>
      </c>
      <c r="AN98" s="8">
        <f>AN71-AM71</f>
        <v>0</v>
      </c>
      <c r="AO98" s="8">
        <f>AO71-AN71</f>
        <v>0</v>
      </c>
      <c r="AP98" s="8">
        <f>AP71-AO71</f>
        <v>0</v>
      </c>
      <c r="AQ98" s="8">
        <f>AQ71-AP71</f>
        <v>0</v>
      </c>
      <c r="AR98" s="8">
        <f>AR71-AQ71</f>
        <v>0</v>
      </c>
      <c r="AS98" s="8">
        <f>AS71-AR71</f>
        <v>0</v>
      </c>
      <c r="AT98" s="8">
        <f>AT71-AS71</f>
        <v>0</v>
      </c>
      <c r="AU98" s="8">
        <f>AU71-AT71</f>
        <v>0</v>
      </c>
      <c r="AV98" s="8">
        <f>AV71-AU71</f>
        <v>0</v>
      </c>
      <c r="AW98" s="8">
        <f>AW71-AV71</f>
        <v>0</v>
      </c>
      <c r="AX98" s="8">
        <f>AX71-AW71</f>
        <v>0</v>
      </c>
      <c r="AY98" s="8">
        <f>AY71-AX71</f>
        <v>0</v>
      </c>
      <c r="AZ98" s="8">
        <f>AZ71-AY71</f>
        <v>0</v>
      </c>
      <c r="BA98" s="8">
        <f>BA71-AZ71</f>
        <v>0</v>
      </c>
      <c r="BB98" s="8">
        <f>BB71-BA71</f>
        <v>0</v>
      </c>
      <c r="BC98" s="8">
        <f>BC71-BB71</f>
        <v>0</v>
      </c>
      <c r="BD98" s="8">
        <f>BD71-BC71</f>
        <v>0</v>
      </c>
      <c r="BE98" s="8">
        <f>BE71-BD71</f>
        <v>0</v>
      </c>
      <c r="BF98" s="8">
        <f>BF71-BE71</f>
        <v>0</v>
      </c>
      <c r="BG98" s="8">
        <f>BG71-BF71</f>
        <v>0</v>
      </c>
      <c r="BH98" s="8">
        <f>BH71-BG71</f>
        <v>0</v>
      </c>
      <c r="BI98" s="8">
        <f>BI71-BH71</f>
        <v>0</v>
      </c>
      <c r="BJ98" s="8">
        <f>BJ71-BI71</f>
        <v>0</v>
      </c>
      <c r="BK98" s="8">
        <f>BK71-BJ71</f>
        <v>0</v>
      </c>
    </row>
    <row r="99" spans="1:63" ht="15" hidden="1" outlineLevel="1" thickBot="1" x14ac:dyDescent="0.4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</row>
    <row r="100" spans="1:63" hidden="1" outlineLevel="1" x14ac:dyDescent="0.35">
      <c r="A100" t="s">
        <v>21</v>
      </c>
      <c r="B100" s="1" t="s">
        <v>119</v>
      </c>
      <c r="D100" s="44">
        <f>SUM(D97:D98)</f>
        <v>0</v>
      </c>
      <c r="E100" s="44">
        <f t="shared" ref="E100:BK100" si="80">SUM(E97:E98)</f>
        <v>0</v>
      </c>
      <c r="F100" s="44">
        <f t="shared" si="80"/>
        <v>5900000</v>
      </c>
      <c r="G100" s="44">
        <f t="shared" si="80"/>
        <v>-100000</v>
      </c>
      <c r="H100" s="44">
        <f t="shared" si="80"/>
        <v>-100000</v>
      </c>
      <c r="I100" s="44">
        <f t="shared" si="80"/>
        <v>-100000</v>
      </c>
      <c r="J100" s="44">
        <f t="shared" si="80"/>
        <v>-100000</v>
      </c>
      <c r="K100" s="44">
        <f t="shared" si="80"/>
        <v>-100000</v>
      </c>
      <c r="L100" s="44">
        <f t="shared" si="80"/>
        <v>-100000</v>
      </c>
      <c r="M100" s="44">
        <f t="shared" si="80"/>
        <v>-100000</v>
      </c>
      <c r="N100" s="44">
        <f t="shared" si="80"/>
        <v>-100000</v>
      </c>
      <c r="O100" s="44">
        <f t="shared" si="80"/>
        <v>-100000</v>
      </c>
      <c r="P100" s="44">
        <f t="shared" si="80"/>
        <v>2000000</v>
      </c>
      <c r="Q100" s="44">
        <f t="shared" si="80"/>
        <v>0</v>
      </c>
      <c r="R100" s="44">
        <f t="shared" si="80"/>
        <v>0</v>
      </c>
      <c r="S100" s="44">
        <f t="shared" si="80"/>
        <v>0</v>
      </c>
      <c r="T100" s="44">
        <f t="shared" si="80"/>
        <v>0</v>
      </c>
      <c r="U100" s="44">
        <f t="shared" si="80"/>
        <v>0</v>
      </c>
      <c r="V100" s="44">
        <f t="shared" si="80"/>
        <v>0</v>
      </c>
      <c r="W100" s="44">
        <f t="shared" si="80"/>
        <v>0</v>
      </c>
      <c r="X100" s="44">
        <f t="shared" si="80"/>
        <v>0</v>
      </c>
      <c r="Y100" s="44">
        <f t="shared" si="80"/>
        <v>0</v>
      </c>
      <c r="Z100" s="44">
        <f t="shared" si="80"/>
        <v>0</v>
      </c>
      <c r="AA100" s="44">
        <f t="shared" si="80"/>
        <v>0</v>
      </c>
      <c r="AB100" s="44">
        <f t="shared" si="80"/>
        <v>0</v>
      </c>
      <c r="AC100" s="44">
        <f t="shared" si="80"/>
        <v>0</v>
      </c>
      <c r="AD100" s="44">
        <f t="shared" si="80"/>
        <v>0</v>
      </c>
      <c r="AE100" s="44">
        <f t="shared" si="80"/>
        <v>0</v>
      </c>
      <c r="AF100" s="44">
        <f t="shared" si="80"/>
        <v>0</v>
      </c>
      <c r="AG100" s="44">
        <f t="shared" si="80"/>
        <v>0</v>
      </c>
      <c r="AH100" s="44">
        <f t="shared" si="80"/>
        <v>0</v>
      </c>
      <c r="AI100" s="44">
        <f t="shared" si="80"/>
        <v>0</v>
      </c>
      <c r="AJ100" s="44">
        <f t="shared" si="80"/>
        <v>0</v>
      </c>
      <c r="AK100" s="44">
        <f t="shared" si="80"/>
        <v>0</v>
      </c>
      <c r="AL100" s="44">
        <f t="shared" si="80"/>
        <v>0</v>
      </c>
      <c r="AM100" s="44">
        <f t="shared" si="80"/>
        <v>0</v>
      </c>
      <c r="AN100" s="44">
        <f t="shared" si="80"/>
        <v>0</v>
      </c>
      <c r="AO100" s="44">
        <f t="shared" si="80"/>
        <v>0</v>
      </c>
      <c r="AP100" s="44">
        <f t="shared" si="80"/>
        <v>0</v>
      </c>
      <c r="AQ100" s="44">
        <f t="shared" si="80"/>
        <v>0</v>
      </c>
      <c r="AR100" s="44">
        <f t="shared" si="80"/>
        <v>0</v>
      </c>
      <c r="AS100" s="44">
        <f t="shared" si="80"/>
        <v>0</v>
      </c>
      <c r="AT100" s="44">
        <f t="shared" si="80"/>
        <v>0</v>
      </c>
      <c r="AU100" s="44">
        <f t="shared" si="80"/>
        <v>0</v>
      </c>
      <c r="AV100" s="44">
        <f t="shared" si="80"/>
        <v>0</v>
      </c>
      <c r="AW100" s="44">
        <f t="shared" si="80"/>
        <v>0</v>
      </c>
      <c r="AX100" s="44">
        <f t="shared" si="80"/>
        <v>0</v>
      </c>
      <c r="AY100" s="44">
        <f t="shared" si="80"/>
        <v>0</v>
      </c>
      <c r="AZ100" s="44">
        <f t="shared" si="80"/>
        <v>0</v>
      </c>
      <c r="BA100" s="44">
        <f t="shared" si="80"/>
        <v>0</v>
      </c>
      <c r="BB100" s="44">
        <f t="shared" si="80"/>
        <v>0</v>
      </c>
      <c r="BC100" s="44">
        <f t="shared" si="80"/>
        <v>0</v>
      </c>
      <c r="BD100" s="44">
        <f t="shared" si="80"/>
        <v>0</v>
      </c>
      <c r="BE100" s="44">
        <f t="shared" si="80"/>
        <v>0</v>
      </c>
      <c r="BF100" s="44">
        <f t="shared" si="80"/>
        <v>0</v>
      </c>
      <c r="BG100" s="44">
        <f t="shared" si="80"/>
        <v>0</v>
      </c>
      <c r="BH100" s="44">
        <f t="shared" si="80"/>
        <v>0</v>
      </c>
      <c r="BI100" s="44">
        <f t="shared" si="80"/>
        <v>0</v>
      </c>
      <c r="BJ100" s="44">
        <f t="shared" si="80"/>
        <v>0</v>
      </c>
      <c r="BK100" s="44">
        <f t="shared" si="80"/>
        <v>0</v>
      </c>
    </row>
    <row r="101" spans="1:63" hidden="1" outlineLevel="1" x14ac:dyDescent="0.35"/>
    <row r="102" spans="1:63" hidden="1" outlineLevel="1" x14ac:dyDescent="0.35">
      <c r="B102" s="1" t="s">
        <v>120</v>
      </c>
      <c r="D102" s="58">
        <f>Forecasts!E100</f>
        <v>500000</v>
      </c>
      <c r="E102" s="50">
        <f>D106</f>
        <v>488000.21124999999</v>
      </c>
      <c r="F102" s="50">
        <f t="shared" ref="F102:BK102" si="81">E106</f>
        <v>469631.40044999996</v>
      </c>
      <c r="G102" s="50">
        <f t="shared" si="81"/>
        <v>6318764.2113832496</v>
      </c>
      <c r="H102" s="50">
        <f t="shared" si="81"/>
        <v>6194776.8270961335</v>
      </c>
      <c r="I102" s="50">
        <f t="shared" si="81"/>
        <v>6079499.7323124418</v>
      </c>
      <c r="J102" s="50">
        <f t="shared" si="81"/>
        <v>5972484.2493956788</v>
      </c>
      <c r="K102" s="50">
        <f t="shared" si="81"/>
        <v>5872121.0141322874</v>
      </c>
      <c r="L102" s="50">
        <f t="shared" si="81"/>
        <v>5778331.3074878994</v>
      </c>
      <c r="M102" s="50">
        <f t="shared" si="81"/>
        <v>5691040.1023785025</v>
      </c>
      <c r="N102" s="50">
        <f t="shared" si="81"/>
        <v>5610175.9589245496</v>
      </c>
      <c r="O102" s="50">
        <f t="shared" si="81"/>
        <v>5535670.9218092635</v>
      </c>
      <c r="P102" s="50">
        <f t="shared" si="81"/>
        <v>5467460.4196018903</v>
      </c>
      <c r="Q102" s="50">
        <f t="shared" si="81"/>
        <v>7504573.1659065094</v>
      </c>
      <c r="R102" s="50">
        <f t="shared" si="81"/>
        <v>7546951.0621966086</v>
      </c>
      <c r="S102" s="50">
        <f t="shared" si="81"/>
        <v>7586739.1021950226</v>
      </c>
      <c r="T102" s="50">
        <f t="shared" si="81"/>
        <v>7631685.2776579922</v>
      </c>
      <c r="U102" s="50">
        <f t="shared" si="81"/>
        <v>7681740.4854210205</v>
      </c>
      <c r="V102" s="50">
        <f t="shared" si="81"/>
        <v>7729058.4355628658</v>
      </c>
      <c r="W102" s="50">
        <f t="shared" si="81"/>
        <v>7781395.5605424503</v>
      </c>
      <c r="X102" s="50">
        <f t="shared" si="81"/>
        <v>7838710.9251616048</v>
      </c>
      <c r="Y102" s="50">
        <f t="shared" si="81"/>
        <v>7893166.1372045008</v>
      </c>
      <c r="Z102" s="50">
        <f t="shared" si="81"/>
        <v>7952525.2586022085</v>
      </c>
      <c r="AA102" s="50">
        <f t="shared" si="81"/>
        <v>8016754.7169681937</v>
      </c>
      <c r="AB102" s="50">
        <f t="shared" si="81"/>
        <v>8078023.2173475996</v>
      </c>
      <c r="AC102" s="50">
        <f t="shared" si="81"/>
        <v>8144101.6540199015</v>
      </c>
      <c r="AD102" s="50">
        <f t="shared" si="81"/>
        <v>8214963.0221909713</v>
      </c>
      <c r="AE102" s="50">
        <f t="shared" si="81"/>
        <v>8282782.329406688</v>
      </c>
      <c r="AF102" s="50">
        <f t="shared" si="81"/>
        <v>8355336.5065159956</v>
      </c>
      <c r="AG102" s="50">
        <f t="shared" si="81"/>
        <v>8432604.3180067502</v>
      </c>
      <c r="AH102" s="50">
        <f t="shared" si="81"/>
        <v>8506766.2715327386</v>
      </c>
      <c r="AI102" s="50">
        <f t="shared" si="81"/>
        <v>8585604.526444938</v>
      </c>
      <c r="AJ102" s="50">
        <f t="shared" si="81"/>
        <v>8669102.8011343852</v>
      </c>
      <c r="AK102" s="50">
        <f t="shared" si="81"/>
        <v>8749446.2789878789</v>
      </c>
      <c r="AL102" s="50">
        <f>AK106</f>
        <v>8834421.5127512161</v>
      </c>
      <c r="AM102" s="50">
        <f>AL106</f>
        <v>8924016.3270876557</v>
      </c>
      <c r="AN102" s="50">
        <f t="shared" si="81"/>
        <v>9010419.7191118561</v>
      </c>
      <c r="AO102" s="50">
        <f t="shared" si="81"/>
        <v>9101421.7566715889</v>
      </c>
      <c r="AP102" s="50">
        <f t="shared" si="81"/>
        <v>9197013.4741410948</v>
      </c>
      <c r="AQ102" s="50">
        <f t="shared" si="81"/>
        <v>9297125.6543698628</v>
      </c>
      <c r="AR102" s="50">
        <f t="shared" si="81"/>
        <v>9401812.0520877633</v>
      </c>
      <c r="AS102" s="50">
        <f t="shared" si="81"/>
        <v>9511065.9473907016</v>
      </c>
      <c r="AT102" s="50">
        <f t="shared" si="81"/>
        <v>9624881.1401424855</v>
      </c>
      <c r="AU102" s="50">
        <f t="shared" si="81"/>
        <v>9743251.8294506129</v>
      </c>
      <c r="AV102" s="50">
        <f t="shared" si="81"/>
        <v>9866172.4890283588</v>
      </c>
      <c r="AW102" s="50">
        <f t="shared" si="81"/>
        <v>9993637.7381317765</v>
      </c>
      <c r="AX102" s="50">
        <f t="shared" si="81"/>
        <v>10125642.207746807</v>
      </c>
      <c r="AY102" s="50">
        <f t="shared" si="81"/>
        <v>10262180.40168759</v>
      </c>
      <c r="AZ102" s="50">
        <f t="shared" si="81"/>
        <v>10403246.552252077</v>
      </c>
      <c r="BA102" s="50">
        <f t="shared" si="81"/>
        <v>10548834.470065333</v>
      </c>
      <c r="BB102" s="50">
        <f t="shared" si="81"/>
        <v>10698937.387724269</v>
      </c>
      <c r="BC102" s="50">
        <f t="shared" si="81"/>
        <v>10853547.796839986</v>
      </c>
      <c r="BD102" s="50">
        <f t="shared" si="81"/>
        <v>11012657.278055459</v>
      </c>
      <c r="BE102" s="50">
        <f t="shared" si="81"/>
        <v>11176256.323596781</v>
      </c>
      <c r="BF102" s="50">
        <f t="shared" si="81"/>
        <v>11344334.151895659</v>
      </c>
      <c r="BG102" s="50">
        <f t="shared" si="81"/>
        <v>11516878.513799222</v>
      </c>
      <c r="BH102" s="50">
        <f t="shared" si="81"/>
        <v>11693875.489860451</v>
      </c>
      <c r="BI102" s="50">
        <f t="shared" si="81"/>
        <v>11875309.278178498</v>
      </c>
      <c r="BJ102" s="50">
        <f t="shared" si="81"/>
        <v>12061161.972232996</v>
      </c>
      <c r="BK102" s="50">
        <f t="shared" si="81"/>
        <v>12251413.328129817</v>
      </c>
    </row>
    <row r="103" spans="1:63" hidden="1" outlineLevel="1" x14ac:dyDescent="0.35"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</row>
    <row r="104" spans="1:63" hidden="1" outlineLevel="1" x14ac:dyDescent="0.35">
      <c r="B104" s="1" t="s">
        <v>121</v>
      </c>
      <c r="D104" s="50">
        <f>D100+D94+D89</f>
        <v>-11999.788750000007</v>
      </c>
      <c r="E104" s="50">
        <f t="shared" ref="E104:BK104" si="82">E100+E94+E89</f>
        <v>-18368.810800000017</v>
      </c>
      <c r="F104" s="50">
        <f>F100+F94+F89</f>
        <v>5849132.81093325</v>
      </c>
      <c r="G104" s="50">
        <f t="shared" si="82"/>
        <v>-123987.38428711583</v>
      </c>
      <c r="H104" s="50">
        <f t="shared" si="82"/>
        <v>-115277.09478369201</v>
      </c>
      <c r="I104" s="50">
        <f t="shared" si="82"/>
        <v>-107015.48291676326</v>
      </c>
      <c r="J104" s="50">
        <f t="shared" si="82"/>
        <v>-100363.23526339176</v>
      </c>
      <c r="K104" s="50">
        <f t="shared" si="82"/>
        <v>-93789.706644388105</v>
      </c>
      <c r="L104" s="50">
        <f t="shared" si="82"/>
        <v>-87291.205109397008</v>
      </c>
      <c r="M104" s="50">
        <f t="shared" si="82"/>
        <v>-80864.143453952463</v>
      </c>
      <c r="N104" s="50">
        <f t="shared" si="82"/>
        <v>-74505.037115286148</v>
      </c>
      <c r="O104" s="50">
        <f>O100+O94+O89</f>
        <v>-68210.502207373502</v>
      </c>
      <c r="P104" s="50">
        <f>P100+P94+P89</f>
        <v>2037112.7463046191</v>
      </c>
      <c r="Q104" s="50">
        <f t="shared" si="82"/>
        <v>42377.896290099219</v>
      </c>
      <c r="R104" s="50">
        <f t="shared" si="82"/>
        <v>39788.039998413587</v>
      </c>
      <c r="S104" s="50">
        <f t="shared" si="82"/>
        <v>44946.17546296939</v>
      </c>
      <c r="T104" s="50">
        <f t="shared" si="82"/>
        <v>50055.20776302788</v>
      </c>
      <c r="U104" s="50">
        <f t="shared" si="82"/>
        <v>47317.950141845635</v>
      </c>
      <c r="V104" s="50">
        <f t="shared" si="82"/>
        <v>52337.124979584201</v>
      </c>
      <c r="W104" s="50">
        <f t="shared" si="82"/>
        <v>57315.364619154832</v>
      </c>
      <c r="X104" s="50">
        <f t="shared" si="82"/>
        <v>54455.212042895844</v>
      </c>
      <c r="Y104" s="50">
        <f t="shared" si="82"/>
        <v>59359.121397707277</v>
      </c>
      <c r="Z104" s="50">
        <f t="shared" si="82"/>
        <v>64229.458365985498</v>
      </c>
      <c r="AA104" s="50">
        <f t="shared" si="82"/>
        <v>61268.500379406141</v>
      </c>
      <c r="AB104" s="50">
        <f t="shared" si="82"/>
        <v>66078.436672301905</v>
      </c>
      <c r="AC104" s="50">
        <f t="shared" si="82"/>
        <v>70861.368171070193</v>
      </c>
      <c r="AD104" s="50">
        <f t="shared" si="82"/>
        <v>67819.307215716573</v>
      </c>
      <c r="AE104" s="50">
        <f t="shared" si="82"/>
        <v>72554.177109307813</v>
      </c>
      <c r="AF104" s="50">
        <f t="shared" si="82"/>
        <v>77267.811490754801</v>
      </c>
      <c r="AG104" s="50">
        <f t="shared" si="82"/>
        <v>74161.953525988138</v>
      </c>
      <c r="AH104" s="50">
        <f t="shared" si="82"/>
        <v>78838.254912199831</v>
      </c>
      <c r="AI104" s="50">
        <f t="shared" si="82"/>
        <v>83498.2746894476</v>
      </c>
      <c r="AJ104" s="50">
        <f t="shared" si="82"/>
        <v>80343.477853493896</v>
      </c>
      <c r="AK104" s="50">
        <f t="shared" si="82"/>
        <v>84975.233763337266</v>
      </c>
      <c r="AL104" s="50">
        <f t="shared" si="82"/>
        <v>89594.814336439915</v>
      </c>
      <c r="AM104" s="50">
        <f t="shared" si="82"/>
        <v>86403.392024200468</v>
      </c>
      <c r="AN104" s="50">
        <f t="shared" si="82"/>
        <v>91002.037559732707</v>
      </c>
      <c r="AO104" s="50">
        <f t="shared" si="82"/>
        <v>95591.717469505558</v>
      </c>
      <c r="AP104" s="50">
        <f t="shared" si="82"/>
        <v>100112.18022876774</v>
      </c>
      <c r="AQ104" s="50">
        <f t="shared" si="82"/>
        <v>104686.3977179006</v>
      </c>
      <c r="AR104" s="50">
        <f t="shared" si="82"/>
        <v>109253.89530293818</v>
      </c>
      <c r="AS104" s="50">
        <f t="shared" si="82"/>
        <v>113815.19275178385</v>
      </c>
      <c r="AT104" s="50">
        <f t="shared" si="82"/>
        <v>118370.68930812692</v>
      </c>
      <c r="AU104" s="50">
        <f t="shared" si="82"/>
        <v>122920.65957774624</v>
      </c>
      <c r="AV104" s="50">
        <f t="shared" si="82"/>
        <v>127465.24910341694</v>
      </c>
      <c r="AW104" s="50">
        <f t="shared" si="82"/>
        <v>132004.4696150315</v>
      </c>
      <c r="AX104" s="50">
        <f t="shared" si="82"/>
        <v>136538.19394078339</v>
      </c>
      <c r="AY104" s="50">
        <f t="shared" si="82"/>
        <v>141066.15056448604</v>
      </c>
      <c r="AZ104" s="50">
        <f t="shared" si="82"/>
        <v>145587.91781325615</v>
      </c>
      <c r="BA104" s="50">
        <f t="shared" si="82"/>
        <v>150102.91765893591</v>
      </c>
      <c r="BB104" s="50">
        <f t="shared" si="82"/>
        <v>154610.40911571681</v>
      </c>
      <c r="BC104" s="50">
        <f t="shared" si="82"/>
        <v>159109.48121547338</v>
      </c>
      <c r="BD104" s="50">
        <f t="shared" si="82"/>
        <v>163599.04554132212</v>
      </c>
      <c r="BE104" s="50">
        <f t="shared" si="82"/>
        <v>168077.82829887702</v>
      </c>
      <c r="BF104" s="50">
        <f t="shared" si="82"/>
        <v>172544.36190356399</v>
      </c>
      <c r="BG104" s="50">
        <f t="shared" si="82"/>
        <v>176996.97606122834</v>
      </c>
      <c r="BH104" s="50">
        <f t="shared" si="82"/>
        <v>181433.7883180473</v>
      </c>
      <c r="BI104" s="50">
        <f t="shared" si="82"/>
        <v>185852.69405449816</v>
      </c>
      <c r="BJ104" s="50">
        <f t="shared" si="82"/>
        <v>190251.35589682055</v>
      </c>
      <c r="BK104" s="50">
        <f t="shared" si="82"/>
        <v>194627.19251800096</v>
      </c>
    </row>
    <row r="105" spans="1:63" hidden="1" outlineLevel="1" x14ac:dyDescent="0.35"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</row>
    <row r="106" spans="1:63" hidden="1" outlineLevel="1" x14ac:dyDescent="0.35">
      <c r="B106" s="1" t="s">
        <v>122</v>
      </c>
      <c r="D106" s="50">
        <f>D104+D102</f>
        <v>488000.21124999999</v>
      </c>
      <c r="E106" s="50">
        <f>E104+E102</f>
        <v>469631.40044999996</v>
      </c>
      <c r="F106" s="50">
        <f t="shared" ref="F106:BK106" si="83">F104+F102</f>
        <v>6318764.2113832496</v>
      </c>
      <c r="G106" s="50">
        <f t="shared" si="83"/>
        <v>6194776.8270961335</v>
      </c>
      <c r="H106" s="50">
        <f t="shared" si="83"/>
        <v>6079499.7323124418</v>
      </c>
      <c r="I106" s="50">
        <f t="shared" si="83"/>
        <v>5972484.2493956788</v>
      </c>
      <c r="J106" s="50">
        <f t="shared" si="83"/>
        <v>5872121.0141322874</v>
      </c>
      <c r="K106" s="50">
        <f t="shared" si="83"/>
        <v>5778331.3074878994</v>
      </c>
      <c r="L106" s="50">
        <f t="shared" si="83"/>
        <v>5691040.1023785025</v>
      </c>
      <c r="M106" s="50">
        <f t="shared" si="83"/>
        <v>5610175.9589245496</v>
      </c>
      <c r="N106" s="50">
        <f t="shared" si="83"/>
        <v>5535670.9218092635</v>
      </c>
      <c r="O106" s="50">
        <f t="shared" si="83"/>
        <v>5467460.4196018903</v>
      </c>
      <c r="P106" s="50">
        <f t="shared" si="83"/>
        <v>7504573.1659065094</v>
      </c>
      <c r="Q106" s="50">
        <f t="shared" si="83"/>
        <v>7546951.0621966086</v>
      </c>
      <c r="R106" s="50">
        <f t="shared" si="83"/>
        <v>7586739.1021950226</v>
      </c>
      <c r="S106" s="50">
        <f t="shared" si="83"/>
        <v>7631685.2776579922</v>
      </c>
      <c r="T106" s="50">
        <f t="shared" si="83"/>
        <v>7681740.4854210205</v>
      </c>
      <c r="U106" s="50">
        <f t="shared" si="83"/>
        <v>7729058.4355628658</v>
      </c>
      <c r="V106" s="50">
        <f t="shared" si="83"/>
        <v>7781395.5605424503</v>
      </c>
      <c r="W106" s="50">
        <f t="shared" si="83"/>
        <v>7838710.9251616048</v>
      </c>
      <c r="X106" s="50">
        <f t="shared" si="83"/>
        <v>7893166.1372045008</v>
      </c>
      <c r="Y106" s="50">
        <f t="shared" si="83"/>
        <v>7952525.2586022085</v>
      </c>
      <c r="Z106" s="50">
        <f t="shared" si="83"/>
        <v>8016754.7169681937</v>
      </c>
      <c r="AA106" s="50">
        <f t="shared" si="83"/>
        <v>8078023.2173475996</v>
      </c>
      <c r="AB106" s="50">
        <f t="shared" si="83"/>
        <v>8144101.6540199015</v>
      </c>
      <c r="AC106" s="50">
        <f t="shared" si="83"/>
        <v>8214963.0221909713</v>
      </c>
      <c r="AD106" s="50">
        <f t="shared" si="83"/>
        <v>8282782.329406688</v>
      </c>
      <c r="AE106" s="50">
        <f t="shared" si="83"/>
        <v>8355336.5065159956</v>
      </c>
      <c r="AF106" s="50">
        <f t="shared" si="83"/>
        <v>8432604.3180067502</v>
      </c>
      <c r="AG106" s="50">
        <f t="shared" si="83"/>
        <v>8506766.2715327386</v>
      </c>
      <c r="AH106" s="50">
        <f t="shared" si="83"/>
        <v>8585604.526444938</v>
      </c>
      <c r="AI106" s="50">
        <f t="shared" si="83"/>
        <v>8669102.8011343852</v>
      </c>
      <c r="AJ106" s="50">
        <f t="shared" si="83"/>
        <v>8749446.2789878789</v>
      </c>
      <c r="AK106" s="50">
        <f t="shared" si="83"/>
        <v>8834421.5127512161</v>
      </c>
      <c r="AL106" s="50">
        <f t="shared" si="83"/>
        <v>8924016.3270876557</v>
      </c>
      <c r="AM106" s="50">
        <f t="shared" si="83"/>
        <v>9010419.7191118561</v>
      </c>
      <c r="AN106" s="50">
        <f>AN104+AN102</f>
        <v>9101421.7566715889</v>
      </c>
      <c r="AO106" s="50">
        <f t="shared" si="83"/>
        <v>9197013.4741410948</v>
      </c>
      <c r="AP106" s="50">
        <f t="shared" si="83"/>
        <v>9297125.6543698628</v>
      </c>
      <c r="AQ106" s="50">
        <f t="shared" si="83"/>
        <v>9401812.0520877633</v>
      </c>
      <c r="AR106" s="50">
        <f t="shared" si="83"/>
        <v>9511065.9473907016</v>
      </c>
      <c r="AS106" s="50">
        <f t="shared" si="83"/>
        <v>9624881.1401424855</v>
      </c>
      <c r="AT106" s="50">
        <f t="shared" si="83"/>
        <v>9743251.8294506129</v>
      </c>
      <c r="AU106" s="50">
        <f t="shared" si="83"/>
        <v>9866172.4890283588</v>
      </c>
      <c r="AV106" s="50">
        <f t="shared" si="83"/>
        <v>9993637.7381317765</v>
      </c>
      <c r="AW106" s="50">
        <f t="shared" si="83"/>
        <v>10125642.207746807</v>
      </c>
      <c r="AX106" s="50">
        <f t="shared" si="83"/>
        <v>10262180.40168759</v>
      </c>
      <c r="AY106" s="50">
        <f t="shared" si="83"/>
        <v>10403246.552252077</v>
      </c>
      <c r="AZ106" s="50">
        <f t="shared" si="83"/>
        <v>10548834.470065333</v>
      </c>
      <c r="BA106" s="50">
        <f t="shared" si="83"/>
        <v>10698937.387724269</v>
      </c>
      <c r="BB106" s="50">
        <f t="shared" si="83"/>
        <v>10853547.796839986</v>
      </c>
      <c r="BC106" s="50">
        <f t="shared" si="83"/>
        <v>11012657.278055459</v>
      </c>
      <c r="BD106" s="50">
        <f t="shared" si="83"/>
        <v>11176256.323596781</v>
      </c>
      <c r="BE106" s="50">
        <f t="shared" si="83"/>
        <v>11344334.151895659</v>
      </c>
      <c r="BF106" s="50">
        <f t="shared" si="83"/>
        <v>11516878.513799222</v>
      </c>
      <c r="BG106" s="50">
        <f t="shared" si="83"/>
        <v>11693875.489860451</v>
      </c>
      <c r="BH106" s="50">
        <f t="shared" si="83"/>
        <v>11875309.278178498</v>
      </c>
      <c r="BI106" s="50">
        <f t="shared" si="83"/>
        <v>12061161.972232996</v>
      </c>
      <c r="BJ106" s="50">
        <f t="shared" si="83"/>
        <v>12251413.328129817</v>
      </c>
      <c r="BK106" s="50">
        <f t="shared" si="83"/>
        <v>12446040.520647818</v>
      </c>
    </row>
    <row r="107" spans="1:63" collapsed="1" x14ac:dyDescent="0.35"/>
    <row r="112" spans="1:63" x14ac:dyDescent="0.35">
      <c r="F1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</vt:lpstr>
      <vt:lpstr>Financial 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Andres Orea</dc:creator>
  <cp:lastModifiedBy>Fernando de Andrés Orea</cp:lastModifiedBy>
  <dcterms:created xsi:type="dcterms:W3CDTF">2024-03-06T17:33:36Z</dcterms:created>
  <dcterms:modified xsi:type="dcterms:W3CDTF">2024-03-11T01:21:52Z</dcterms:modified>
</cp:coreProperties>
</file>